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DF9B3D-CF0B-4ACE-B793-D10E9583C565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Summary" sheetId="5" r:id="rId2"/>
    <sheet name="ALL" sheetId="4" r:id="rId3"/>
    <sheet name="Index" sheetId="6" r:id="rId4"/>
    <sheet name="Split" sheetId="3" r:id="rId5"/>
    <sheet name="Deals" sheetId="8" r:id="rId6"/>
    <sheet name="IndexSum" sheetId="7" r:id="rId7"/>
    <sheet name="Results" sheetId="1" r:id="rId8"/>
  </sheets>
  <definedNames>
    <definedName name="_xlnm._FilterDatabase" localSheetId="2" hidden="1">ALL!$A$6:$L$768</definedName>
    <definedName name="_xlnm._FilterDatabase" localSheetId="7" hidden="1">Results!$A$4:$Q$3546</definedName>
    <definedName name="post_id">'Run Query'!$B$4</definedName>
    <definedName name="_xlnm.Print_Area" localSheetId="7">Results!$A$1:$M$3547</definedName>
    <definedName name="_xlnm.Print_Area">Results!$A:$A</definedName>
    <definedName name="_xlnm.Print_Titles" localSheetId="7">Results!$1:$4</definedName>
    <definedName name="_xlnm.Print_Titles">Results!#REF!</definedName>
    <definedName name="PW">'Run Query'!$B$3</definedName>
    <definedName name="UID">'Run Query'!$B$2</definedName>
  </definedNames>
  <calcPr calcId="92512" fullCalcOnLoad="1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4" l="1"/>
  <c r="L4" i="4"/>
  <c r="M7" i="4"/>
  <c r="M8" i="4"/>
  <c r="M9" i="4"/>
  <c r="Q9" i="4"/>
  <c r="R9" i="4"/>
  <c r="M10" i="4"/>
  <c r="Q10" i="4"/>
  <c r="R10" i="4"/>
  <c r="M11" i="4"/>
  <c r="Q11" i="4"/>
  <c r="R11" i="4"/>
  <c r="M12" i="4"/>
  <c r="Q12" i="4"/>
  <c r="R12" i="4"/>
  <c r="M13" i="4"/>
  <c r="Q13" i="4"/>
  <c r="R13" i="4"/>
  <c r="M14" i="4"/>
  <c r="Q14" i="4"/>
  <c r="R14" i="4"/>
  <c r="M15" i="4"/>
  <c r="Q15" i="4"/>
  <c r="R15" i="4"/>
  <c r="M16" i="4"/>
  <c r="Q16" i="4"/>
  <c r="R16" i="4"/>
  <c r="M17" i="4"/>
  <c r="Q17" i="4"/>
  <c r="R17" i="4"/>
  <c r="M18" i="4"/>
  <c r="Q18" i="4"/>
  <c r="R18" i="4"/>
  <c r="M19" i="4"/>
  <c r="Q19" i="4"/>
  <c r="R19" i="4"/>
  <c r="M20" i="4"/>
  <c r="Q20" i="4"/>
  <c r="R20" i="4"/>
  <c r="M21" i="4"/>
  <c r="Q21" i="4"/>
  <c r="R21" i="4"/>
  <c r="M22" i="4"/>
  <c r="Q22" i="4"/>
  <c r="R22" i="4"/>
  <c r="M23" i="4"/>
  <c r="Q23" i="4"/>
  <c r="R23" i="4"/>
  <c r="M24" i="4"/>
  <c r="Q24" i="4"/>
  <c r="R24" i="4"/>
  <c r="M25" i="4"/>
  <c r="Q25" i="4"/>
  <c r="R25" i="4"/>
  <c r="M26" i="4"/>
  <c r="Q26" i="4"/>
  <c r="R26" i="4"/>
  <c r="M27" i="4"/>
  <c r="Q27" i="4"/>
  <c r="R27" i="4"/>
  <c r="M28" i="4"/>
  <c r="Q28" i="4"/>
  <c r="R28" i="4"/>
  <c r="M29" i="4"/>
  <c r="Q29" i="4"/>
  <c r="R29" i="4"/>
  <c r="M30" i="4"/>
  <c r="Q30" i="4"/>
  <c r="R30" i="4"/>
  <c r="M31" i="4"/>
  <c r="Q31" i="4"/>
  <c r="R31" i="4"/>
  <c r="M32" i="4"/>
  <c r="Q32" i="4"/>
  <c r="R32" i="4"/>
  <c r="M33" i="4"/>
  <c r="Q33" i="4"/>
  <c r="R33" i="4"/>
  <c r="M34" i="4"/>
  <c r="Q34" i="4"/>
  <c r="R34" i="4"/>
  <c r="M35" i="4"/>
  <c r="Q35" i="4"/>
  <c r="R35" i="4"/>
  <c r="M36" i="4"/>
  <c r="Q36" i="4"/>
  <c r="R36" i="4"/>
  <c r="M37" i="4"/>
  <c r="Q37" i="4"/>
  <c r="R37" i="4"/>
  <c r="M38" i="4"/>
  <c r="Q38" i="4"/>
  <c r="R38" i="4"/>
  <c r="M39" i="4"/>
  <c r="Q39" i="4"/>
  <c r="R39" i="4"/>
  <c r="M40" i="4"/>
  <c r="Q40" i="4"/>
  <c r="R40" i="4"/>
  <c r="M41" i="4"/>
  <c r="Q41" i="4"/>
  <c r="R41" i="4"/>
  <c r="M42" i="4"/>
  <c r="Q42" i="4"/>
  <c r="R42" i="4"/>
  <c r="M43" i="4"/>
  <c r="Q43" i="4"/>
  <c r="R43" i="4"/>
  <c r="M44" i="4"/>
  <c r="Q44" i="4"/>
  <c r="R44" i="4"/>
  <c r="M45" i="4"/>
  <c r="Q45" i="4"/>
  <c r="R45" i="4"/>
  <c r="M46" i="4"/>
  <c r="Q46" i="4"/>
  <c r="R46" i="4"/>
  <c r="M47" i="4"/>
  <c r="Q47" i="4"/>
  <c r="R47" i="4"/>
  <c r="M48" i="4"/>
  <c r="Q48" i="4"/>
  <c r="R48" i="4"/>
  <c r="M49" i="4"/>
  <c r="Q49" i="4"/>
  <c r="R49" i="4"/>
  <c r="M50" i="4"/>
  <c r="Q50" i="4"/>
  <c r="R50" i="4"/>
  <c r="M51" i="4"/>
  <c r="Q51" i="4"/>
  <c r="R51" i="4"/>
  <c r="M52" i="4"/>
  <c r="Q52" i="4"/>
  <c r="R52" i="4"/>
  <c r="M53" i="4"/>
  <c r="Q53" i="4"/>
  <c r="R53" i="4"/>
  <c r="M54" i="4"/>
  <c r="Q54" i="4"/>
  <c r="R54" i="4"/>
  <c r="M55" i="4"/>
  <c r="Q55" i="4"/>
  <c r="R55" i="4"/>
  <c r="M56" i="4"/>
  <c r="Q56" i="4"/>
  <c r="R56" i="4"/>
  <c r="M57" i="4"/>
  <c r="Q57" i="4"/>
  <c r="R57" i="4"/>
  <c r="M58" i="4"/>
  <c r="Q58" i="4"/>
  <c r="R58" i="4"/>
  <c r="M59" i="4"/>
  <c r="Q59" i="4"/>
  <c r="R59" i="4"/>
  <c r="M60" i="4"/>
  <c r="Q60" i="4"/>
  <c r="R60" i="4"/>
  <c r="M61" i="4"/>
  <c r="Q61" i="4"/>
  <c r="R61" i="4"/>
  <c r="M62" i="4"/>
  <c r="Q62" i="4"/>
  <c r="R62" i="4"/>
  <c r="M63" i="4"/>
  <c r="Q63" i="4"/>
  <c r="R63" i="4"/>
  <c r="M64" i="4"/>
  <c r="Q64" i="4"/>
  <c r="R64" i="4"/>
  <c r="M65" i="4"/>
  <c r="Q65" i="4"/>
  <c r="R65" i="4"/>
  <c r="M66" i="4"/>
  <c r="Q66" i="4"/>
  <c r="R66" i="4"/>
  <c r="M67" i="4"/>
  <c r="Q67" i="4"/>
  <c r="R67" i="4"/>
  <c r="M68" i="4"/>
  <c r="Q68" i="4"/>
  <c r="R68" i="4"/>
  <c r="M69" i="4"/>
  <c r="Q69" i="4"/>
  <c r="R69" i="4"/>
  <c r="M70" i="4"/>
  <c r="Q70" i="4"/>
  <c r="R70" i="4"/>
  <c r="M71" i="4"/>
  <c r="Q71" i="4"/>
  <c r="R71" i="4"/>
  <c r="M72" i="4"/>
  <c r="Q72" i="4"/>
  <c r="R72" i="4"/>
  <c r="M73" i="4"/>
  <c r="Q73" i="4"/>
  <c r="R73" i="4"/>
  <c r="M74" i="4"/>
  <c r="Q74" i="4"/>
  <c r="R74" i="4"/>
  <c r="M75" i="4"/>
  <c r="Q75" i="4"/>
  <c r="R75" i="4"/>
  <c r="M76" i="4"/>
  <c r="Q76" i="4"/>
  <c r="R76" i="4"/>
  <c r="M77" i="4"/>
  <c r="Q77" i="4"/>
  <c r="R77" i="4"/>
  <c r="M78" i="4"/>
  <c r="Q78" i="4"/>
  <c r="R78" i="4"/>
  <c r="M79" i="4"/>
  <c r="Q79" i="4"/>
  <c r="R79" i="4"/>
  <c r="M80" i="4"/>
  <c r="Q80" i="4"/>
  <c r="R80" i="4"/>
  <c r="M81" i="4"/>
  <c r="Q81" i="4"/>
  <c r="R81" i="4"/>
  <c r="M82" i="4"/>
  <c r="Q82" i="4"/>
  <c r="R82" i="4"/>
  <c r="M83" i="4"/>
  <c r="Q83" i="4"/>
  <c r="R83" i="4"/>
  <c r="M84" i="4"/>
  <c r="Q84" i="4"/>
  <c r="R84" i="4"/>
  <c r="M85" i="4"/>
  <c r="Q85" i="4"/>
  <c r="R85" i="4"/>
  <c r="M86" i="4"/>
  <c r="Q86" i="4"/>
  <c r="R86" i="4"/>
  <c r="M87" i="4"/>
  <c r="Q87" i="4"/>
  <c r="R87" i="4"/>
  <c r="M88" i="4"/>
  <c r="Q88" i="4"/>
  <c r="R88" i="4"/>
  <c r="M89" i="4"/>
  <c r="Q89" i="4"/>
  <c r="R89" i="4"/>
  <c r="M90" i="4"/>
  <c r="Q90" i="4"/>
  <c r="R90" i="4"/>
  <c r="M91" i="4"/>
  <c r="Q91" i="4"/>
  <c r="R91" i="4"/>
  <c r="M92" i="4"/>
  <c r="Q92" i="4"/>
  <c r="R92" i="4"/>
  <c r="M93" i="4"/>
  <c r="Q93" i="4"/>
  <c r="R93" i="4"/>
  <c r="M94" i="4"/>
  <c r="Q94" i="4"/>
  <c r="R94" i="4"/>
  <c r="M95" i="4"/>
  <c r="Q95" i="4"/>
  <c r="R95" i="4"/>
  <c r="M96" i="4"/>
  <c r="Q96" i="4"/>
  <c r="R96" i="4"/>
  <c r="M97" i="4"/>
  <c r="Q97" i="4"/>
  <c r="R97" i="4"/>
  <c r="M98" i="4"/>
  <c r="Q98" i="4"/>
  <c r="R98" i="4"/>
  <c r="M99" i="4"/>
  <c r="Q99" i="4"/>
  <c r="R99" i="4"/>
  <c r="M100" i="4"/>
  <c r="Q100" i="4"/>
  <c r="R100" i="4"/>
  <c r="M101" i="4"/>
  <c r="Q101" i="4"/>
  <c r="R101" i="4"/>
  <c r="M102" i="4"/>
  <c r="Q102" i="4"/>
  <c r="R102" i="4"/>
  <c r="M103" i="4"/>
  <c r="Q103" i="4"/>
  <c r="R103" i="4"/>
  <c r="M104" i="4"/>
  <c r="Q104" i="4"/>
  <c r="R104" i="4"/>
  <c r="M105" i="4"/>
  <c r="Q105" i="4"/>
  <c r="R105" i="4"/>
  <c r="M106" i="4"/>
  <c r="Q106" i="4"/>
  <c r="R106" i="4"/>
  <c r="M107" i="4"/>
  <c r="Q107" i="4"/>
  <c r="R107" i="4"/>
  <c r="M108" i="4"/>
  <c r="Q108" i="4"/>
  <c r="R108" i="4"/>
  <c r="M109" i="4"/>
  <c r="Q109" i="4"/>
  <c r="R109" i="4"/>
  <c r="M110" i="4"/>
  <c r="Q110" i="4"/>
  <c r="R110" i="4"/>
  <c r="M111" i="4"/>
  <c r="Q111" i="4"/>
  <c r="R111" i="4"/>
  <c r="M112" i="4"/>
  <c r="Q112" i="4"/>
  <c r="R112" i="4"/>
  <c r="M113" i="4"/>
  <c r="Q113" i="4"/>
  <c r="R113" i="4"/>
  <c r="M114" i="4"/>
  <c r="Q114" i="4"/>
  <c r="R114" i="4"/>
  <c r="M115" i="4"/>
  <c r="Q115" i="4"/>
  <c r="R115" i="4"/>
  <c r="M116" i="4"/>
  <c r="Q116" i="4"/>
  <c r="R116" i="4"/>
  <c r="M117" i="4"/>
  <c r="Q117" i="4"/>
  <c r="R117" i="4"/>
  <c r="M118" i="4"/>
  <c r="Q118" i="4"/>
  <c r="R118" i="4"/>
  <c r="M119" i="4"/>
  <c r="Q119" i="4"/>
  <c r="R119" i="4"/>
  <c r="M120" i="4"/>
  <c r="Q120" i="4"/>
  <c r="R120" i="4"/>
  <c r="M121" i="4"/>
  <c r="Q121" i="4"/>
  <c r="R121" i="4"/>
  <c r="M122" i="4"/>
  <c r="Q122" i="4"/>
  <c r="R122" i="4"/>
  <c r="M123" i="4"/>
  <c r="Q123" i="4"/>
  <c r="R123" i="4"/>
  <c r="M124" i="4"/>
  <c r="Q124" i="4"/>
  <c r="R124" i="4"/>
  <c r="M125" i="4"/>
  <c r="Q125" i="4"/>
  <c r="R125" i="4"/>
  <c r="M126" i="4"/>
  <c r="Q126" i="4"/>
  <c r="R126" i="4"/>
  <c r="M127" i="4"/>
  <c r="Q127" i="4"/>
  <c r="R127" i="4"/>
  <c r="M128" i="4"/>
  <c r="Q128" i="4"/>
  <c r="R128" i="4"/>
  <c r="M129" i="4"/>
  <c r="Q129" i="4"/>
  <c r="R129" i="4"/>
  <c r="M130" i="4"/>
  <c r="Q130" i="4"/>
  <c r="R130" i="4"/>
  <c r="M131" i="4"/>
  <c r="Q131" i="4"/>
  <c r="R131" i="4"/>
  <c r="M132" i="4"/>
  <c r="Q132" i="4"/>
  <c r="R132" i="4"/>
  <c r="M133" i="4"/>
  <c r="Q133" i="4"/>
  <c r="R133" i="4"/>
  <c r="M134" i="4"/>
  <c r="Q134" i="4"/>
  <c r="R134" i="4"/>
  <c r="M135" i="4"/>
  <c r="Q135" i="4"/>
  <c r="R135" i="4"/>
  <c r="M136" i="4"/>
  <c r="Q136" i="4"/>
  <c r="R136" i="4"/>
  <c r="M137" i="4"/>
  <c r="Q137" i="4"/>
  <c r="R137" i="4"/>
  <c r="M138" i="4"/>
  <c r="Q138" i="4"/>
  <c r="R138" i="4"/>
  <c r="M139" i="4"/>
  <c r="Q139" i="4"/>
  <c r="R139" i="4"/>
  <c r="M140" i="4"/>
  <c r="Q140" i="4"/>
  <c r="R140" i="4"/>
  <c r="M141" i="4"/>
  <c r="Q141" i="4"/>
  <c r="R141" i="4"/>
  <c r="M142" i="4"/>
  <c r="Q142" i="4"/>
  <c r="R142" i="4"/>
  <c r="M143" i="4"/>
  <c r="Q143" i="4"/>
  <c r="R143" i="4"/>
  <c r="M144" i="4"/>
  <c r="Q144" i="4"/>
  <c r="R144" i="4"/>
  <c r="M145" i="4"/>
  <c r="Q145" i="4"/>
  <c r="R145" i="4"/>
  <c r="M146" i="4"/>
  <c r="Q146" i="4"/>
  <c r="R146" i="4"/>
  <c r="M147" i="4"/>
  <c r="Q147" i="4"/>
  <c r="R147" i="4"/>
  <c r="M148" i="4"/>
  <c r="Q148" i="4"/>
  <c r="R148" i="4"/>
  <c r="M149" i="4"/>
  <c r="Q149" i="4"/>
  <c r="R149" i="4"/>
  <c r="M150" i="4"/>
  <c r="Q150" i="4"/>
  <c r="R150" i="4"/>
  <c r="M151" i="4"/>
  <c r="Q151" i="4"/>
  <c r="R151" i="4"/>
  <c r="M152" i="4"/>
  <c r="Q152" i="4"/>
  <c r="R152" i="4"/>
  <c r="M153" i="4"/>
  <c r="Q153" i="4"/>
  <c r="R153" i="4"/>
  <c r="M154" i="4"/>
  <c r="Q154" i="4"/>
  <c r="R154" i="4"/>
  <c r="M155" i="4"/>
  <c r="Q155" i="4"/>
  <c r="R155" i="4"/>
  <c r="M156" i="4"/>
  <c r="Q156" i="4"/>
  <c r="R156" i="4"/>
  <c r="M157" i="4"/>
  <c r="Q157" i="4"/>
  <c r="R157" i="4"/>
  <c r="M158" i="4"/>
  <c r="Q158" i="4"/>
  <c r="R158" i="4"/>
  <c r="M159" i="4"/>
  <c r="Q159" i="4"/>
  <c r="R159" i="4"/>
  <c r="M160" i="4"/>
  <c r="Q160" i="4"/>
  <c r="R160" i="4"/>
  <c r="M161" i="4"/>
  <c r="Q161" i="4"/>
  <c r="R161" i="4"/>
  <c r="M162" i="4"/>
  <c r="Q162" i="4"/>
  <c r="R162" i="4"/>
  <c r="M163" i="4"/>
  <c r="Q163" i="4"/>
  <c r="R163" i="4"/>
  <c r="M164" i="4"/>
  <c r="Q164" i="4"/>
  <c r="R164" i="4"/>
  <c r="M165" i="4"/>
  <c r="Q165" i="4"/>
  <c r="R165" i="4"/>
  <c r="M166" i="4"/>
  <c r="Q166" i="4"/>
  <c r="R166" i="4"/>
  <c r="M167" i="4"/>
  <c r="Q167" i="4"/>
  <c r="R167" i="4"/>
  <c r="M168" i="4"/>
  <c r="Q168" i="4"/>
  <c r="R168" i="4"/>
  <c r="M169" i="4"/>
  <c r="Q169" i="4"/>
  <c r="R169" i="4"/>
  <c r="M170" i="4"/>
  <c r="Q170" i="4"/>
  <c r="R170" i="4"/>
  <c r="M171" i="4"/>
  <c r="Q171" i="4"/>
  <c r="R171" i="4"/>
  <c r="M172" i="4"/>
  <c r="Q172" i="4"/>
  <c r="R172" i="4"/>
  <c r="M173" i="4"/>
  <c r="Q173" i="4"/>
  <c r="R173" i="4"/>
  <c r="M174" i="4"/>
  <c r="Q174" i="4"/>
  <c r="R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K4" i="6"/>
  <c r="L4" i="6"/>
  <c r="B10" i="7"/>
  <c r="C10" i="7"/>
  <c r="D10" i="7"/>
  <c r="E10" i="7"/>
  <c r="B21" i="7"/>
  <c r="C21" i="7"/>
  <c r="D21" i="7"/>
  <c r="E21" i="7"/>
  <c r="F21" i="7"/>
  <c r="K2" i="1"/>
  <c r="L2" i="1"/>
  <c r="M2" i="1"/>
  <c r="I2" i="3"/>
  <c r="J3" i="3"/>
  <c r="O3" i="3"/>
  <c r="Q3" i="3"/>
  <c r="B6" i="3"/>
  <c r="C6" i="3"/>
  <c r="D6" i="3"/>
  <c r="G6" i="3"/>
  <c r="H6" i="3"/>
  <c r="I6" i="3"/>
  <c r="J6" i="3"/>
  <c r="L6" i="3"/>
  <c r="M6" i="3"/>
  <c r="N6" i="3"/>
  <c r="O6" i="3"/>
  <c r="Q6" i="3"/>
  <c r="V6" i="3"/>
  <c r="X6" i="3"/>
  <c r="AH6" i="3"/>
  <c r="B7" i="3"/>
  <c r="C7" i="3"/>
  <c r="D7" i="3"/>
  <c r="H7" i="3"/>
  <c r="I7" i="3"/>
  <c r="J7" i="3"/>
  <c r="L7" i="3"/>
  <c r="M7" i="3"/>
  <c r="N7" i="3"/>
  <c r="O7" i="3"/>
  <c r="Q7" i="3"/>
  <c r="V7" i="3"/>
  <c r="X7" i="3"/>
  <c r="AD7" i="3"/>
  <c r="AE7" i="3"/>
  <c r="AH7" i="3"/>
  <c r="B8" i="3"/>
  <c r="C8" i="3"/>
  <c r="D8" i="3"/>
  <c r="H8" i="3"/>
  <c r="I8" i="3"/>
  <c r="J8" i="3"/>
  <c r="L8" i="3"/>
  <c r="M8" i="3"/>
  <c r="N8" i="3"/>
  <c r="O8" i="3"/>
  <c r="Q8" i="3"/>
  <c r="V8" i="3"/>
  <c r="X8" i="3"/>
  <c r="B9" i="3"/>
  <c r="C9" i="3"/>
  <c r="D9" i="3"/>
  <c r="H9" i="3"/>
  <c r="I9" i="3"/>
  <c r="J9" i="3"/>
  <c r="L9" i="3"/>
  <c r="M9" i="3"/>
  <c r="N9" i="3"/>
  <c r="O9" i="3"/>
  <c r="Q9" i="3"/>
  <c r="V9" i="3"/>
  <c r="X9" i="3"/>
  <c r="AD9" i="3"/>
  <c r="AE9" i="3"/>
  <c r="B10" i="3"/>
  <c r="C10" i="3"/>
  <c r="D10" i="3"/>
  <c r="H10" i="3"/>
  <c r="I10" i="3"/>
  <c r="J10" i="3"/>
  <c r="L10" i="3"/>
  <c r="M10" i="3"/>
  <c r="N10" i="3"/>
  <c r="O10" i="3"/>
  <c r="Q10" i="3"/>
  <c r="V10" i="3"/>
  <c r="X10" i="3"/>
  <c r="AE10" i="3"/>
  <c r="B11" i="3"/>
  <c r="C11" i="3"/>
  <c r="D11" i="3"/>
  <c r="H11" i="3"/>
  <c r="I11" i="3"/>
  <c r="J11" i="3"/>
  <c r="L11" i="3"/>
  <c r="M11" i="3"/>
  <c r="N11" i="3"/>
  <c r="O11" i="3"/>
  <c r="Q11" i="3"/>
  <c r="V11" i="3"/>
  <c r="X11" i="3"/>
  <c r="AE11" i="3"/>
  <c r="B12" i="3"/>
  <c r="C12" i="3"/>
  <c r="D12" i="3"/>
  <c r="H12" i="3"/>
  <c r="I12" i="3"/>
  <c r="J12" i="3"/>
  <c r="L12" i="3"/>
  <c r="M12" i="3"/>
  <c r="N12" i="3"/>
  <c r="O12" i="3"/>
  <c r="Q12" i="3"/>
  <c r="V12" i="3"/>
  <c r="X12" i="3"/>
  <c r="AC12" i="3"/>
  <c r="AD12" i="3"/>
  <c r="AE12" i="3"/>
  <c r="B13" i="3"/>
  <c r="C13" i="3"/>
  <c r="D13" i="3"/>
  <c r="H13" i="3"/>
  <c r="I13" i="3"/>
  <c r="J13" i="3"/>
  <c r="L13" i="3"/>
  <c r="M13" i="3"/>
  <c r="N13" i="3"/>
  <c r="O13" i="3"/>
  <c r="Q13" i="3"/>
  <c r="V13" i="3"/>
  <c r="X13" i="3"/>
  <c r="B14" i="3"/>
  <c r="C14" i="3"/>
  <c r="D14" i="3"/>
  <c r="H14" i="3"/>
  <c r="I14" i="3"/>
  <c r="J14" i="3"/>
  <c r="L14" i="3"/>
  <c r="M14" i="3"/>
  <c r="N14" i="3"/>
  <c r="O14" i="3"/>
  <c r="Q14" i="3"/>
  <c r="V14" i="3"/>
  <c r="X14" i="3"/>
  <c r="AD14" i="3"/>
  <c r="AE14" i="3"/>
  <c r="B15" i="3"/>
  <c r="C15" i="3"/>
  <c r="D15" i="3"/>
  <c r="H15" i="3"/>
  <c r="I15" i="3"/>
  <c r="J15" i="3"/>
  <c r="L15" i="3"/>
  <c r="M15" i="3"/>
  <c r="N15" i="3"/>
  <c r="O15" i="3"/>
  <c r="Q15" i="3"/>
  <c r="V15" i="3"/>
  <c r="X15" i="3"/>
  <c r="AE15" i="3"/>
  <c r="B16" i="3"/>
  <c r="C16" i="3"/>
  <c r="D16" i="3"/>
  <c r="H16" i="3"/>
  <c r="I16" i="3"/>
  <c r="J16" i="3"/>
  <c r="L16" i="3"/>
  <c r="M16" i="3"/>
  <c r="N16" i="3"/>
  <c r="O16" i="3"/>
  <c r="Q16" i="3"/>
  <c r="V16" i="3"/>
  <c r="X16" i="3"/>
  <c r="AE16" i="3"/>
  <c r="B17" i="3"/>
  <c r="C17" i="3"/>
  <c r="D17" i="3"/>
  <c r="H17" i="3"/>
  <c r="I17" i="3"/>
  <c r="J17" i="3"/>
  <c r="L17" i="3"/>
  <c r="M17" i="3"/>
  <c r="N17" i="3"/>
  <c r="O17" i="3"/>
  <c r="Q17" i="3"/>
  <c r="V17" i="3"/>
  <c r="X17" i="3"/>
  <c r="AC17" i="3"/>
  <c r="AD17" i="3"/>
  <c r="AE17" i="3"/>
  <c r="B18" i="3"/>
  <c r="C18" i="3"/>
  <c r="D18" i="3"/>
  <c r="H18" i="3"/>
  <c r="I18" i="3"/>
  <c r="J18" i="3"/>
  <c r="L18" i="3"/>
  <c r="M18" i="3"/>
  <c r="N18" i="3"/>
  <c r="O18" i="3"/>
  <c r="Q18" i="3"/>
  <c r="V18" i="3"/>
  <c r="X18" i="3"/>
  <c r="B19" i="3"/>
  <c r="C19" i="3"/>
  <c r="D19" i="3"/>
  <c r="H19" i="3"/>
  <c r="I19" i="3"/>
  <c r="J19" i="3"/>
  <c r="L19" i="3"/>
  <c r="M19" i="3"/>
  <c r="N19" i="3"/>
  <c r="O19" i="3"/>
  <c r="Q19" i="3"/>
  <c r="V19" i="3"/>
  <c r="X19" i="3"/>
  <c r="AE19" i="3"/>
  <c r="B20" i="3"/>
  <c r="C20" i="3"/>
  <c r="D20" i="3"/>
  <c r="H20" i="3"/>
  <c r="I20" i="3"/>
  <c r="J20" i="3"/>
  <c r="L20" i="3"/>
  <c r="M20" i="3"/>
  <c r="N20" i="3"/>
  <c r="O20" i="3"/>
  <c r="Q20" i="3"/>
  <c r="V20" i="3"/>
  <c r="X20" i="3"/>
  <c r="AE20" i="3"/>
  <c r="B21" i="3"/>
  <c r="C21" i="3"/>
  <c r="D21" i="3"/>
  <c r="H21" i="3"/>
  <c r="I21" i="3"/>
  <c r="J21" i="3"/>
  <c r="L21" i="3"/>
  <c r="M21" i="3"/>
  <c r="N21" i="3"/>
  <c r="O21" i="3"/>
  <c r="Q21" i="3"/>
  <c r="V21" i="3"/>
  <c r="X21" i="3"/>
  <c r="AC21" i="3"/>
  <c r="AD21" i="3"/>
  <c r="AE21" i="3"/>
  <c r="B22" i="3"/>
  <c r="C22" i="3"/>
  <c r="D22" i="3"/>
  <c r="H22" i="3"/>
  <c r="I22" i="3"/>
  <c r="J22" i="3"/>
  <c r="L22" i="3"/>
  <c r="M22" i="3"/>
  <c r="N22" i="3"/>
  <c r="O22" i="3"/>
  <c r="Q22" i="3"/>
  <c r="V22" i="3"/>
  <c r="X22" i="3"/>
  <c r="B23" i="3"/>
  <c r="C23" i="3"/>
  <c r="D23" i="3"/>
  <c r="H23" i="3"/>
  <c r="I23" i="3"/>
  <c r="J23" i="3"/>
  <c r="L23" i="3"/>
  <c r="M23" i="3"/>
  <c r="N23" i="3"/>
  <c r="O23" i="3"/>
  <c r="Q23" i="3"/>
  <c r="V23" i="3"/>
  <c r="X23" i="3"/>
  <c r="AE23" i="3"/>
  <c r="B24" i="3"/>
  <c r="C24" i="3"/>
  <c r="D24" i="3"/>
  <c r="H24" i="3"/>
  <c r="I24" i="3"/>
  <c r="J24" i="3"/>
  <c r="L24" i="3"/>
  <c r="M24" i="3"/>
  <c r="N24" i="3"/>
  <c r="O24" i="3"/>
  <c r="Q24" i="3"/>
  <c r="V24" i="3"/>
  <c r="X24" i="3"/>
  <c r="AE24" i="3"/>
  <c r="B25" i="3"/>
  <c r="C25" i="3"/>
  <c r="D25" i="3"/>
  <c r="H25" i="3"/>
  <c r="I25" i="3"/>
  <c r="J25" i="3"/>
  <c r="L25" i="3"/>
  <c r="M25" i="3"/>
  <c r="N25" i="3"/>
  <c r="O25" i="3"/>
  <c r="Q25" i="3"/>
  <c r="V25" i="3"/>
  <c r="X25" i="3"/>
  <c r="AC25" i="3"/>
  <c r="AD25" i="3"/>
  <c r="AE25" i="3"/>
  <c r="B26" i="3"/>
  <c r="C26" i="3"/>
  <c r="D26" i="3"/>
  <c r="H26" i="3"/>
  <c r="I26" i="3"/>
  <c r="J26" i="3"/>
  <c r="L26" i="3"/>
  <c r="M26" i="3"/>
  <c r="N26" i="3"/>
  <c r="O26" i="3"/>
  <c r="Q26" i="3"/>
  <c r="V26" i="3"/>
  <c r="X26" i="3"/>
  <c r="B27" i="3"/>
  <c r="C27" i="3"/>
  <c r="D27" i="3"/>
  <c r="H27" i="3"/>
  <c r="I27" i="3"/>
  <c r="J27" i="3"/>
  <c r="L27" i="3"/>
  <c r="M27" i="3"/>
  <c r="N27" i="3"/>
  <c r="O27" i="3"/>
  <c r="Q27" i="3"/>
  <c r="V27" i="3"/>
  <c r="X27" i="3"/>
  <c r="AE27" i="3"/>
  <c r="B28" i="3"/>
  <c r="C28" i="3"/>
  <c r="D28" i="3"/>
  <c r="H28" i="3"/>
  <c r="I28" i="3"/>
  <c r="J28" i="3"/>
  <c r="L28" i="3"/>
  <c r="M28" i="3"/>
  <c r="N28" i="3"/>
  <c r="O28" i="3"/>
  <c r="Q28" i="3"/>
  <c r="V28" i="3"/>
  <c r="X28" i="3"/>
  <c r="B29" i="3"/>
  <c r="C29" i="3"/>
  <c r="D29" i="3"/>
  <c r="H29" i="3"/>
  <c r="I29" i="3"/>
  <c r="J29" i="3"/>
  <c r="L29" i="3"/>
  <c r="M29" i="3"/>
  <c r="N29" i="3"/>
  <c r="O29" i="3"/>
  <c r="Q29" i="3"/>
  <c r="V29" i="3"/>
  <c r="X29" i="3"/>
  <c r="B30" i="3"/>
  <c r="C30" i="3"/>
  <c r="D30" i="3"/>
  <c r="H30" i="3"/>
  <c r="I30" i="3"/>
  <c r="J30" i="3"/>
  <c r="L30" i="3"/>
  <c r="M30" i="3"/>
  <c r="N30" i="3"/>
  <c r="O30" i="3"/>
  <c r="Q30" i="3"/>
  <c r="V30" i="3"/>
  <c r="X30" i="3"/>
  <c r="B31" i="3"/>
  <c r="C31" i="3"/>
  <c r="D31" i="3"/>
  <c r="H31" i="3"/>
  <c r="I31" i="3"/>
  <c r="J31" i="3"/>
  <c r="L31" i="3"/>
  <c r="M31" i="3"/>
  <c r="N31" i="3"/>
  <c r="O31" i="3"/>
  <c r="Q31" i="3"/>
  <c r="V31" i="3"/>
  <c r="X31" i="3"/>
  <c r="B32" i="3"/>
  <c r="C32" i="3"/>
  <c r="D32" i="3"/>
  <c r="H32" i="3"/>
  <c r="I32" i="3"/>
  <c r="J32" i="3"/>
  <c r="L32" i="3"/>
  <c r="M32" i="3"/>
  <c r="N32" i="3"/>
  <c r="O32" i="3"/>
  <c r="Q32" i="3"/>
  <c r="V32" i="3"/>
  <c r="X32" i="3"/>
  <c r="B33" i="3"/>
  <c r="C33" i="3"/>
  <c r="D33" i="3"/>
  <c r="H33" i="3"/>
  <c r="I33" i="3"/>
  <c r="J33" i="3"/>
  <c r="L33" i="3"/>
  <c r="M33" i="3"/>
  <c r="N33" i="3"/>
  <c r="O33" i="3"/>
  <c r="Q33" i="3"/>
  <c r="V33" i="3"/>
  <c r="X33" i="3"/>
  <c r="B34" i="3"/>
  <c r="C34" i="3"/>
  <c r="D34" i="3"/>
  <c r="H34" i="3"/>
  <c r="I34" i="3"/>
  <c r="J34" i="3"/>
  <c r="L34" i="3"/>
  <c r="M34" i="3"/>
  <c r="N34" i="3"/>
  <c r="O34" i="3"/>
  <c r="Q34" i="3"/>
  <c r="V34" i="3"/>
  <c r="X34" i="3"/>
  <c r="B35" i="3"/>
  <c r="C35" i="3"/>
  <c r="D35" i="3"/>
  <c r="H35" i="3"/>
  <c r="I35" i="3"/>
  <c r="J35" i="3"/>
  <c r="L35" i="3"/>
  <c r="M35" i="3"/>
  <c r="N35" i="3"/>
  <c r="O35" i="3"/>
  <c r="Q35" i="3"/>
  <c r="V35" i="3"/>
  <c r="X35" i="3"/>
  <c r="B36" i="3"/>
  <c r="C36" i="3"/>
  <c r="D36" i="3"/>
  <c r="H36" i="3"/>
  <c r="I36" i="3"/>
  <c r="J36" i="3"/>
  <c r="L36" i="3"/>
  <c r="M36" i="3"/>
  <c r="N36" i="3"/>
  <c r="O36" i="3"/>
  <c r="Q36" i="3"/>
  <c r="V36" i="3"/>
  <c r="X36" i="3"/>
  <c r="B37" i="3"/>
  <c r="C37" i="3"/>
  <c r="D37" i="3"/>
  <c r="H37" i="3"/>
  <c r="I37" i="3"/>
  <c r="J37" i="3"/>
  <c r="L37" i="3"/>
  <c r="M37" i="3"/>
  <c r="N37" i="3"/>
  <c r="O37" i="3"/>
  <c r="Q37" i="3"/>
  <c r="V37" i="3"/>
  <c r="X37" i="3"/>
  <c r="B38" i="3"/>
  <c r="C38" i="3"/>
  <c r="D38" i="3"/>
  <c r="H38" i="3"/>
  <c r="I38" i="3"/>
  <c r="J38" i="3"/>
  <c r="L38" i="3"/>
  <c r="M38" i="3"/>
  <c r="N38" i="3"/>
  <c r="O38" i="3"/>
  <c r="Q38" i="3"/>
  <c r="V38" i="3"/>
  <c r="X38" i="3"/>
  <c r="B39" i="3"/>
  <c r="C39" i="3"/>
  <c r="D39" i="3"/>
  <c r="H39" i="3"/>
  <c r="I39" i="3"/>
  <c r="J39" i="3"/>
  <c r="L39" i="3"/>
  <c r="M39" i="3"/>
  <c r="N39" i="3"/>
  <c r="O39" i="3"/>
  <c r="Q39" i="3"/>
  <c r="V39" i="3"/>
  <c r="X39" i="3"/>
  <c r="B40" i="3"/>
  <c r="C40" i="3"/>
  <c r="D40" i="3"/>
  <c r="H40" i="3"/>
  <c r="I40" i="3"/>
  <c r="J40" i="3"/>
  <c r="L40" i="3"/>
  <c r="M40" i="3"/>
  <c r="N40" i="3"/>
  <c r="O40" i="3"/>
  <c r="Q40" i="3"/>
  <c r="V40" i="3"/>
  <c r="X40" i="3"/>
  <c r="B41" i="3"/>
  <c r="C41" i="3"/>
  <c r="D41" i="3"/>
  <c r="H41" i="3"/>
  <c r="I41" i="3"/>
  <c r="J41" i="3"/>
  <c r="L41" i="3"/>
  <c r="M41" i="3"/>
  <c r="N41" i="3"/>
  <c r="O41" i="3"/>
  <c r="Q41" i="3"/>
  <c r="V41" i="3"/>
  <c r="X41" i="3"/>
  <c r="B42" i="3"/>
  <c r="C42" i="3"/>
  <c r="D42" i="3"/>
  <c r="H42" i="3"/>
  <c r="I42" i="3"/>
  <c r="J42" i="3"/>
  <c r="L42" i="3"/>
  <c r="M42" i="3"/>
  <c r="N42" i="3"/>
  <c r="O42" i="3"/>
  <c r="Q42" i="3"/>
  <c r="V42" i="3"/>
  <c r="X42" i="3"/>
  <c r="B43" i="3"/>
  <c r="C43" i="3"/>
  <c r="D43" i="3"/>
  <c r="H43" i="3"/>
  <c r="I43" i="3"/>
  <c r="J43" i="3"/>
  <c r="L43" i="3"/>
  <c r="M43" i="3"/>
  <c r="N43" i="3"/>
  <c r="O43" i="3"/>
  <c r="Q43" i="3"/>
  <c r="V43" i="3"/>
  <c r="X43" i="3"/>
  <c r="B44" i="3"/>
  <c r="C44" i="3"/>
  <c r="D44" i="3"/>
  <c r="H44" i="3"/>
  <c r="I44" i="3"/>
  <c r="J44" i="3"/>
  <c r="L44" i="3"/>
  <c r="M44" i="3"/>
  <c r="N44" i="3"/>
  <c r="O44" i="3"/>
  <c r="Q44" i="3"/>
  <c r="V44" i="3"/>
  <c r="X44" i="3"/>
  <c r="B45" i="3"/>
  <c r="C45" i="3"/>
  <c r="D45" i="3"/>
  <c r="H45" i="3"/>
  <c r="I45" i="3"/>
  <c r="J45" i="3"/>
  <c r="L45" i="3"/>
  <c r="M45" i="3"/>
  <c r="N45" i="3"/>
  <c r="O45" i="3"/>
  <c r="Q45" i="3"/>
  <c r="V45" i="3"/>
  <c r="X45" i="3"/>
  <c r="B46" i="3"/>
  <c r="C46" i="3"/>
  <c r="D46" i="3"/>
  <c r="H46" i="3"/>
  <c r="I46" i="3"/>
  <c r="J46" i="3"/>
  <c r="L46" i="3"/>
  <c r="M46" i="3"/>
  <c r="N46" i="3"/>
  <c r="O46" i="3"/>
  <c r="Q46" i="3"/>
  <c r="V46" i="3"/>
  <c r="X46" i="3"/>
  <c r="B47" i="3"/>
  <c r="C47" i="3"/>
  <c r="D47" i="3"/>
  <c r="H47" i="3"/>
  <c r="I47" i="3"/>
  <c r="J47" i="3"/>
  <c r="L47" i="3"/>
  <c r="M47" i="3"/>
  <c r="N47" i="3"/>
  <c r="O47" i="3"/>
  <c r="Q47" i="3"/>
  <c r="V47" i="3"/>
  <c r="X47" i="3"/>
  <c r="B48" i="3"/>
  <c r="C48" i="3"/>
  <c r="D48" i="3"/>
  <c r="H48" i="3"/>
  <c r="I48" i="3"/>
  <c r="J48" i="3"/>
  <c r="L48" i="3"/>
  <c r="M48" i="3"/>
  <c r="N48" i="3"/>
  <c r="O48" i="3"/>
  <c r="Q48" i="3"/>
  <c r="V48" i="3"/>
  <c r="X48" i="3"/>
  <c r="B49" i="3"/>
  <c r="C49" i="3"/>
  <c r="D49" i="3"/>
  <c r="H49" i="3"/>
  <c r="I49" i="3"/>
  <c r="J49" i="3"/>
  <c r="L49" i="3"/>
  <c r="M49" i="3"/>
  <c r="N49" i="3"/>
  <c r="O49" i="3"/>
  <c r="Q49" i="3"/>
  <c r="V49" i="3"/>
  <c r="X49" i="3"/>
  <c r="B50" i="3"/>
  <c r="C50" i="3"/>
  <c r="D50" i="3"/>
  <c r="H50" i="3"/>
  <c r="I50" i="3"/>
  <c r="J50" i="3"/>
  <c r="L50" i="3"/>
  <c r="M50" i="3"/>
  <c r="N50" i="3"/>
  <c r="O50" i="3"/>
  <c r="Q50" i="3"/>
  <c r="V50" i="3"/>
  <c r="X50" i="3"/>
  <c r="B51" i="3"/>
  <c r="C51" i="3"/>
  <c r="D51" i="3"/>
  <c r="H51" i="3"/>
  <c r="I51" i="3"/>
  <c r="J51" i="3"/>
  <c r="L51" i="3"/>
  <c r="M51" i="3"/>
  <c r="N51" i="3"/>
  <c r="O51" i="3"/>
  <c r="Q51" i="3"/>
  <c r="V51" i="3"/>
  <c r="X51" i="3"/>
  <c r="B52" i="3"/>
  <c r="C52" i="3"/>
  <c r="D52" i="3"/>
  <c r="H52" i="3"/>
  <c r="I52" i="3"/>
  <c r="J52" i="3"/>
  <c r="L52" i="3"/>
  <c r="M52" i="3"/>
  <c r="N52" i="3"/>
  <c r="O52" i="3"/>
  <c r="Q52" i="3"/>
  <c r="V52" i="3"/>
  <c r="X52" i="3"/>
  <c r="B53" i="3"/>
  <c r="C53" i="3"/>
  <c r="D53" i="3"/>
  <c r="H53" i="3"/>
  <c r="I53" i="3"/>
  <c r="J53" i="3"/>
  <c r="L53" i="3"/>
  <c r="M53" i="3"/>
  <c r="N53" i="3"/>
  <c r="O53" i="3"/>
  <c r="Q53" i="3"/>
  <c r="V53" i="3"/>
  <c r="X53" i="3"/>
  <c r="B54" i="3"/>
  <c r="C54" i="3"/>
  <c r="D54" i="3"/>
  <c r="H54" i="3"/>
  <c r="I54" i="3"/>
  <c r="J54" i="3"/>
  <c r="L54" i="3"/>
  <c r="M54" i="3"/>
  <c r="N54" i="3"/>
  <c r="O54" i="3"/>
  <c r="Q54" i="3"/>
  <c r="V54" i="3"/>
  <c r="X54" i="3"/>
  <c r="B55" i="3"/>
  <c r="C55" i="3"/>
  <c r="D55" i="3"/>
  <c r="H55" i="3"/>
  <c r="I55" i="3"/>
  <c r="J55" i="3"/>
  <c r="L55" i="3"/>
  <c r="M55" i="3"/>
  <c r="N55" i="3"/>
  <c r="O55" i="3"/>
  <c r="Q55" i="3"/>
  <c r="V55" i="3"/>
  <c r="X55" i="3"/>
  <c r="B56" i="3"/>
  <c r="C56" i="3"/>
  <c r="D56" i="3"/>
  <c r="H56" i="3"/>
  <c r="I56" i="3"/>
  <c r="J56" i="3"/>
  <c r="L56" i="3"/>
  <c r="M56" i="3"/>
  <c r="N56" i="3"/>
  <c r="O56" i="3"/>
  <c r="Q56" i="3"/>
  <c r="V56" i="3"/>
  <c r="X56" i="3"/>
  <c r="B57" i="3"/>
  <c r="C57" i="3"/>
  <c r="D57" i="3"/>
  <c r="H57" i="3"/>
  <c r="I57" i="3"/>
  <c r="J57" i="3"/>
  <c r="L57" i="3"/>
  <c r="M57" i="3"/>
  <c r="N57" i="3"/>
  <c r="O57" i="3"/>
  <c r="Q57" i="3"/>
  <c r="V57" i="3"/>
  <c r="X57" i="3"/>
  <c r="B58" i="3"/>
  <c r="C58" i="3"/>
  <c r="D58" i="3"/>
  <c r="H58" i="3"/>
  <c r="I58" i="3"/>
  <c r="J58" i="3"/>
  <c r="L58" i="3"/>
  <c r="M58" i="3"/>
  <c r="N58" i="3"/>
  <c r="O58" i="3"/>
  <c r="Q58" i="3"/>
  <c r="V58" i="3"/>
  <c r="X58" i="3"/>
  <c r="B59" i="3"/>
  <c r="C59" i="3"/>
  <c r="D59" i="3"/>
  <c r="H59" i="3"/>
  <c r="I59" i="3"/>
  <c r="J59" i="3"/>
  <c r="L59" i="3"/>
  <c r="M59" i="3"/>
  <c r="N59" i="3"/>
  <c r="O59" i="3"/>
  <c r="Q59" i="3"/>
  <c r="V59" i="3"/>
  <c r="X59" i="3"/>
  <c r="B60" i="3"/>
  <c r="C60" i="3"/>
  <c r="D60" i="3"/>
  <c r="H60" i="3"/>
  <c r="I60" i="3"/>
  <c r="J60" i="3"/>
  <c r="L60" i="3"/>
  <c r="M60" i="3"/>
  <c r="N60" i="3"/>
  <c r="O60" i="3"/>
  <c r="Q60" i="3"/>
  <c r="V60" i="3"/>
  <c r="X60" i="3"/>
  <c r="B61" i="3"/>
  <c r="C61" i="3"/>
  <c r="D61" i="3"/>
  <c r="H61" i="3"/>
  <c r="I61" i="3"/>
  <c r="J61" i="3"/>
  <c r="L61" i="3"/>
  <c r="M61" i="3"/>
  <c r="N61" i="3"/>
  <c r="O61" i="3"/>
  <c r="Q61" i="3"/>
  <c r="V61" i="3"/>
  <c r="X61" i="3"/>
  <c r="B62" i="3"/>
  <c r="C62" i="3"/>
  <c r="D62" i="3"/>
  <c r="H62" i="3"/>
  <c r="I62" i="3"/>
  <c r="J62" i="3"/>
  <c r="L62" i="3"/>
  <c r="M62" i="3"/>
  <c r="N62" i="3"/>
  <c r="O62" i="3"/>
  <c r="Q62" i="3"/>
  <c r="V62" i="3"/>
  <c r="X62" i="3"/>
  <c r="B63" i="3"/>
  <c r="C63" i="3"/>
  <c r="D63" i="3"/>
  <c r="H63" i="3"/>
  <c r="I63" i="3"/>
  <c r="J63" i="3"/>
  <c r="L63" i="3"/>
  <c r="M63" i="3"/>
  <c r="N63" i="3"/>
  <c r="O63" i="3"/>
  <c r="Q63" i="3"/>
  <c r="V63" i="3"/>
  <c r="X63" i="3"/>
  <c r="B64" i="3"/>
  <c r="C64" i="3"/>
  <c r="D64" i="3"/>
  <c r="H64" i="3"/>
  <c r="I64" i="3"/>
  <c r="J64" i="3"/>
  <c r="L64" i="3"/>
  <c r="M64" i="3"/>
  <c r="N64" i="3"/>
  <c r="O64" i="3"/>
  <c r="Q64" i="3"/>
  <c r="V64" i="3"/>
  <c r="X64" i="3"/>
  <c r="B65" i="3"/>
  <c r="C65" i="3"/>
  <c r="D65" i="3"/>
  <c r="H65" i="3"/>
  <c r="I65" i="3"/>
  <c r="J65" i="3"/>
  <c r="L65" i="3"/>
  <c r="M65" i="3"/>
  <c r="N65" i="3"/>
  <c r="O65" i="3"/>
  <c r="Q65" i="3"/>
  <c r="V65" i="3"/>
  <c r="X65" i="3"/>
  <c r="B66" i="3"/>
  <c r="C66" i="3"/>
  <c r="D66" i="3"/>
  <c r="H66" i="3"/>
  <c r="I66" i="3"/>
  <c r="J66" i="3"/>
  <c r="L66" i="3"/>
  <c r="M66" i="3"/>
  <c r="N66" i="3"/>
  <c r="O66" i="3"/>
  <c r="Q66" i="3"/>
  <c r="V66" i="3"/>
  <c r="X66" i="3"/>
  <c r="B67" i="3"/>
  <c r="C67" i="3"/>
  <c r="D67" i="3"/>
  <c r="H67" i="3"/>
  <c r="I67" i="3"/>
  <c r="J67" i="3"/>
  <c r="L67" i="3"/>
  <c r="M67" i="3"/>
  <c r="N67" i="3"/>
  <c r="O67" i="3"/>
  <c r="Q67" i="3"/>
  <c r="V67" i="3"/>
  <c r="X67" i="3"/>
  <c r="B68" i="3"/>
  <c r="C68" i="3"/>
  <c r="D68" i="3"/>
  <c r="H68" i="3"/>
  <c r="I68" i="3"/>
  <c r="J68" i="3"/>
  <c r="L68" i="3"/>
  <c r="M68" i="3"/>
  <c r="N68" i="3"/>
  <c r="O68" i="3"/>
  <c r="Q68" i="3"/>
  <c r="V68" i="3"/>
  <c r="X68" i="3"/>
  <c r="B69" i="3"/>
  <c r="C69" i="3"/>
  <c r="D69" i="3"/>
  <c r="H69" i="3"/>
  <c r="I69" i="3"/>
  <c r="J69" i="3"/>
  <c r="L69" i="3"/>
  <c r="M69" i="3"/>
  <c r="N69" i="3"/>
  <c r="O69" i="3"/>
  <c r="Q69" i="3"/>
  <c r="V69" i="3"/>
  <c r="X69" i="3"/>
  <c r="B70" i="3"/>
  <c r="C70" i="3"/>
  <c r="D70" i="3"/>
  <c r="H70" i="3"/>
  <c r="I70" i="3"/>
  <c r="J70" i="3"/>
  <c r="L70" i="3"/>
  <c r="M70" i="3"/>
  <c r="N70" i="3"/>
  <c r="O70" i="3"/>
  <c r="Q70" i="3"/>
  <c r="V70" i="3"/>
  <c r="X70" i="3"/>
  <c r="B71" i="3"/>
  <c r="C71" i="3"/>
  <c r="D71" i="3"/>
  <c r="H71" i="3"/>
  <c r="I71" i="3"/>
  <c r="J71" i="3"/>
  <c r="L71" i="3"/>
  <c r="M71" i="3"/>
  <c r="N71" i="3"/>
  <c r="O71" i="3"/>
  <c r="Q71" i="3"/>
  <c r="V71" i="3"/>
  <c r="X71" i="3"/>
  <c r="B72" i="3"/>
  <c r="C72" i="3"/>
  <c r="D72" i="3"/>
  <c r="H72" i="3"/>
  <c r="I72" i="3"/>
  <c r="J72" i="3"/>
  <c r="L72" i="3"/>
  <c r="M72" i="3"/>
  <c r="N72" i="3"/>
  <c r="O72" i="3"/>
  <c r="Q72" i="3"/>
  <c r="V72" i="3"/>
  <c r="X72" i="3"/>
  <c r="B73" i="3"/>
  <c r="C73" i="3"/>
  <c r="D73" i="3"/>
  <c r="H73" i="3"/>
  <c r="I73" i="3"/>
  <c r="J73" i="3"/>
  <c r="L73" i="3"/>
  <c r="M73" i="3"/>
  <c r="N73" i="3"/>
  <c r="O73" i="3"/>
  <c r="Q73" i="3"/>
  <c r="V73" i="3"/>
  <c r="X73" i="3"/>
  <c r="B74" i="3"/>
  <c r="C74" i="3"/>
  <c r="D74" i="3"/>
  <c r="H74" i="3"/>
  <c r="I74" i="3"/>
  <c r="J74" i="3"/>
  <c r="L74" i="3"/>
  <c r="M74" i="3"/>
  <c r="N74" i="3"/>
  <c r="O74" i="3"/>
  <c r="Q74" i="3"/>
  <c r="V74" i="3"/>
  <c r="X74" i="3"/>
  <c r="B75" i="3"/>
  <c r="C75" i="3"/>
  <c r="D75" i="3"/>
  <c r="H75" i="3"/>
  <c r="I75" i="3"/>
  <c r="J75" i="3"/>
  <c r="L75" i="3"/>
  <c r="M75" i="3"/>
  <c r="N75" i="3"/>
  <c r="O75" i="3"/>
  <c r="Q75" i="3"/>
  <c r="V75" i="3"/>
  <c r="X75" i="3"/>
  <c r="B76" i="3"/>
  <c r="C76" i="3"/>
  <c r="D76" i="3"/>
  <c r="H76" i="3"/>
  <c r="I76" i="3"/>
  <c r="J76" i="3"/>
  <c r="L76" i="3"/>
  <c r="M76" i="3"/>
  <c r="N76" i="3"/>
  <c r="O76" i="3"/>
  <c r="Q76" i="3"/>
  <c r="V76" i="3"/>
  <c r="X76" i="3"/>
  <c r="B77" i="3"/>
  <c r="C77" i="3"/>
  <c r="D77" i="3"/>
  <c r="H77" i="3"/>
  <c r="I77" i="3"/>
  <c r="J77" i="3"/>
  <c r="L77" i="3"/>
  <c r="M77" i="3"/>
  <c r="N77" i="3"/>
  <c r="O77" i="3"/>
  <c r="Q77" i="3"/>
  <c r="V77" i="3"/>
  <c r="X77" i="3"/>
  <c r="B78" i="3"/>
  <c r="C78" i="3"/>
  <c r="D78" i="3"/>
  <c r="H78" i="3"/>
  <c r="I78" i="3"/>
  <c r="J78" i="3"/>
  <c r="L78" i="3"/>
  <c r="M78" i="3"/>
  <c r="N78" i="3"/>
  <c r="O78" i="3"/>
  <c r="Q78" i="3"/>
  <c r="V78" i="3"/>
  <c r="X78" i="3"/>
  <c r="B79" i="3"/>
  <c r="C79" i="3"/>
  <c r="D79" i="3"/>
  <c r="H79" i="3"/>
  <c r="I79" i="3"/>
  <c r="J79" i="3"/>
  <c r="L79" i="3"/>
  <c r="M79" i="3"/>
  <c r="N79" i="3"/>
  <c r="O79" i="3"/>
  <c r="Q79" i="3"/>
  <c r="V79" i="3"/>
  <c r="X79" i="3"/>
  <c r="B80" i="3"/>
  <c r="C80" i="3"/>
  <c r="D80" i="3"/>
  <c r="H80" i="3"/>
  <c r="I80" i="3"/>
  <c r="J80" i="3"/>
  <c r="L80" i="3"/>
  <c r="M80" i="3"/>
  <c r="N80" i="3"/>
  <c r="O80" i="3"/>
  <c r="Q80" i="3"/>
  <c r="V80" i="3"/>
  <c r="X80" i="3"/>
  <c r="B81" i="3"/>
  <c r="C81" i="3"/>
  <c r="D81" i="3"/>
  <c r="H81" i="3"/>
  <c r="I81" i="3"/>
  <c r="J81" i="3"/>
  <c r="L81" i="3"/>
  <c r="M81" i="3"/>
  <c r="N81" i="3"/>
  <c r="O81" i="3"/>
  <c r="Q81" i="3"/>
  <c r="V81" i="3"/>
  <c r="X81" i="3"/>
  <c r="B82" i="3"/>
  <c r="C82" i="3"/>
  <c r="D82" i="3"/>
  <c r="H82" i="3"/>
  <c r="I82" i="3"/>
  <c r="J82" i="3"/>
  <c r="L82" i="3"/>
  <c r="M82" i="3"/>
  <c r="N82" i="3"/>
  <c r="O82" i="3"/>
  <c r="Q82" i="3"/>
  <c r="V82" i="3"/>
  <c r="X82" i="3"/>
  <c r="B83" i="3"/>
  <c r="C83" i="3"/>
  <c r="D83" i="3"/>
  <c r="H83" i="3"/>
  <c r="I83" i="3"/>
  <c r="J83" i="3"/>
  <c r="L83" i="3"/>
  <c r="M83" i="3"/>
  <c r="N83" i="3"/>
  <c r="O83" i="3"/>
  <c r="Q83" i="3"/>
  <c r="V83" i="3"/>
  <c r="X83" i="3"/>
  <c r="B84" i="3"/>
  <c r="C84" i="3"/>
  <c r="D84" i="3"/>
  <c r="H84" i="3"/>
  <c r="I84" i="3"/>
  <c r="J84" i="3"/>
  <c r="L84" i="3"/>
  <c r="M84" i="3"/>
  <c r="N84" i="3"/>
  <c r="O84" i="3"/>
  <c r="Q84" i="3"/>
  <c r="V84" i="3"/>
  <c r="X84" i="3"/>
  <c r="B85" i="3"/>
  <c r="C85" i="3"/>
  <c r="D85" i="3"/>
  <c r="H85" i="3"/>
  <c r="I85" i="3"/>
  <c r="J85" i="3"/>
  <c r="L85" i="3"/>
  <c r="M85" i="3"/>
  <c r="N85" i="3"/>
  <c r="O85" i="3"/>
  <c r="Q85" i="3"/>
  <c r="V85" i="3"/>
  <c r="X85" i="3"/>
  <c r="B86" i="3"/>
  <c r="C86" i="3"/>
  <c r="D86" i="3"/>
  <c r="H86" i="3"/>
  <c r="I86" i="3"/>
  <c r="J86" i="3"/>
  <c r="L86" i="3"/>
  <c r="M86" i="3"/>
  <c r="N86" i="3"/>
  <c r="O86" i="3"/>
  <c r="Q86" i="3"/>
  <c r="V86" i="3"/>
  <c r="X86" i="3"/>
  <c r="B87" i="3"/>
  <c r="C87" i="3"/>
  <c r="D87" i="3"/>
  <c r="H87" i="3"/>
  <c r="I87" i="3"/>
  <c r="J87" i="3"/>
  <c r="L87" i="3"/>
  <c r="M87" i="3"/>
  <c r="N87" i="3"/>
  <c r="O87" i="3"/>
  <c r="Q87" i="3"/>
  <c r="V87" i="3"/>
  <c r="X87" i="3"/>
  <c r="B88" i="3"/>
  <c r="C88" i="3"/>
  <c r="D88" i="3"/>
  <c r="H88" i="3"/>
  <c r="I88" i="3"/>
  <c r="J88" i="3"/>
  <c r="L88" i="3"/>
  <c r="M88" i="3"/>
  <c r="N88" i="3"/>
  <c r="O88" i="3"/>
  <c r="Q88" i="3"/>
  <c r="V88" i="3"/>
  <c r="X88" i="3"/>
  <c r="B89" i="3"/>
  <c r="C89" i="3"/>
  <c r="D89" i="3"/>
  <c r="H89" i="3"/>
  <c r="I89" i="3"/>
  <c r="J89" i="3"/>
  <c r="L89" i="3"/>
  <c r="M89" i="3"/>
  <c r="N89" i="3"/>
  <c r="O89" i="3"/>
  <c r="Q89" i="3"/>
  <c r="V89" i="3"/>
  <c r="X89" i="3"/>
  <c r="B90" i="3"/>
  <c r="C90" i="3"/>
  <c r="D90" i="3"/>
  <c r="H90" i="3"/>
  <c r="I90" i="3"/>
  <c r="J90" i="3"/>
  <c r="L90" i="3"/>
  <c r="M90" i="3"/>
  <c r="N90" i="3"/>
  <c r="O90" i="3"/>
  <c r="Q90" i="3"/>
  <c r="V90" i="3"/>
  <c r="X90" i="3"/>
  <c r="B91" i="3"/>
  <c r="C91" i="3"/>
  <c r="D91" i="3"/>
  <c r="H91" i="3"/>
  <c r="I91" i="3"/>
  <c r="J91" i="3"/>
  <c r="L91" i="3"/>
  <c r="M91" i="3"/>
  <c r="N91" i="3"/>
  <c r="O91" i="3"/>
  <c r="Q91" i="3"/>
  <c r="V91" i="3"/>
  <c r="X91" i="3"/>
  <c r="B92" i="3"/>
  <c r="C92" i="3"/>
  <c r="D92" i="3"/>
  <c r="H92" i="3"/>
  <c r="I92" i="3"/>
  <c r="J92" i="3"/>
  <c r="L92" i="3"/>
  <c r="M92" i="3"/>
  <c r="N92" i="3"/>
  <c r="O92" i="3"/>
  <c r="Q92" i="3"/>
  <c r="V92" i="3"/>
  <c r="X92" i="3"/>
  <c r="B93" i="3"/>
  <c r="C93" i="3"/>
  <c r="D93" i="3"/>
  <c r="H93" i="3"/>
  <c r="I93" i="3"/>
  <c r="J93" i="3"/>
  <c r="L93" i="3"/>
  <c r="M93" i="3"/>
  <c r="N93" i="3"/>
  <c r="O93" i="3"/>
  <c r="Q93" i="3"/>
  <c r="V93" i="3"/>
  <c r="X93" i="3"/>
  <c r="B94" i="3"/>
  <c r="C94" i="3"/>
  <c r="D94" i="3"/>
  <c r="H94" i="3"/>
  <c r="I94" i="3"/>
  <c r="J94" i="3"/>
  <c r="L94" i="3"/>
  <c r="M94" i="3"/>
  <c r="N94" i="3"/>
  <c r="O94" i="3"/>
  <c r="Q94" i="3"/>
  <c r="V94" i="3"/>
  <c r="X94" i="3"/>
  <c r="B95" i="3"/>
  <c r="C95" i="3"/>
  <c r="D95" i="3"/>
  <c r="H95" i="3"/>
  <c r="I95" i="3"/>
  <c r="J95" i="3"/>
  <c r="L95" i="3"/>
  <c r="M95" i="3"/>
  <c r="N95" i="3"/>
  <c r="O95" i="3"/>
  <c r="Q95" i="3"/>
  <c r="V95" i="3"/>
  <c r="X95" i="3"/>
  <c r="B96" i="3"/>
  <c r="C96" i="3"/>
  <c r="D96" i="3"/>
  <c r="H96" i="3"/>
  <c r="I96" i="3"/>
  <c r="J96" i="3"/>
  <c r="L96" i="3"/>
  <c r="M96" i="3"/>
  <c r="N96" i="3"/>
  <c r="O96" i="3"/>
  <c r="Q96" i="3"/>
  <c r="V96" i="3"/>
  <c r="X96" i="3"/>
  <c r="B97" i="3"/>
  <c r="C97" i="3"/>
  <c r="D97" i="3"/>
  <c r="H97" i="3"/>
  <c r="I97" i="3"/>
  <c r="J97" i="3"/>
  <c r="L97" i="3"/>
  <c r="M97" i="3"/>
  <c r="N97" i="3"/>
  <c r="O97" i="3"/>
  <c r="Q97" i="3"/>
  <c r="V97" i="3"/>
  <c r="X97" i="3"/>
  <c r="B98" i="3"/>
  <c r="C98" i="3"/>
  <c r="D98" i="3"/>
  <c r="H98" i="3"/>
  <c r="I98" i="3"/>
  <c r="J98" i="3"/>
  <c r="L98" i="3"/>
  <c r="M98" i="3"/>
  <c r="N98" i="3"/>
  <c r="O98" i="3"/>
  <c r="Q98" i="3"/>
  <c r="V98" i="3"/>
  <c r="X98" i="3"/>
  <c r="B99" i="3"/>
  <c r="C99" i="3"/>
  <c r="D99" i="3"/>
  <c r="H99" i="3"/>
  <c r="I99" i="3"/>
  <c r="J99" i="3"/>
  <c r="L99" i="3"/>
  <c r="M99" i="3"/>
  <c r="N99" i="3"/>
  <c r="O99" i="3"/>
  <c r="Q99" i="3"/>
  <c r="V99" i="3"/>
  <c r="X99" i="3"/>
  <c r="B100" i="3"/>
  <c r="C100" i="3"/>
  <c r="D100" i="3"/>
  <c r="H100" i="3"/>
  <c r="I100" i="3"/>
  <c r="J100" i="3"/>
  <c r="L100" i="3"/>
  <c r="M100" i="3"/>
  <c r="N100" i="3"/>
  <c r="O100" i="3"/>
  <c r="Q100" i="3"/>
  <c r="V100" i="3"/>
  <c r="X100" i="3"/>
  <c r="B101" i="3"/>
  <c r="C101" i="3"/>
  <c r="D101" i="3"/>
  <c r="H101" i="3"/>
  <c r="I101" i="3"/>
  <c r="J101" i="3"/>
  <c r="L101" i="3"/>
  <c r="M101" i="3"/>
  <c r="N101" i="3"/>
  <c r="O101" i="3"/>
  <c r="Q101" i="3"/>
  <c r="V101" i="3"/>
  <c r="X101" i="3"/>
  <c r="B102" i="3"/>
  <c r="C102" i="3"/>
  <c r="D102" i="3"/>
  <c r="H102" i="3"/>
  <c r="I102" i="3"/>
  <c r="J102" i="3"/>
  <c r="L102" i="3"/>
  <c r="M102" i="3"/>
  <c r="N102" i="3"/>
  <c r="O102" i="3"/>
  <c r="Q102" i="3"/>
  <c r="V102" i="3"/>
  <c r="X102" i="3"/>
  <c r="B103" i="3"/>
  <c r="C103" i="3"/>
  <c r="D103" i="3"/>
  <c r="H103" i="3"/>
  <c r="I103" i="3"/>
  <c r="J103" i="3"/>
  <c r="L103" i="3"/>
  <c r="M103" i="3"/>
  <c r="N103" i="3"/>
  <c r="O103" i="3"/>
  <c r="Q103" i="3"/>
  <c r="V103" i="3"/>
  <c r="X103" i="3"/>
  <c r="B104" i="3"/>
  <c r="C104" i="3"/>
  <c r="D104" i="3"/>
  <c r="H104" i="3"/>
  <c r="I104" i="3"/>
  <c r="J104" i="3"/>
  <c r="L104" i="3"/>
  <c r="M104" i="3"/>
  <c r="N104" i="3"/>
  <c r="O104" i="3"/>
  <c r="Q104" i="3"/>
  <c r="V104" i="3"/>
  <c r="X104" i="3"/>
  <c r="B105" i="3"/>
  <c r="C105" i="3"/>
  <c r="D105" i="3"/>
  <c r="H105" i="3"/>
  <c r="I105" i="3"/>
  <c r="J105" i="3"/>
  <c r="L105" i="3"/>
  <c r="M105" i="3"/>
  <c r="N105" i="3"/>
  <c r="O105" i="3"/>
  <c r="Q105" i="3"/>
  <c r="V105" i="3"/>
  <c r="X105" i="3"/>
  <c r="B106" i="3"/>
  <c r="C106" i="3"/>
  <c r="D106" i="3"/>
  <c r="H106" i="3"/>
  <c r="I106" i="3"/>
  <c r="J106" i="3"/>
  <c r="L106" i="3"/>
  <c r="M106" i="3"/>
  <c r="N106" i="3"/>
  <c r="O106" i="3"/>
  <c r="Q106" i="3"/>
  <c r="V106" i="3"/>
  <c r="X106" i="3"/>
  <c r="B107" i="3"/>
  <c r="C107" i="3"/>
  <c r="D107" i="3"/>
  <c r="H107" i="3"/>
  <c r="I107" i="3"/>
  <c r="J107" i="3"/>
  <c r="L107" i="3"/>
  <c r="M107" i="3"/>
  <c r="N107" i="3"/>
  <c r="O107" i="3"/>
  <c r="Q107" i="3"/>
  <c r="V107" i="3"/>
  <c r="X107" i="3"/>
  <c r="B108" i="3"/>
  <c r="C108" i="3"/>
  <c r="D108" i="3"/>
  <c r="H108" i="3"/>
  <c r="I108" i="3"/>
  <c r="J108" i="3"/>
  <c r="L108" i="3"/>
  <c r="M108" i="3"/>
  <c r="N108" i="3"/>
  <c r="O108" i="3"/>
  <c r="Q108" i="3"/>
  <c r="V108" i="3"/>
  <c r="X108" i="3"/>
  <c r="B109" i="3"/>
  <c r="C109" i="3"/>
  <c r="D109" i="3"/>
  <c r="H109" i="3"/>
  <c r="I109" i="3"/>
  <c r="J109" i="3"/>
  <c r="L109" i="3"/>
  <c r="M109" i="3"/>
  <c r="N109" i="3"/>
  <c r="O109" i="3"/>
  <c r="Q109" i="3"/>
  <c r="V109" i="3"/>
  <c r="X109" i="3"/>
  <c r="B110" i="3"/>
  <c r="C110" i="3"/>
  <c r="D110" i="3"/>
  <c r="H110" i="3"/>
  <c r="I110" i="3"/>
  <c r="J110" i="3"/>
  <c r="L110" i="3"/>
  <c r="M110" i="3"/>
  <c r="N110" i="3"/>
  <c r="O110" i="3"/>
  <c r="Q110" i="3"/>
  <c r="V110" i="3"/>
  <c r="X110" i="3"/>
  <c r="B111" i="3"/>
  <c r="C111" i="3"/>
  <c r="D111" i="3"/>
  <c r="H111" i="3"/>
  <c r="I111" i="3"/>
  <c r="J111" i="3"/>
  <c r="L111" i="3"/>
  <c r="M111" i="3"/>
  <c r="N111" i="3"/>
  <c r="O111" i="3"/>
  <c r="Q111" i="3"/>
  <c r="V111" i="3"/>
  <c r="X111" i="3"/>
  <c r="B112" i="3"/>
  <c r="C112" i="3"/>
  <c r="D112" i="3"/>
  <c r="H112" i="3"/>
  <c r="I112" i="3"/>
  <c r="J112" i="3"/>
  <c r="L112" i="3"/>
  <c r="M112" i="3"/>
  <c r="N112" i="3"/>
  <c r="O112" i="3"/>
  <c r="Q112" i="3"/>
  <c r="V112" i="3"/>
  <c r="X112" i="3"/>
  <c r="B113" i="3"/>
  <c r="C113" i="3"/>
  <c r="D113" i="3"/>
  <c r="H113" i="3"/>
  <c r="I113" i="3"/>
  <c r="J113" i="3"/>
  <c r="L113" i="3"/>
  <c r="M113" i="3"/>
  <c r="N113" i="3"/>
  <c r="O113" i="3"/>
  <c r="Q113" i="3"/>
  <c r="V113" i="3"/>
  <c r="X113" i="3"/>
  <c r="B114" i="3"/>
  <c r="C114" i="3"/>
  <c r="D114" i="3"/>
  <c r="H114" i="3"/>
  <c r="I114" i="3"/>
  <c r="J114" i="3"/>
  <c r="L114" i="3"/>
  <c r="M114" i="3"/>
  <c r="N114" i="3"/>
  <c r="O114" i="3"/>
  <c r="Q114" i="3"/>
  <c r="V114" i="3"/>
  <c r="X114" i="3"/>
  <c r="B115" i="3"/>
  <c r="C115" i="3"/>
  <c r="D115" i="3"/>
  <c r="H115" i="3"/>
  <c r="I115" i="3"/>
  <c r="J115" i="3"/>
  <c r="L115" i="3"/>
  <c r="M115" i="3"/>
  <c r="N115" i="3"/>
  <c r="O115" i="3"/>
  <c r="Q115" i="3"/>
  <c r="V115" i="3"/>
  <c r="X115" i="3"/>
  <c r="B116" i="3"/>
  <c r="C116" i="3"/>
  <c r="D116" i="3"/>
  <c r="H116" i="3"/>
  <c r="I116" i="3"/>
  <c r="J116" i="3"/>
  <c r="L116" i="3"/>
  <c r="M116" i="3"/>
  <c r="N116" i="3"/>
  <c r="O116" i="3"/>
  <c r="Q116" i="3"/>
  <c r="V116" i="3"/>
  <c r="X116" i="3"/>
  <c r="B117" i="3"/>
  <c r="C117" i="3"/>
  <c r="D117" i="3"/>
  <c r="H117" i="3"/>
  <c r="I117" i="3"/>
  <c r="J117" i="3"/>
  <c r="L117" i="3"/>
  <c r="M117" i="3"/>
  <c r="N117" i="3"/>
  <c r="O117" i="3"/>
  <c r="Q117" i="3"/>
  <c r="V117" i="3"/>
  <c r="X117" i="3"/>
  <c r="B118" i="3"/>
  <c r="C118" i="3"/>
  <c r="D118" i="3"/>
  <c r="H118" i="3"/>
  <c r="I118" i="3"/>
  <c r="J118" i="3"/>
  <c r="L118" i="3"/>
  <c r="M118" i="3"/>
  <c r="N118" i="3"/>
  <c r="O118" i="3"/>
  <c r="Q118" i="3"/>
  <c r="V118" i="3"/>
  <c r="X118" i="3"/>
  <c r="B119" i="3"/>
  <c r="C119" i="3"/>
  <c r="D119" i="3"/>
  <c r="H119" i="3"/>
  <c r="I119" i="3"/>
  <c r="J119" i="3"/>
  <c r="L119" i="3"/>
  <c r="M119" i="3"/>
  <c r="N119" i="3"/>
  <c r="O119" i="3"/>
  <c r="Q119" i="3"/>
  <c r="V119" i="3"/>
  <c r="X119" i="3"/>
  <c r="B120" i="3"/>
  <c r="C120" i="3"/>
  <c r="D120" i="3"/>
  <c r="H120" i="3"/>
  <c r="I120" i="3"/>
  <c r="J120" i="3"/>
  <c r="L120" i="3"/>
  <c r="M120" i="3"/>
  <c r="N120" i="3"/>
  <c r="O120" i="3"/>
  <c r="Q120" i="3"/>
  <c r="V120" i="3"/>
  <c r="X120" i="3"/>
  <c r="B121" i="3"/>
  <c r="C121" i="3"/>
  <c r="D121" i="3"/>
  <c r="H121" i="3"/>
  <c r="I121" i="3"/>
  <c r="J121" i="3"/>
  <c r="L121" i="3"/>
  <c r="M121" i="3"/>
  <c r="N121" i="3"/>
  <c r="O121" i="3"/>
  <c r="Q121" i="3"/>
  <c r="V121" i="3"/>
  <c r="X121" i="3"/>
  <c r="B122" i="3"/>
  <c r="C122" i="3"/>
  <c r="D122" i="3"/>
  <c r="H122" i="3"/>
  <c r="I122" i="3"/>
  <c r="J122" i="3"/>
  <c r="L122" i="3"/>
  <c r="M122" i="3"/>
  <c r="N122" i="3"/>
  <c r="O122" i="3"/>
  <c r="Q122" i="3"/>
  <c r="V122" i="3"/>
  <c r="X122" i="3"/>
  <c r="B123" i="3"/>
  <c r="C123" i="3"/>
  <c r="D123" i="3"/>
  <c r="H123" i="3"/>
  <c r="I123" i="3"/>
  <c r="J123" i="3"/>
  <c r="L123" i="3"/>
  <c r="M123" i="3"/>
  <c r="N123" i="3"/>
  <c r="O123" i="3"/>
  <c r="Q123" i="3"/>
  <c r="V123" i="3"/>
  <c r="X123" i="3"/>
  <c r="B124" i="3"/>
  <c r="C124" i="3"/>
  <c r="D124" i="3"/>
  <c r="H124" i="3"/>
  <c r="I124" i="3"/>
  <c r="J124" i="3"/>
  <c r="L124" i="3"/>
  <c r="M124" i="3"/>
  <c r="N124" i="3"/>
  <c r="O124" i="3"/>
  <c r="Q124" i="3"/>
  <c r="V124" i="3"/>
  <c r="X124" i="3"/>
  <c r="B125" i="3"/>
  <c r="C125" i="3"/>
  <c r="D125" i="3"/>
  <c r="H125" i="3"/>
  <c r="I125" i="3"/>
  <c r="J125" i="3"/>
  <c r="L125" i="3"/>
  <c r="M125" i="3"/>
  <c r="N125" i="3"/>
  <c r="O125" i="3"/>
  <c r="Q125" i="3"/>
  <c r="V125" i="3"/>
  <c r="X125" i="3"/>
  <c r="B126" i="3"/>
  <c r="C126" i="3"/>
  <c r="D126" i="3"/>
  <c r="H126" i="3"/>
  <c r="I126" i="3"/>
  <c r="J126" i="3"/>
  <c r="L126" i="3"/>
  <c r="M126" i="3"/>
  <c r="N126" i="3"/>
  <c r="O126" i="3"/>
  <c r="Q126" i="3"/>
  <c r="V126" i="3"/>
  <c r="X126" i="3"/>
  <c r="B127" i="3"/>
  <c r="C127" i="3"/>
  <c r="D127" i="3"/>
  <c r="H127" i="3"/>
  <c r="I127" i="3"/>
  <c r="J127" i="3"/>
  <c r="L127" i="3"/>
  <c r="M127" i="3"/>
  <c r="N127" i="3"/>
  <c r="O127" i="3"/>
  <c r="Q127" i="3"/>
  <c r="V127" i="3"/>
  <c r="X127" i="3"/>
  <c r="B128" i="3"/>
  <c r="C128" i="3"/>
  <c r="D128" i="3"/>
  <c r="H128" i="3"/>
  <c r="I128" i="3"/>
  <c r="J128" i="3"/>
  <c r="L128" i="3"/>
  <c r="M128" i="3"/>
  <c r="N128" i="3"/>
  <c r="O128" i="3"/>
  <c r="Q128" i="3"/>
  <c r="V128" i="3"/>
  <c r="X128" i="3"/>
  <c r="B129" i="3"/>
  <c r="C129" i="3"/>
  <c r="D129" i="3"/>
  <c r="H129" i="3"/>
  <c r="I129" i="3"/>
  <c r="J129" i="3"/>
  <c r="L129" i="3"/>
  <c r="M129" i="3"/>
  <c r="N129" i="3"/>
  <c r="O129" i="3"/>
  <c r="Q129" i="3"/>
  <c r="V129" i="3"/>
  <c r="X129" i="3"/>
  <c r="B130" i="3"/>
  <c r="C130" i="3"/>
  <c r="D130" i="3"/>
  <c r="H130" i="3"/>
  <c r="I130" i="3"/>
  <c r="J130" i="3"/>
  <c r="L130" i="3"/>
  <c r="M130" i="3"/>
  <c r="N130" i="3"/>
  <c r="O130" i="3"/>
  <c r="Q130" i="3"/>
  <c r="V130" i="3"/>
  <c r="X130" i="3"/>
  <c r="B131" i="3"/>
  <c r="C131" i="3"/>
  <c r="D131" i="3"/>
  <c r="H131" i="3"/>
  <c r="I131" i="3"/>
  <c r="J131" i="3"/>
  <c r="L131" i="3"/>
  <c r="M131" i="3"/>
  <c r="N131" i="3"/>
  <c r="O131" i="3"/>
  <c r="Q131" i="3"/>
  <c r="V131" i="3"/>
  <c r="X131" i="3"/>
  <c r="B132" i="3"/>
  <c r="C132" i="3"/>
  <c r="D132" i="3"/>
  <c r="H132" i="3"/>
  <c r="I132" i="3"/>
  <c r="J132" i="3"/>
  <c r="L132" i="3"/>
  <c r="M132" i="3"/>
  <c r="N132" i="3"/>
  <c r="O132" i="3"/>
  <c r="Q132" i="3"/>
  <c r="V132" i="3"/>
  <c r="X132" i="3"/>
  <c r="B133" i="3"/>
  <c r="C133" i="3"/>
  <c r="D133" i="3"/>
  <c r="H133" i="3"/>
  <c r="I133" i="3"/>
  <c r="J133" i="3"/>
  <c r="L133" i="3"/>
  <c r="M133" i="3"/>
  <c r="N133" i="3"/>
  <c r="O133" i="3"/>
  <c r="Q133" i="3"/>
  <c r="V133" i="3"/>
  <c r="X133" i="3"/>
  <c r="B134" i="3"/>
  <c r="C134" i="3"/>
  <c r="D134" i="3"/>
  <c r="H134" i="3"/>
  <c r="I134" i="3"/>
  <c r="J134" i="3"/>
  <c r="L134" i="3"/>
  <c r="M134" i="3"/>
  <c r="N134" i="3"/>
  <c r="O134" i="3"/>
  <c r="Q134" i="3"/>
  <c r="V134" i="3"/>
  <c r="X134" i="3"/>
  <c r="B135" i="3"/>
  <c r="C135" i="3"/>
  <c r="D135" i="3"/>
  <c r="H135" i="3"/>
  <c r="I135" i="3"/>
  <c r="J135" i="3"/>
  <c r="L135" i="3"/>
  <c r="M135" i="3"/>
  <c r="N135" i="3"/>
  <c r="O135" i="3"/>
  <c r="Q135" i="3"/>
  <c r="V135" i="3"/>
  <c r="X135" i="3"/>
  <c r="B136" i="3"/>
  <c r="C136" i="3"/>
  <c r="D136" i="3"/>
  <c r="H136" i="3"/>
  <c r="I136" i="3"/>
  <c r="J136" i="3"/>
  <c r="L136" i="3"/>
  <c r="M136" i="3"/>
  <c r="N136" i="3"/>
  <c r="O136" i="3"/>
  <c r="Q136" i="3"/>
  <c r="V136" i="3"/>
  <c r="X136" i="3"/>
  <c r="B137" i="3"/>
  <c r="C137" i="3"/>
  <c r="D137" i="3"/>
  <c r="H137" i="3"/>
  <c r="I137" i="3"/>
  <c r="J137" i="3"/>
  <c r="L137" i="3"/>
  <c r="M137" i="3"/>
  <c r="N137" i="3"/>
  <c r="O137" i="3"/>
  <c r="Q137" i="3"/>
  <c r="V137" i="3"/>
  <c r="X137" i="3"/>
  <c r="B138" i="3"/>
  <c r="C138" i="3"/>
  <c r="D138" i="3"/>
  <c r="H138" i="3"/>
  <c r="I138" i="3"/>
  <c r="J138" i="3"/>
  <c r="L138" i="3"/>
  <c r="M138" i="3"/>
  <c r="N138" i="3"/>
  <c r="O138" i="3"/>
  <c r="Q138" i="3"/>
  <c r="V138" i="3"/>
  <c r="X138" i="3"/>
  <c r="B139" i="3"/>
  <c r="C139" i="3"/>
  <c r="D139" i="3"/>
  <c r="H139" i="3"/>
  <c r="I139" i="3"/>
  <c r="J139" i="3"/>
  <c r="L139" i="3"/>
  <c r="M139" i="3"/>
  <c r="N139" i="3"/>
  <c r="O139" i="3"/>
  <c r="Q139" i="3"/>
  <c r="V139" i="3"/>
  <c r="X139" i="3"/>
  <c r="B140" i="3"/>
  <c r="C140" i="3"/>
  <c r="D140" i="3"/>
  <c r="H140" i="3"/>
  <c r="I140" i="3"/>
  <c r="J140" i="3"/>
  <c r="L140" i="3"/>
  <c r="M140" i="3"/>
  <c r="N140" i="3"/>
  <c r="O140" i="3"/>
  <c r="Q140" i="3"/>
  <c r="V140" i="3"/>
  <c r="X140" i="3"/>
  <c r="B141" i="3"/>
  <c r="C141" i="3"/>
  <c r="D141" i="3"/>
  <c r="H141" i="3"/>
  <c r="I141" i="3"/>
  <c r="J141" i="3"/>
  <c r="L141" i="3"/>
  <c r="M141" i="3"/>
  <c r="N141" i="3"/>
  <c r="O141" i="3"/>
  <c r="Q141" i="3"/>
  <c r="V141" i="3"/>
  <c r="X141" i="3"/>
  <c r="B142" i="3"/>
  <c r="C142" i="3"/>
  <c r="D142" i="3"/>
  <c r="H142" i="3"/>
  <c r="I142" i="3"/>
  <c r="J142" i="3"/>
  <c r="L142" i="3"/>
  <c r="M142" i="3"/>
  <c r="N142" i="3"/>
  <c r="O142" i="3"/>
  <c r="Q142" i="3"/>
  <c r="V142" i="3"/>
  <c r="X142" i="3"/>
  <c r="B143" i="3"/>
  <c r="C143" i="3"/>
  <c r="D143" i="3"/>
  <c r="H143" i="3"/>
  <c r="I143" i="3"/>
  <c r="J143" i="3"/>
  <c r="L143" i="3"/>
  <c r="M143" i="3"/>
  <c r="N143" i="3"/>
  <c r="O143" i="3"/>
  <c r="Q143" i="3"/>
  <c r="V143" i="3"/>
  <c r="X143" i="3"/>
  <c r="B144" i="3"/>
  <c r="C144" i="3"/>
  <c r="D144" i="3"/>
  <c r="H144" i="3"/>
  <c r="I144" i="3"/>
  <c r="J144" i="3"/>
  <c r="L144" i="3"/>
  <c r="M144" i="3"/>
  <c r="N144" i="3"/>
  <c r="O144" i="3"/>
  <c r="Q144" i="3"/>
  <c r="V144" i="3"/>
  <c r="X144" i="3"/>
  <c r="B145" i="3"/>
  <c r="C145" i="3"/>
  <c r="D145" i="3"/>
  <c r="H145" i="3"/>
  <c r="I145" i="3"/>
  <c r="J145" i="3"/>
  <c r="L145" i="3"/>
  <c r="M145" i="3"/>
  <c r="N145" i="3"/>
  <c r="O145" i="3"/>
  <c r="Q145" i="3"/>
  <c r="V145" i="3"/>
  <c r="X145" i="3"/>
  <c r="B146" i="3"/>
  <c r="C146" i="3"/>
  <c r="D146" i="3"/>
  <c r="H146" i="3"/>
  <c r="I146" i="3"/>
  <c r="J146" i="3"/>
  <c r="L146" i="3"/>
  <c r="M146" i="3"/>
  <c r="N146" i="3"/>
  <c r="O146" i="3"/>
  <c r="Q146" i="3"/>
  <c r="V146" i="3"/>
  <c r="X146" i="3"/>
  <c r="B147" i="3"/>
  <c r="C147" i="3"/>
  <c r="D147" i="3"/>
  <c r="H147" i="3"/>
  <c r="I147" i="3"/>
  <c r="J147" i="3"/>
  <c r="L147" i="3"/>
  <c r="M147" i="3"/>
  <c r="N147" i="3"/>
  <c r="O147" i="3"/>
  <c r="Q147" i="3"/>
  <c r="V147" i="3"/>
  <c r="X147" i="3"/>
  <c r="B148" i="3"/>
  <c r="C148" i="3"/>
  <c r="D148" i="3"/>
  <c r="H148" i="3"/>
  <c r="I148" i="3"/>
  <c r="J148" i="3"/>
  <c r="L148" i="3"/>
  <c r="M148" i="3"/>
  <c r="N148" i="3"/>
  <c r="O148" i="3"/>
  <c r="Q148" i="3"/>
  <c r="V148" i="3"/>
  <c r="X148" i="3"/>
  <c r="B149" i="3"/>
  <c r="C149" i="3"/>
  <c r="D149" i="3"/>
  <c r="H149" i="3"/>
  <c r="I149" i="3"/>
  <c r="J149" i="3"/>
  <c r="L149" i="3"/>
  <c r="M149" i="3"/>
  <c r="N149" i="3"/>
  <c r="O149" i="3"/>
  <c r="Q149" i="3"/>
  <c r="V149" i="3"/>
  <c r="X149" i="3"/>
  <c r="B150" i="3"/>
  <c r="C150" i="3"/>
  <c r="D150" i="3"/>
  <c r="H150" i="3"/>
  <c r="I150" i="3"/>
  <c r="J150" i="3"/>
  <c r="L150" i="3"/>
  <c r="M150" i="3"/>
  <c r="N150" i="3"/>
  <c r="O150" i="3"/>
  <c r="Q150" i="3"/>
  <c r="V150" i="3"/>
  <c r="X150" i="3"/>
  <c r="B151" i="3"/>
  <c r="C151" i="3"/>
  <c r="D151" i="3"/>
  <c r="H151" i="3"/>
  <c r="I151" i="3"/>
  <c r="J151" i="3"/>
  <c r="L151" i="3"/>
  <c r="M151" i="3"/>
  <c r="N151" i="3"/>
  <c r="O151" i="3"/>
  <c r="Q151" i="3"/>
  <c r="V151" i="3"/>
  <c r="X151" i="3"/>
  <c r="B152" i="3"/>
  <c r="C152" i="3"/>
  <c r="D152" i="3"/>
  <c r="H152" i="3"/>
  <c r="I152" i="3"/>
  <c r="J152" i="3"/>
  <c r="L152" i="3"/>
  <c r="M152" i="3"/>
  <c r="N152" i="3"/>
  <c r="O152" i="3"/>
  <c r="Q152" i="3"/>
  <c r="V152" i="3"/>
  <c r="X152" i="3"/>
  <c r="B153" i="3"/>
  <c r="C153" i="3"/>
  <c r="D153" i="3"/>
  <c r="H153" i="3"/>
  <c r="I153" i="3"/>
  <c r="J153" i="3"/>
  <c r="L153" i="3"/>
  <c r="M153" i="3"/>
  <c r="N153" i="3"/>
  <c r="O153" i="3"/>
  <c r="Q153" i="3"/>
  <c r="V153" i="3"/>
  <c r="X153" i="3"/>
  <c r="B154" i="3"/>
  <c r="C154" i="3"/>
  <c r="D154" i="3"/>
  <c r="H154" i="3"/>
  <c r="I154" i="3"/>
  <c r="J154" i="3"/>
  <c r="L154" i="3"/>
  <c r="M154" i="3"/>
  <c r="N154" i="3"/>
  <c r="O154" i="3"/>
  <c r="Q154" i="3"/>
  <c r="V154" i="3"/>
  <c r="X154" i="3"/>
  <c r="B155" i="3"/>
  <c r="C155" i="3"/>
  <c r="D155" i="3"/>
  <c r="H155" i="3"/>
  <c r="I155" i="3"/>
  <c r="J155" i="3"/>
  <c r="L155" i="3"/>
  <c r="M155" i="3"/>
  <c r="N155" i="3"/>
  <c r="O155" i="3"/>
  <c r="Q155" i="3"/>
  <c r="V155" i="3"/>
  <c r="X155" i="3"/>
  <c r="B156" i="3"/>
  <c r="C156" i="3"/>
  <c r="D156" i="3"/>
  <c r="H156" i="3"/>
  <c r="I156" i="3"/>
  <c r="J156" i="3"/>
  <c r="L156" i="3"/>
  <c r="M156" i="3"/>
  <c r="N156" i="3"/>
  <c r="O156" i="3"/>
  <c r="Q156" i="3"/>
  <c r="V156" i="3"/>
  <c r="X156" i="3"/>
  <c r="B157" i="3"/>
  <c r="C157" i="3"/>
  <c r="D157" i="3"/>
  <c r="H157" i="3"/>
  <c r="I157" i="3"/>
  <c r="J157" i="3"/>
  <c r="L157" i="3"/>
  <c r="M157" i="3"/>
  <c r="N157" i="3"/>
  <c r="O157" i="3"/>
  <c r="Q157" i="3"/>
  <c r="V157" i="3"/>
  <c r="X157" i="3"/>
  <c r="B158" i="3"/>
  <c r="C158" i="3"/>
  <c r="D158" i="3"/>
  <c r="H158" i="3"/>
  <c r="I158" i="3"/>
  <c r="J158" i="3"/>
  <c r="L158" i="3"/>
  <c r="M158" i="3"/>
  <c r="N158" i="3"/>
  <c r="O158" i="3"/>
  <c r="Q158" i="3"/>
  <c r="V158" i="3"/>
  <c r="X158" i="3"/>
  <c r="B159" i="3"/>
  <c r="C159" i="3"/>
  <c r="D159" i="3"/>
  <c r="H159" i="3"/>
  <c r="I159" i="3"/>
  <c r="J159" i="3"/>
  <c r="L159" i="3"/>
  <c r="M159" i="3"/>
  <c r="N159" i="3"/>
  <c r="O159" i="3"/>
  <c r="Q159" i="3"/>
  <c r="V159" i="3"/>
  <c r="X159" i="3"/>
  <c r="B160" i="3"/>
  <c r="C160" i="3"/>
  <c r="D160" i="3"/>
  <c r="H160" i="3"/>
  <c r="I160" i="3"/>
  <c r="J160" i="3"/>
  <c r="L160" i="3"/>
  <c r="M160" i="3"/>
  <c r="N160" i="3"/>
  <c r="O160" i="3"/>
  <c r="Q160" i="3"/>
  <c r="V160" i="3"/>
  <c r="X160" i="3"/>
  <c r="B161" i="3"/>
  <c r="C161" i="3"/>
  <c r="D161" i="3"/>
  <c r="H161" i="3"/>
  <c r="I161" i="3"/>
  <c r="J161" i="3"/>
  <c r="L161" i="3"/>
  <c r="M161" i="3"/>
  <c r="N161" i="3"/>
  <c r="O161" i="3"/>
  <c r="Q161" i="3"/>
  <c r="V161" i="3"/>
  <c r="X161" i="3"/>
  <c r="B162" i="3"/>
  <c r="C162" i="3"/>
  <c r="D162" i="3"/>
  <c r="H162" i="3"/>
  <c r="I162" i="3"/>
  <c r="J162" i="3"/>
  <c r="L162" i="3"/>
  <c r="M162" i="3"/>
  <c r="N162" i="3"/>
  <c r="O162" i="3"/>
  <c r="Q162" i="3"/>
  <c r="V162" i="3"/>
  <c r="X162" i="3"/>
  <c r="B163" i="3"/>
  <c r="C163" i="3"/>
  <c r="D163" i="3"/>
  <c r="H163" i="3"/>
  <c r="I163" i="3"/>
  <c r="J163" i="3"/>
  <c r="L163" i="3"/>
  <c r="M163" i="3"/>
  <c r="N163" i="3"/>
  <c r="O163" i="3"/>
  <c r="Q163" i="3"/>
  <c r="V163" i="3"/>
  <c r="X163" i="3"/>
  <c r="B164" i="3"/>
  <c r="C164" i="3"/>
  <c r="D164" i="3"/>
  <c r="H164" i="3"/>
  <c r="I164" i="3"/>
  <c r="J164" i="3"/>
  <c r="L164" i="3"/>
  <c r="M164" i="3"/>
  <c r="N164" i="3"/>
  <c r="O164" i="3"/>
  <c r="Q164" i="3"/>
  <c r="V164" i="3"/>
  <c r="X164" i="3"/>
  <c r="B165" i="3"/>
  <c r="C165" i="3"/>
  <c r="D165" i="3"/>
  <c r="H165" i="3"/>
  <c r="I165" i="3"/>
  <c r="J165" i="3"/>
  <c r="L165" i="3"/>
  <c r="M165" i="3"/>
  <c r="N165" i="3"/>
  <c r="O165" i="3"/>
  <c r="Q165" i="3"/>
  <c r="V165" i="3"/>
  <c r="X165" i="3"/>
  <c r="B166" i="3"/>
  <c r="C166" i="3"/>
  <c r="D166" i="3"/>
  <c r="H166" i="3"/>
  <c r="I166" i="3"/>
  <c r="J166" i="3"/>
  <c r="L166" i="3"/>
  <c r="M166" i="3"/>
  <c r="N166" i="3"/>
  <c r="O166" i="3"/>
  <c r="Q166" i="3"/>
  <c r="V166" i="3"/>
  <c r="X166" i="3"/>
  <c r="B167" i="3"/>
  <c r="C167" i="3"/>
  <c r="D167" i="3"/>
  <c r="H167" i="3"/>
  <c r="I167" i="3"/>
  <c r="J167" i="3"/>
  <c r="L167" i="3"/>
  <c r="M167" i="3"/>
  <c r="N167" i="3"/>
  <c r="O167" i="3"/>
  <c r="Q167" i="3"/>
  <c r="V167" i="3"/>
  <c r="X167" i="3"/>
  <c r="B168" i="3"/>
  <c r="C168" i="3"/>
  <c r="D168" i="3"/>
  <c r="H168" i="3"/>
  <c r="I168" i="3"/>
  <c r="J168" i="3"/>
  <c r="L168" i="3"/>
  <c r="M168" i="3"/>
  <c r="N168" i="3"/>
  <c r="O168" i="3"/>
  <c r="Q168" i="3"/>
  <c r="V168" i="3"/>
  <c r="X168" i="3"/>
  <c r="C169" i="3"/>
  <c r="D169" i="3"/>
  <c r="H169" i="3"/>
  <c r="I169" i="3"/>
  <c r="J169" i="3"/>
  <c r="L169" i="3"/>
  <c r="M169" i="3"/>
  <c r="N169" i="3"/>
  <c r="O169" i="3"/>
  <c r="Q169" i="3"/>
  <c r="V169" i="3"/>
  <c r="X169" i="3"/>
  <c r="B6" i="5"/>
  <c r="B7" i="5"/>
  <c r="B8" i="5"/>
  <c r="B9" i="5"/>
  <c r="B10" i="5"/>
  <c r="E10" i="5"/>
</calcChain>
</file>

<file path=xl/comments1.xml><?xml version="1.0" encoding="utf-8"?>
<comments xmlns="http://schemas.openxmlformats.org/spreadsheetml/2006/main">
  <authors>
    <author>kreeve1</author>
  </authors>
  <commentList>
    <comment ref="S168" authorId="0" shapeId="0">
      <text>
        <r>
          <rPr>
            <b/>
            <sz val="12"/>
            <color indexed="81"/>
            <rFont val="Tahoma"/>
          </rPr>
          <t>kreeve1:</t>
        </r>
        <r>
          <rPr>
            <sz val="12"/>
            <color indexed="81"/>
            <rFont val="Tahoma"/>
          </rPr>
          <t xml:space="preserve">
Curve only goes to Oct 2014, therefore assumed the last two month</t>
        </r>
      </text>
    </comment>
  </commentList>
</comments>
</file>

<file path=xl/sharedStrings.xml><?xml version="1.0" encoding="utf-8"?>
<sst xmlns="http://schemas.openxmlformats.org/spreadsheetml/2006/main" count="11104" uniqueCount="338">
  <si>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</si>
  <si>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</si>
  <si>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</si>
  <si>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</si>
  <si>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</si>
  <si>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</si>
  <si>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</si>
  <si>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</si>
  <si>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</si>
  <si>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</si>
  <si>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</si>
  <si>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</si>
  <si>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</si>
  <si>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</si>
  <si>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</si>
  <si>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</si>
  <si>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</si>
  <si>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</si>
  <si>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</si>
  <si>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</si>
  <si>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</si>
  <si>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</si>
  <si>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</si>
  <si>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</si>
  <si>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</si>
  <si>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</si>
  <si>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</si>
  <si>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</si>
  <si>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</si>
  <si>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E30623.2</t>
  </si>
  <si>
    <t>F</t>
  </si>
  <si>
    <t>CGPR-ALBR/BASIS</t>
  </si>
  <si>
    <t>01-MAY-2001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</si>
  <si>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</si>
  <si>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</si>
  <si>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</si>
  <si>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</si>
  <si>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</si>
  <si>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</si>
  <si>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</si>
  <si>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</si>
  <si>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</si>
  <si>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</si>
  <si>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</si>
  <si>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</si>
  <si>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</si>
  <si>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</si>
  <si>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</si>
  <si>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</si>
  <si>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</si>
  <si>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</si>
  <si>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</si>
  <si>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</si>
  <si>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</si>
  <si>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</si>
  <si>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</si>
  <si>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</si>
  <si>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01-JUN-2003</t>
  </si>
  <si>
    <t>01-JUL-2003</t>
  </si>
  <si>
    <t>01-AUG-2003</t>
  </si>
  <si>
    <t>01-SEP-2003</t>
  </si>
  <si>
    <t>01-OCT-2003</t>
  </si>
  <si>
    <t>01-NOV-2003</t>
  </si>
  <si>
    <t>01-DEC-2003</t>
  </si>
  <si>
    <t>01-JAN-2004</t>
  </si>
  <si>
    <t>01-FEB-2004</t>
  </si>
  <si>
    <t>01-MAR-2004</t>
  </si>
  <si>
    <t>01-APR-2004</t>
  </si>
  <si>
    <t>01-MAY-2004</t>
  </si>
  <si>
    <t>01-JUN-2004</t>
  </si>
  <si>
    <t>01-JUL-2004</t>
  </si>
  <si>
    <t>01-AUG-2004</t>
  </si>
  <si>
    <t>01-SEP-2004</t>
  </si>
  <si>
    <t>01-OCT-2004</t>
  </si>
  <si>
    <t>01-NOV-2004</t>
  </si>
  <si>
    <t>01-DEC-2004</t>
  </si>
  <si>
    <t>01-JAN-2005</t>
  </si>
  <si>
    <t>01-FEB-2005</t>
  </si>
  <si>
    <t>01-MAR-2005</t>
  </si>
  <si>
    <t>01-APR-2005</t>
  </si>
  <si>
    <t>01-MAY-2005</t>
  </si>
  <si>
    <t>01-JUN-2005</t>
  </si>
  <si>
    <t>01-JUL-2005</t>
  </si>
  <si>
    <t>01-AUG-2005</t>
  </si>
  <si>
    <t>01-SEP-2005</t>
  </si>
  <si>
    <t>01-OCT-2005</t>
  </si>
  <si>
    <t>01-NOV-2005</t>
  </si>
  <si>
    <t>01-DEC-2005</t>
  </si>
  <si>
    <t>01-JAN-2006</t>
  </si>
  <si>
    <t>01-FEB-2006</t>
  </si>
  <si>
    <t>01-MAR-2006</t>
  </si>
  <si>
    <t>01-APR-2006</t>
  </si>
  <si>
    <t>01-MAY-2006</t>
  </si>
  <si>
    <t>01-JUN-2006</t>
  </si>
  <si>
    <t>01-JUL-2006</t>
  </si>
  <si>
    <t>01-AUG-2006</t>
  </si>
  <si>
    <t>01-SEP-2006</t>
  </si>
  <si>
    <t>01-OCT-2006</t>
  </si>
  <si>
    <t>01-NOV-2006</t>
  </si>
  <si>
    <t>01-DEC-2006</t>
  </si>
  <si>
    <t>01-JAN-2007</t>
  </si>
  <si>
    <t>01-FEB-2007</t>
  </si>
  <si>
    <t>01-MAR-2007</t>
  </si>
  <si>
    <t>01-APR-2007</t>
  </si>
  <si>
    <t>01-MAY-2007</t>
  </si>
  <si>
    <t>01-JUN-2007</t>
  </si>
  <si>
    <t>01-JUL-2007</t>
  </si>
  <si>
    <t>01-AUG-2007</t>
  </si>
  <si>
    <t>01-SEP-2007</t>
  </si>
  <si>
    <t>01-OCT-2007</t>
  </si>
  <si>
    <t>01-NOV-2007</t>
  </si>
  <si>
    <t>01-DEC-2007</t>
  </si>
  <si>
    <t>01-JAN-2008</t>
  </si>
  <si>
    <t>01-FEB-2008</t>
  </si>
  <si>
    <t>01-MAR-2008</t>
  </si>
  <si>
    <t>01-APR-2008</t>
  </si>
  <si>
    <t>01-MAY-2008</t>
  </si>
  <si>
    <t>01-JUN-2008</t>
  </si>
  <si>
    <t>01-JUL-2008</t>
  </si>
  <si>
    <t>01-AUG-2008</t>
  </si>
  <si>
    <t>01-SEP-2008</t>
  </si>
  <si>
    <t>01-OCT-2008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</si>
  <si>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</si>
  <si>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</si>
  <si>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</si>
  <si>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</si>
  <si>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</si>
  <si>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</si>
  <si>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</si>
  <si>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</si>
  <si>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</si>
  <si>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</si>
  <si>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</si>
  <si>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</si>
  <si>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</si>
  <si>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</si>
  <si>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</si>
  <si>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</si>
  <si>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</si>
  <si>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</si>
  <si>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</si>
  <si>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</si>
  <si>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</si>
  <si>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</si>
  <si>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</si>
  <si>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</si>
  <si>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</si>
  <si>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</si>
  <si>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</si>
  <si>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</si>
  <si>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</si>
  <si>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</si>
  <si>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</si>
  <si>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</si>
  <si>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</si>
  <si>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</si>
  <si>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</si>
  <si>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</si>
  <si>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</si>
  <si>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</si>
  <si>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</si>
  <si>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</si>
  <si>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</si>
  <si>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</si>
  <si>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</si>
  <si>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</si>
  <si>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</si>
  <si>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</si>
  <si>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</si>
  <si>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</si>
  <si>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</si>
  <si>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</si>
  <si>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</si>
  <si>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</si>
  <si>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</si>
  <si>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</si>
  <si>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</si>
  <si>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</si>
  <si>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</si>
  <si>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</si>
  <si>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</si>
  <si>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</si>
  <si>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</si>
  <si>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</si>
  <si>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</si>
  <si>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</si>
  <si>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</si>
  <si>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</si>
  <si>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</si>
  <si>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</si>
  <si>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</si>
  <si>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</si>
  <si>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</si>
  <si>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</si>
  <si>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E34612.2</t>
  </si>
  <si>
    <t>01-NOV-2014</t>
  </si>
  <si>
    <t>01-DEC-2014</t>
  </si>
  <si>
    <t>ENA</t>
  </si>
  <si>
    <t>P</t>
  </si>
  <si>
    <t>CGPR-CHIPPAWA</t>
  </si>
  <si>
    <t>TRANSCANADA</t>
  </si>
  <si>
    <t>NGGJUS</t>
  </si>
  <si>
    <t>CHIPPAWA</t>
  </si>
  <si>
    <t xml:space="preserve">  </t>
  </si>
  <si>
    <t>Total</t>
  </si>
  <si>
    <t>With ENA</t>
  </si>
  <si>
    <t>Transport</t>
  </si>
  <si>
    <t>TRANSPORT</t>
  </si>
  <si>
    <t>Short</t>
  </si>
  <si>
    <t>Long</t>
  </si>
  <si>
    <t>Chip</t>
  </si>
  <si>
    <t>Tolls</t>
  </si>
  <si>
    <t>Basis</t>
  </si>
  <si>
    <t>fx</t>
  </si>
  <si>
    <t>Model C$</t>
  </si>
  <si>
    <t>Model US$</t>
  </si>
  <si>
    <t>Correct C$</t>
  </si>
  <si>
    <t>Correct US$</t>
  </si>
  <si>
    <t>#</t>
  </si>
  <si>
    <t>Days</t>
  </si>
  <si>
    <t>Contract</t>
  </si>
  <si>
    <t>Calculation of Weighted contract price</t>
  </si>
  <si>
    <t>From</t>
  </si>
  <si>
    <t>To</t>
  </si>
  <si>
    <t>present</t>
  </si>
  <si>
    <t>Volume</t>
  </si>
  <si>
    <t>Winter</t>
  </si>
  <si>
    <t>Summer</t>
  </si>
  <si>
    <t>$ USD</t>
  </si>
  <si>
    <t>Empress</t>
  </si>
  <si>
    <t>Total Volume</t>
  </si>
  <si>
    <t>% Age</t>
  </si>
  <si>
    <t>Vol at Chip</t>
  </si>
  <si>
    <t>Month</t>
  </si>
  <si>
    <t>Sum of Value</t>
  </si>
  <si>
    <t>Grand Total</t>
  </si>
  <si>
    <t>Per Split</t>
  </si>
  <si>
    <t>Diff</t>
  </si>
  <si>
    <t>USD$</t>
  </si>
  <si>
    <t>Index</t>
  </si>
  <si>
    <t>NH1353</t>
  </si>
  <si>
    <t>Legs 3 thru 12</t>
  </si>
  <si>
    <t>E30623</t>
  </si>
  <si>
    <t>Leg 2</t>
  </si>
  <si>
    <t>E34612</t>
  </si>
  <si>
    <t>SITHE IND POWER</t>
  </si>
  <si>
    <t>UNIGASINC</t>
  </si>
  <si>
    <t xml:space="preserve">PostID's:  </t>
  </si>
  <si>
    <t>E30623.4</t>
  </si>
  <si>
    <t>Leg 3</t>
  </si>
  <si>
    <t>EA2386</t>
  </si>
  <si>
    <t>Leg 1</t>
  </si>
  <si>
    <t>Leg 9</t>
  </si>
  <si>
    <t>E32934</t>
  </si>
  <si>
    <t xml:space="preserve">Leg 4 </t>
  </si>
  <si>
    <t>(note only Nov 04 forward to be unwound; E34612.1 financially offsets the first few years)</t>
  </si>
  <si>
    <t>(note that with this unwind E34612.4 would need to be increased for the total Engage vol)</t>
  </si>
  <si>
    <t>ENA/Transport</t>
  </si>
  <si>
    <t xml:space="preserve">ENA </t>
  </si>
  <si>
    <t>Sithe Index</t>
  </si>
  <si>
    <t>Legs 13 thru 14</t>
  </si>
  <si>
    <t>QA1354</t>
  </si>
  <si>
    <t>Transport Rebook</t>
  </si>
  <si>
    <t>ALL</t>
  </si>
  <si>
    <t>Represents the assignment of transport to ENA</t>
  </si>
  <si>
    <t>MTM FOR SITHE RELATED DEALS IN ENRON CANADA'S BOOKS</t>
  </si>
  <si>
    <t>The following deals in TAGG would need to be unwound:</t>
  </si>
  <si>
    <t>Assumes Fuel Loss</t>
  </si>
  <si>
    <t>VC1474</t>
  </si>
  <si>
    <t>VC1490</t>
  </si>
  <si>
    <t>VC1494</t>
  </si>
  <si>
    <t>VC1496</t>
  </si>
  <si>
    <t>VC1495</t>
  </si>
  <si>
    <t>VC1497</t>
  </si>
  <si>
    <t>VC1474.3</t>
  </si>
  <si>
    <t>VC1474.4</t>
  </si>
  <si>
    <t>VC1474.5</t>
  </si>
  <si>
    <t>VC1474.6</t>
  </si>
  <si>
    <t>VC1474.7</t>
  </si>
  <si>
    <t>TOLL:EMP/WADD</t>
  </si>
  <si>
    <t>VC1474.8</t>
  </si>
  <si>
    <t>VC1474.9</t>
  </si>
  <si>
    <t>VC1474.A</t>
  </si>
  <si>
    <t>VC1474.B</t>
  </si>
  <si>
    <t>VC1474.C</t>
  </si>
  <si>
    <t>TP-CENTRAL</t>
  </si>
  <si>
    <t>VC1490.2</t>
  </si>
  <si>
    <t>VC1494.2</t>
  </si>
  <si>
    <t>Note:  MTM Value is for  May 2001 forward as at May 24, 2001  (does not include May and June IM MTM)</t>
  </si>
  <si>
    <t>CGPR-ALBR/IDX</t>
  </si>
  <si>
    <t>CGPR-CHIP/IDX</t>
  </si>
  <si>
    <t>VC1495.9</t>
  </si>
  <si>
    <t>VC1496.1</t>
  </si>
  <si>
    <t>VC1496.2</t>
  </si>
  <si>
    <t>ENRON CANADA DEALS REGARDING SITHE</t>
  </si>
  <si>
    <t>Tagg#</t>
  </si>
  <si>
    <t>Term</t>
  </si>
  <si>
    <t>Vol (MM)</t>
  </si>
  <si>
    <t>Deal Description</t>
  </si>
  <si>
    <t>Engage</t>
  </si>
  <si>
    <t>NH1353.1</t>
  </si>
  <si>
    <t>May 96 to Oct 04</t>
  </si>
  <si>
    <t>ECC buys Empress gas for NX3 - $.41</t>
  </si>
  <si>
    <t>NH1353.2</t>
  </si>
  <si>
    <t>Nov 04 to Oct 09</t>
  </si>
  <si>
    <t>ECC buys Empress gas for NX3 - $.48</t>
  </si>
  <si>
    <t>TransCanada</t>
  </si>
  <si>
    <t>NH1353.3 to 8</t>
  </si>
  <si>
    <t>TransCanada moves gas from Empress</t>
  </si>
  <si>
    <t xml:space="preserve">  to Chip for tolls</t>
  </si>
  <si>
    <t>Enron North America</t>
  </si>
  <si>
    <t>NH1353.9/11</t>
  </si>
  <si>
    <t>ECC sells Chip gas for NX3 - $.41 plus $.005 plus TCPL tolls</t>
  </si>
  <si>
    <t>NH1353.10/12</t>
  </si>
  <si>
    <t>ECC sells Chip gas for NX3 - $.48 plus $.005 plus TCPL tolls</t>
  </si>
  <si>
    <t>Nov 04 to Oct 14</t>
  </si>
  <si>
    <t>ECC sells Chip gas for NX3 - $.65510 plus TCPL tolls</t>
  </si>
  <si>
    <t>ECC sells Chip gas for NX3 - $.56 (W)/ NX3 - $.70 (S) plus TCPL tolls</t>
  </si>
  <si>
    <t>Nov 09 to Oct 14</t>
  </si>
  <si>
    <t>Nov 14 to Dec 14</t>
  </si>
  <si>
    <t>ECC sells Chip gas for NX3 - $.56  plus TCPL tolls</t>
  </si>
  <si>
    <t>Note:  NH1353 to replace structure in FT-CAND-ERMS book E34614.1, E34613.3, E32934.14 and E32934.21</t>
  </si>
  <si>
    <t>INDEX POSITION BOOKED IN THE BOOKS FOR THE SITHE DEAL</t>
  </si>
  <si>
    <t>C4 BOOK:</t>
  </si>
  <si>
    <t>From:</t>
  </si>
  <si>
    <t>To:</t>
  </si>
  <si>
    <t>E34612.3</t>
  </si>
  <si>
    <t>E34612.4</t>
  </si>
  <si>
    <t>Total C4 Index Position</t>
  </si>
  <si>
    <t>Represents short position for Sithe Obligation because Engage does not back entire period</t>
  </si>
  <si>
    <t>NG-INDEX-CAND BOOK:</t>
  </si>
  <si>
    <t>EA2386.9</t>
  </si>
  <si>
    <t>Total Position</t>
  </si>
  <si>
    <t>Would not be appropriate to show this as a position in the NG-INDEX CAND Book,</t>
  </si>
  <si>
    <t xml:space="preserve"> I therefore created a deal (Oct 26/00) which will offset this position  - N34612.4</t>
  </si>
  <si>
    <t>As per discussion with Geof Gosset</t>
  </si>
  <si>
    <t>Sithe Fee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</si>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</sst>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3" formatCode="&quot;$&quot;#,##0"/>
    <numFmt numFmtId="175" formatCode="_(&quot;$&quot;* #,##0_);_(&quot;$&quot;* \(#,##0\);_(&quot;$&quot;* &quot;-&quot;??_);_(@_)"/>
    <numFmt numFmtId="176" formatCode="0.00000000_)"/>
    <numFmt numFmtId="180" formatCode="_(* #,##0_);_(* \(#,##0\);_(* &quot;-&quot;??_);_(@_)"/>
    <numFmt numFmtId="181" formatCode="0_);\(0\)"/>
    <numFmt numFmtId="182" formatCode="0.0%"/>
  </numFmts>
  <fonts count="24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2"/>
      <color indexed="81"/>
      <name val="Tahoma"/>
    </font>
    <font>
      <b/>
      <sz val="12"/>
      <color indexed="81"/>
      <name val="Tahoma"/>
    </font>
    <font>
      <sz val="9"/>
      <color indexed="17"/>
      <name val="Arial"/>
      <family val="2"/>
    </font>
    <font>
      <sz val="10"/>
      <name val="Courier"/>
    </font>
    <font>
      <sz val="10"/>
      <color indexed="17"/>
      <name val="Arial"/>
      <family val="2"/>
    </font>
    <font>
      <b/>
      <u/>
      <sz val="10"/>
      <name val="Arial"/>
      <family val="2"/>
    </font>
    <font>
      <b/>
      <u val="singleAccounting"/>
      <sz val="10"/>
      <name val="Arial"/>
      <family val="2"/>
    </font>
    <font>
      <u val="singleAccounting"/>
      <sz val="10"/>
      <name val="Arial"/>
      <family val="2"/>
    </font>
    <font>
      <b/>
      <u/>
      <sz val="10"/>
      <name val="Times New Roman"/>
      <family val="1"/>
    </font>
    <font>
      <b/>
      <i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0" fontId="2" fillId="2" borderId="2" xfId="0" applyFont="1" applyFill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center"/>
    </xf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69" fontId="3" fillId="0" borderId="0" xfId="0" applyNumberFormat="1" applyFont="1"/>
    <xf numFmtId="173" fontId="3" fillId="0" borderId="0" xfId="0" applyNumberFormat="1" applyFont="1"/>
    <xf numFmtId="0" fontId="3" fillId="0" borderId="0" xfId="0" applyFont="1" applyAlignment="1">
      <alignment vertical="top" wrapText="1"/>
    </xf>
    <xf numFmtId="169" fontId="2" fillId="0" borderId="0" xfId="0" applyNumberFormat="1" applyFont="1" applyBorder="1" applyAlignment="1">
      <alignment horizontal="right"/>
    </xf>
    <xf numFmtId="3" fontId="2" fillId="0" borderId="0" xfId="0" applyNumberFormat="1" applyFont="1" applyBorder="1"/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2" fontId="3" fillId="0" borderId="0" xfId="0" applyNumberFormat="1" applyFont="1"/>
    <xf numFmtId="169" fontId="2" fillId="4" borderId="4" xfId="0" applyNumberFormat="1" applyFont="1" applyFill="1" applyBorder="1" applyAlignment="1">
      <alignment horizontal="right"/>
    </xf>
    <xf numFmtId="173" fontId="2" fillId="4" borderId="4" xfId="0" applyNumberFormat="1" applyFont="1" applyFill="1" applyBorder="1"/>
    <xf numFmtId="173" fontId="2" fillId="4" borderId="5" xfId="0" applyNumberFormat="1" applyFont="1" applyFill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/>
    </xf>
    <xf numFmtId="169" fontId="4" fillId="2" borderId="6" xfId="0" applyNumberFormat="1" applyFont="1" applyFill="1" applyBorder="1" applyAlignment="1">
      <alignment horizontal="center"/>
    </xf>
    <xf numFmtId="169" fontId="4" fillId="2" borderId="1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10" fontId="4" fillId="2" borderId="3" xfId="0" applyNumberFormat="1" applyFont="1" applyFill="1" applyBorder="1" applyAlignment="1">
      <alignment horizontal="center"/>
    </xf>
    <xf numFmtId="169" fontId="4" fillId="2" borderId="7" xfId="0" applyNumberFormat="1" applyFont="1" applyFill="1" applyBorder="1" applyAlignment="1">
      <alignment horizontal="center"/>
    </xf>
    <xf numFmtId="169" fontId="4" fillId="2" borderId="3" xfId="0" applyNumberFormat="1" applyFont="1" applyFill="1" applyBorder="1" applyAlignment="1">
      <alignment horizontal="center"/>
    </xf>
    <xf numFmtId="173" fontId="4" fillId="2" borderId="3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3" fontId="3" fillId="0" borderId="8" xfId="0" applyNumberFormat="1" applyFont="1" applyBorder="1"/>
    <xf numFmtId="3" fontId="3" fillId="0" borderId="0" xfId="0" applyNumberFormat="1" applyFont="1" applyBorder="1"/>
    <xf numFmtId="3" fontId="7" fillId="0" borderId="0" xfId="0" applyNumberFormat="1" applyFont="1"/>
    <xf numFmtId="3" fontId="2" fillId="0" borderId="0" xfId="0" applyNumberFormat="1" applyFont="1"/>
    <xf numFmtId="0" fontId="8" fillId="0" borderId="0" xfId="0" applyFont="1"/>
    <xf numFmtId="41" fontId="8" fillId="0" borderId="0" xfId="0" applyNumberFormat="1" applyFont="1"/>
    <xf numFmtId="41" fontId="0" fillId="0" borderId="0" xfId="0" applyNumberFormat="1"/>
    <xf numFmtId="41" fontId="9" fillId="0" borderId="0" xfId="0" applyNumberFormat="1" applyFont="1"/>
    <xf numFmtId="41" fontId="10" fillId="0" borderId="0" xfId="0" applyNumberFormat="1" applyFont="1"/>
    <xf numFmtId="10" fontId="4" fillId="5" borderId="3" xfId="0" applyNumberFormat="1" applyFont="1" applyFill="1" applyBorder="1" applyAlignment="1">
      <alignment horizontal="center"/>
    </xf>
    <xf numFmtId="10" fontId="4" fillId="5" borderId="2" xfId="0" applyNumberFormat="1" applyFont="1" applyFill="1" applyBorder="1" applyAlignment="1">
      <alignment horizontal="center"/>
    </xf>
    <xf numFmtId="169" fontId="0" fillId="0" borderId="0" xfId="0" applyNumberFormat="1"/>
    <xf numFmtId="175" fontId="3" fillId="0" borderId="0" xfId="2" applyNumberFormat="1" applyFont="1"/>
    <xf numFmtId="10" fontId="4" fillId="6" borderId="1" xfId="0" applyNumberFormat="1" applyFont="1" applyFill="1" applyBorder="1" applyAlignment="1">
      <alignment horizontal="center"/>
    </xf>
    <xf numFmtId="10" fontId="4" fillId="6" borderId="3" xfId="0" applyNumberFormat="1" applyFont="1" applyFill="1" applyBorder="1" applyAlignment="1">
      <alignment horizontal="center"/>
    </xf>
    <xf numFmtId="169" fontId="3" fillId="6" borderId="0" xfId="0" applyNumberFormat="1" applyFont="1" applyFill="1"/>
    <xf numFmtId="176" fontId="13" fillId="0" borderId="9" xfId="3" applyNumberFormat="1" applyFont="1" applyBorder="1" applyProtection="1"/>
    <xf numFmtId="176" fontId="15" fillId="0" borderId="9" xfId="3" applyNumberFormat="1" applyFont="1" applyBorder="1" applyProtection="1"/>
    <xf numFmtId="169" fontId="3" fillId="0" borderId="0" xfId="0" applyNumberFormat="1" applyFont="1" applyFill="1"/>
    <xf numFmtId="0" fontId="8" fillId="4" borderId="10" xfId="0" applyFont="1" applyFill="1" applyBorder="1"/>
    <xf numFmtId="0" fontId="0" fillId="4" borderId="11" xfId="0" applyFill="1" applyBorder="1"/>
    <xf numFmtId="175" fontId="2" fillId="4" borderId="12" xfId="2" applyNumberFormat="1" applyFont="1" applyFill="1" applyBorder="1"/>
    <xf numFmtId="17" fontId="0" fillId="0" borderId="0" xfId="0" applyNumberFormat="1"/>
    <xf numFmtId="1" fontId="3" fillId="0" borderId="13" xfId="0" applyNumberFormat="1" applyFont="1" applyBorder="1"/>
    <xf numFmtId="169" fontId="2" fillId="0" borderId="13" xfId="0" applyNumberFormat="1" applyFont="1" applyBorder="1"/>
    <xf numFmtId="175" fontId="2" fillId="4" borderId="11" xfId="2" applyNumberFormat="1" applyFont="1" applyFill="1" applyBorder="1"/>
    <xf numFmtId="10" fontId="4" fillId="5" borderId="9" xfId="0" applyNumberFormat="1" applyFont="1" applyFill="1" applyBorder="1" applyAlignment="1">
      <alignment horizontal="center"/>
    </xf>
    <xf numFmtId="10" fontId="4" fillId="5" borderId="7" xfId="0" applyNumberFormat="1" applyFont="1" applyFill="1" applyBorder="1" applyAlignment="1">
      <alignment horizontal="center"/>
    </xf>
    <xf numFmtId="10" fontId="4" fillId="5" borderId="14" xfId="0" applyNumberFormat="1" applyFont="1" applyFill="1" applyBorder="1" applyAlignment="1">
      <alignment horizontal="center"/>
    </xf>
    <xf numFmtId="10" fontId="4" fillId="5" borderId="15" xfId="0" applyNumberFormat="1" applyFont="1" applyFill="1" applyBorder="1" applyAlignment="1">
      <alignment horizontal="center"/>
    </xf>
    <xf numFmtId="0" fontId="0" fillId="0" borderId="0" xfId="0" applyFill="1" applyBorder="1"/>
    <xf numFmtId="175" fontId="2" fillId="0" borderId="0" xfId="2" applyNumberFormat="1" applyFont="1" applyFill="1" applyBorder="1"/>
    <xf numFmtId="10" fontId="4" fillId="0" borderId="0" xfId="0" applyNumberFormat="1" applyFont="1" applyFill="1" applyBorder="1" applyAlignment="1">
      <alignment horizontal="center"/>
    </xf>
    <xf numFmtId="175" fontId="3" fillId="0" borderId="0" xfId="2" applyNumberFormat="1" applyFont="1" applyFill="1" applyBorder="1"/>
    <xf numFmtId="3" fontId="3" fillId="4" borderId="0" xfId="0" applyNumberFormat="1" applyFont="1" applyFill="1"/>
    <xf numFmtId="169" fontId="3" fillId="4" borderId="0" xfId="0" applyNumberFormat="1" applyFont="1" applyFill="1"/>
    <xf numFmtId="2" fontId="3" fillId="4" borderId="0" xfId="0" applyNumberFormat="1" applyFont="1" applyFill="1"/>
    <xf numFmtId="15" fontId="3" fillId="4" borderId="0" xfId="0" applyNumberFormat="1" applyFont="1" applyFill="1"/>
    <xf numFmtId="10" fontId="3" fillId="4" borderId="0" xfId="0" applyNumberFormat="1" applyFont="1" applyFill="1"/>
    <xf numFmtId="173" fontId="3" fillId="4" borderId="0" xfId="0" applyNumberFormat="1" applyFont="1" applyFill="1"/>
    <xf numFmtId="0" fontId="0" fillId="0" borderId="16" xfId="0" pivotButton="1" applyBorder="1"/>
    <xf numFmtId="17" fontId="0" fillId="0" borderId="17" xfId="0" applyNumberFormat="1" applyBorder="1"/>
    <xf numFmtId="17" fontId="0" fillId="0" borderId="18" xfId="0" applyNumberFormat="1" applyBorder="1"/>
    <xf numFmtId="17" fontId="0" fillId="0" borderId="19" xfId="0" applyNumberFormat="1" applyBorder="1"/>
    <xf numFmtId="180" fontId="0" fillId="0" borderId="0" xfId="1" applyNumberFormat="1" applyFont="1"/>
    <xf numFmtId="180" fontId="0" fillId="0" borderId="20" xfId="1" applyNumberFormat="1" applyFont="1" applyBorder="1"/>
    <xf numFmtId="180" fontId="0" fillId="0" borderId="21" xfId="1" applyNumberFormat="1" applyFont="1" applyBorder="1"/>
    <xf numFmtId="180" fontId="0" fillId="0" borderId="16" xfId="1" applyNumberFormat="1" applyFont="1" applyBorder="1"/>
    <xf numFmtId="175" fontId="0" fillId="0" borderId="0" xfId="2" applyNumberFormat="1" applyFont="1"/>
    <xf numFmtId="175" fontId="0" fillId="0" borderId="0" xfId="0" applyNumberFormat="1"/>
    <xf numFmtId="0" fontId="16" fillId="0" borderId="0" xfId="0" applyFont="1" applyAlignment="1">
      <alignment horizontal="center"/>
    </xf>
    <xf numFmtId="41" fontId="0" fillId="0" borderId="13" xfId="0" applyNumberFormat="1" applyBorder="1"/>
    <xf numFmtId="41" fontId="17" fillId="0" borderId="0" xfId="0" applyNumberFormat="1" applyFont="1" applyAlignment="1">
      <alignment horizontal="center"/>
    </xf>
    <xf numFmtId="41" fontId="18" fillId="0" borderId="0" xfId="0" applyNumberFormat="1" applyFont="1"/>
    <xf numFmtId="181" fontId="0" fillId="0" borderId="0" xfId="0" applyNumberFormat="1"/>
    <xf numFmtId="41" fontId="0" fillId="0" borderId="6" xfId="0" applyNumberFormat="1" applyBorder="1"/>
    <xf numFmtId="181" fontId="0" fillId="0" borderId="22" xfId="0" applyNumberFormat="1" applyBorder="1"/>
    <xf numFmtId="41" fontId="0" fillId="0" borderId="23" xfId="0" applyNumberFormat="1" applyBorder="1"/>
    <xf numFmtId="41" fontId="0" fillId="0" borderId="9" xfId="0" applyNumberFormat="1" applyBorder="1"/>
    <xf numFmtId="181" fontId="0" fillId="0" borderId="0" xfId="0" applyNumberFormat="1" applyBorder="1"/>
    <xf numFmtId="41" fontId="0" fillId="0" borderId="14" xfId="0" applyNumberFormat="1" applyBorder="1"/>
    <xf numFmtId="41" fontId="0" fillId="0" borderId="7" xfId="0" applyNumberFormat="1" applyBorder="1"/>
    <xf numFmtId="181" fontId="0" fillId="0" borderId="24" xfId="0" applyNumberFormat="1" applyBorder="1"/>
    <xf numFmtId="41" fontId="0" fillId="0" borderId="15" xfId="0" applyNumberFormat="1" applyBorder="1"/>
    <xf numFmtId="41" fontId="0" fillId="0" borderId="0" xfId="0" applyNumberFormat="1" applyBorder="1"/>
    <xf numFmtId="41" fontId="0" fillId="0" borderId="24" xfId="0" applyNumberFormat="1" applyBorder="1"/>
    <xf numFmtId="0" fontId="2" fillId="0" borderId="6" xfId="0" applyFont="1" applyBorder="1"/>
    <xf numFmtId="0" fontId="3" fillId="0" borderId="22" xfId="0" applyFont="1" applyBorder="1"/>
    <xf numFmtId="0" fontId="0" fillId="0" borderId="23" xfId="0" applyBorder="1"/>
    <xf numFmtId="0" fontId="3" fillId="0" borderId="9" xfId="0" applyFont="1" applyBorder="1"/>
    <xf numFmtId="0" fontId="3" fillId="0" borderId="0" xfId="0" applyFont="1" applyBorder="1"/>
    <xf numFmtId="0" fontId="0" fillId="0" borderId="14" xfId="0" applyBorder="1"/>
    <xf numFmtId="0" fontId="19" fillId="0" borderId="9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7" fontId="3" fillId="0" borderId="0" xfId="0" applyNumberFormat="1" applyFont="1" applyBorder="1"/>
    <xf numFmtId="1" fontId="3" fillId="0" borderId="0" xfId="0" applyNumberFormat="1" applyFont="1" applyBorder="1"/>
    <xf numFmtId="169" fontId="2" fillId="0" borderId="0" xfId="0" applyNumberFormat="1" applyFont="1" applyBorder="1"/>
    <xf numFmtId="1" fontId="3" fillId="0" borderId="14" xfId="0" applyNumberFormat="1" applyFont="1" applyBorder="1"/>
    <xf numFmtId="17" fontId="3" fillId="0" borderId="9" xfId="0" applyNumberFormat="1" applyFont="1" applyBorder="1"/>
    <xf numFmtId="169" fontId="3" fillId="0" borderId="0" xfId="0" applyNumberFormat="1" applyFont="1" applyBorder="1"/>
    <xf numFmtId="0" fontId="2" fillId="0" borderId="9" xfId="0" applyFont="1" applyBorder="1" applyAlignment="1">
      <alignment horizontal="right"/>
    </xf>
    <xf numFmtId="1" fontId="3" fillId="0" borderId="5" xfId="0" applyNumberFormat="1" applyFont="1" applyBorder="1"/>
    <xf numFmtId="0" fontId="0" fillId="0" borderId="9" xfId="0" applyBorder="1"/>
    <xf numFmtId="17" fontId="3" fillId="0" borderId="7" xfId="0" applyNumberFormat="1" applyFont="1" applyBorder="1"/>
    <xf numFmtId="17" fontId="3" fillId="0" borderId="24" xfId="0" applyNumberFormat="1" applyFont="1" applyBorder="1"/>
    <xf numFmtId="1" fontId="3" fillId="0" borderId="24" xfId="0" applyNumberFormat="1" applyFont="1" applyBorder="1"/>
    <xf numFmtId="169" fontId="2" fillId="0" borderId="24" xfId="0" applyNumberFormat="1" applyFont="1" applyBorder="1"/>
    <xf numFmtId="1" fontId="3" fillId="0" borderId="15" xfId="0" applyNumberFormat="1" applyFont="1" applyBorder="1"/>
    <xf numFmtId="0" fontId="0" fillId="0" borderId="6" xfId="0" applyBorder="1"/>
    <xf numFmtId="0" fontId="0" fillId="0" borderId="7" xfId="0" applyBorder="1"/>
    <xf numFmtId="182" fontId="0" fillId="0" borderId="15" xfId="4" applyNumberFormat="1" applyFont="1" applyBorder="1"/>
    <xf numFmtId="0" fontId="3" fillId="0" borderId="9" xfId="0" applyFont="1" applyBorder="1" applyAlignment="1">
      <alignment horizontal="right"/>
    </xf>
    <xf numFmtId="0" fontId="0" fillId="0" borderId="17" xfId="0" pivotButton="1" applyBorder="1"/>
    <xf numFmtId="0" fontId="10" fillId="0" borderId="0" xfId="0" applyFont="1"/>
    <xf numFmtId="0" fontId="20" fillId="0" borderId="0" xfId="0" applyFont="1" applyAlignment="1">
      <alignment horizontal="left"/>
    </xf>
    <xf numFmtId="4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/>
    <xf numFmtId="0" fontId="8" fillId="2" borderId="0" xfId="0" applyFont="1" applyFill="1"/>
    <xf numFmtId="0" fontId="0" fillId="2" borderId="0" xfId="0" applyFill="1"/>
    <xf numFmtId="0" fontId="8" fillId="0" borderId="0" xfId="0" applyFont="1" applyAlignment="1">
      <alignment horizontal="right"/>
    </xf>
    <xf numFmtId="17" fontId="8" fillId="0" borderId="0" xfId="0" applyNumberFormat="1" applyFont="1"/>
    <xf numFmtId="17" fontId="16" fillId="0" borderId="0" xfId="0" applyNumberFormat="1" applyFont="1"/>
    <xf numFmtId="0" fontId="9" fillId="0" borderId="0" xfId="0" applyFont="1"/>
    <xf numFmtId="0" fontId="22" fillId="0" borderId="0" xfId="0" applyFont="1"/>
    <xf numFmtId="169" fontId="3" fillId="7" borderId="0" xfId="0" applyNumberFormat="1" applyFont="1" applyFill="1"/>
    <xf numFmtId="41" fontId="23" fillId="0" borderId="25" xfId="0" applyNumberFormat="1" applyFont="1" applyBorder="1"/>
    <xf numFmtId="181" fontId="23" fillId="0" borderId="5" xfId="0" applyNumberFormat="1" applyFont="1" applyBorder="1"/>
  </cellXfs>
  <cellStyles count="5">
    <cellStyle name="Comma" xfId="1" builtinId="3"/>
    <cellStyle name="Currency" xfId="2" builtinId="4"/>
    <cellStyle name="Normal" xfId="0" builtinId="0"/>
    <cellStyle name="Normal_m1_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AC93E78-2291-1556-000E-CC1B452874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13</xdr:row>
      <xdr:rowOff>28575</xdr:rowOff>
    </xdr:from>
    <xdr:to>
      <xdr:col>6</xdr:col>
      <xdr:colOff>219075</xdr:colOff>
      <xdr:row>25</xdr:row>
      <xdr:rowOff>47625</xdr:rowOff>
    </xdr:to>
    <xdr:sp macro="" textlink="">
      <xdr:nvSpPr>
        <xdr:cNvPr id="3073" name="Rectangle 1">
          <a:extLst>
            <a:ext uri="{FF2B5EF4-FFF2-40B4-BE49-F238E27FC236}">
              <a16:creationId xmlns:a16="http://schemas.microsoft.com/office/drawing/2014/main" id="{A8625A4D-FF63-F3FD-BEA5-49120B0DD6C0}"/>
            </a:ext>
          </a:extLst>
        </xdr:cNvPr>
        <xdr:cNvSpPr>
          <a:spLocks noChangeArrowheads="1"/>
        </xdr:cNvSpPr>
      </xdr:nvSpPr>
      <xdr:spPr bwMode="auto">
        <a:xfrm>
          <a:off x="457200" y="2228850"/>
          <a:ext cx="4343400" cy="1962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above summary assumes that ECC moves the gas from Empress to Chippawa on TCPL and then this gas is sold to ENA at Chippawa for NX3 less a basis (varies).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Therefore the MTM with ENA represents chippawa gas verses the contract price, which includes tolls.  -  Negative MTM for ECC and positive MTM for ENA.  The MTM for Transport represents empress gas verses chippawa gas less tolls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Sithe fee represents a $.0175 item liquidating out of deals E32934.9 and EA2386.1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eeve1" refreshedDate="36945.478340972222" createdVersion="1" recordCount="762">
  <cacheSource type="worksheet">
    <worksheetSource ref="A6:M768" sheet="ALL"/>
  </cacheSource>
  <cacheFields count="13">
    <cacheField name="Counterparty" numFmtId="0">
      <sharedItems count="3">
        <s v="FT-CAND-ERMS"/>
        <s v="TRANSCANADA"/>
        <s v="ENA"/>
      </sharedItems>
    </cacheField>
    <cacheField name="Deal Num" numFmtId="0">
      <sharedItems count="12">
        <s v="E30623.2"/>
        <s v="E34612.2"/>
        <s v="NH1353.3"/>
        <s v="NH1353.4"/>
        <s v="NH1353.5"/>
        <s v="NH1353.6"/>
        <s v="NH1353.7"/>
        <s v="NH1353.8"/>
        <s v="NH1353.9"/>
        <s v="NH1353.A"/>
        <s v="NH1353.B"/>
        <s v="NH1353.C"/>
      </sharedItems>
    </cacheField>
    <cacheField name="Fin" numFmtId="0">
      <sharedItems count="2">
        <s v="F"/>
        <s v="P"/>
      </sharedItems>
    </cacheField>
    <cacheField name="Pub Code" numFmtId="0">
      <sharedItems count="5">
        <s v="CGPR-ALBR/BASIS"/>
        <s v="NGGJUS"/>
        <s v="CHIPPAWA"/>
        <s v="TOLL:EMP/EAST.Z"/>
        <s v="CGPR-CHIPPAWA"/>
      </sharedItems>
    </cacheField>
    <cacheField name="Period" numFmtId="0">
      <sharedItems/>
    </cacheField>
    <cacheField name="Quantity" numFmtId="0">
      <sharedItems containsSemiMixedTypes="0" containsString="0" containsNumber="1" containsInteger="1" minValue="-961000" maxValue="961000"/>
    </cacheField>
    <cacheField name="Quantity2" numFmtId="0">
      <sharedItems containsSemiMixedTypes="0" containsString="0" containsNumber="1" minValue="-959969.29120000009" maxValue="959969.29120000009"/>
    </cacheField>
    <cacheField name="Factor" numFmtId="0">
      <sharedItems containsSemiMixedTypes="0" containsString="0" containsNumber="1" minValue="0.42296144121583107" maxValue="0.99892746222138218"/>
    </cacheField>
    <cacheField name="Price" numFmtId="0">
      <sharedItems containsSemiMixedTypes="0" containsString="0" containsNumber="1" minValue="-0.48693310000000006" maxValue="5.9649999999999999"/>
    </cacheField>
    <cacheField name="Price2" numFmtId="0">
      <sharedItems containsSemiMixedTypes="0" containsString="0" containsNumber="1" minValue="-0.7" maxValue="1.0000000000000001E-7" count="7">
        <n v="-0.65510000000000002"/>
        <n v="-0.56000000000000005"/>
        <n v="-0.7"/>
        <n v="1.0000000000000001E-7"/>
        <n v="7.0000000000000005E-8"/>
        <n v="-0.40500000000000003"/>
        <n v="-0.47499999999999998"/>
      </sharedItems>
    </cacheField>
    <cacheField name="Cash" numFmtId="0">
      <sharedItems containsSemiMixedTypes="0" containsString="0" containsNumber="1" containsInteger="1" minValue="0" maxValue="0" count="1">
        <n v="0"/>
      </sharedItems>
    </cacheField>
    <cacheField name="Value" numFmtId="0">
      <sharedItems containsSemiMixedTypes="0" containsString="0" containsNumber="1" minValue="-5102191.7231000001" maxValue="5490565.3143000007"/>
    </cacheField>
    <cacheField name="Month" numFmtId="0">
      <sharedItems containsSemiMixedTypes="0" containsNonDate="0" containsDate="1" containsString="0" minDate="2001-03-01T00:00:00" maxDate="2014-12-02T00:00:00" count="166"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2">
  <r>
    <x v="0"/>
    <x v="0"/>
    <x v="0"/>
    <x v="0"/>
    <s v="01-NOV-2004"/>
    <n v="-450000"/>
    <n v="-367543.42380000005"/>
    <n v="0.81676316392830917"/>
    <n v="-0.19803014000000005"/>
    <x v="0"/>
    <x v="0"/>
    <n v="-167993.01980000001"/>
    <x v="0"/>
  </r>
  <r>
    <x v="0"/>
    <x v="0"/>
    <x v="0"/>
    <x v="0"/>
    <s v="01-DEC-2004"/>
    <n v="-465000"/>
    <n v="-377916.01550000004"/>
    <n v="0.8127226140815843"/>
    <n v="-0.19799886"/>
    <x v="0"/>
    <x v="0"/>
    <n v="-172745.8407"/>
    <x v="1"/>
  </r>
  <r>
    <x v="0"/>
    <x v="0"/>
    <x v="0"/>
    <x v="0"/>
    <s v="01-JAN-2005"/>
    <n v="-465000"/>
    <n v="-375970.5086"/>
    <n v="0.80853872822844619"/>
    <n v="-0.19796454000000002"/>
    <x v="0"/>
    <x v="0"/>
    <n v="-171869.45180000001"/>
    <x v="2"/>
  </r>
  <r>
    <x v="0"/>
    <x v="0"/>
    <x v="0"/>
    <x v="0"/>
    <s v="01-FEB-2005"/>
    <n v="-420000"/>
    <n v="-337826.19270000001"/>
    <n v="0.80434807793474006"/>
    <n v="-0.19792838000000004"/>
    <x v="0"/>
    <x v="0"/>
    <n v="-154444.54640000002"/>
    <x v="3"/>
  </r>
  <r>
    <x v="0"/>
    <x v="0"/>
    <x v="0"/>
    <x v="0"/>
    <s v="01-MAR-2005"/>
    <n v="-465000"/>
    <n v="-372263.30499999999"/>
    <n v="0.80056624729238013"/>
    <n v="-0.19789522000000001"/>
    <x v="0"/>
    <x v="0"/>
    <n v="-170200.56200000001"/>
    <x v="4"/>
  </r>
  <r>
    <x v="0"/>
    <x v="0"/>
    <x v="0"/>
    <x v="0"/>
    <s v="01-APR-2005"/>
    <n v="-450000"/>
    <n v="-358363.4804"/>
    <n v="0.79636328978129201"/>
    <n v="-0.33285554000000001"/>
    <x v="0"/>
    <x v="0"/>
    <n v="-115480.6465"/>
    <x v="5"/>
  </r>
  <r>
    <x v="0"/>
    <x v="0"/>
    <x v="0"/>
    <x v="0"/>
    <s v="01-MAY-2005"/>
    <n v="-465000"/>
    <n v="-368411.75040000002"/>
    <n v="0.7922833341438813"/>
    <n v="-0.33281452"/>
    <x v="0"/>
    <x v="0"/>
    <n v="-118733.7568"/>
    <x v="6"/>
  </r>
  <r>
    <x v="0"/>
    <x v="0"/>
    <x v="0"/>
    <x v="0"/>
    <s v="01-JUN-2005"/>
    <n v="-450000"/>
    <n v="-354631.74700000003"/>
    <n v="0.78807054891059014"/>
    <n v="-0.33277138000000001"/>
    <x v="0"/>
    <x v="0"/>
    <n v="-114307.96310000001"/>
    <x v="7"/>
  </r>
  <r>
    <x v="0"/>
    <x v="0"/>
    <x v="0"/>
    <x v="0"/>
    <s v="01-JUL-2005"/>
    <n v="-465000"/>
    <n v="-364558.55960000004"/>
    <n v="0.78399690233809505"/>
    <n v="-0.33272888"/>
    <x v="0"/>
    <x v="0"/>
    <n v="-117523.151"/>
    <x v="8"/>
  </r>
  <r>
    <x v="0"/>
    <x v="0"/>
    <x v="0"/>
    <x v="0"/>
    <s v="01-AUG-2005"/>
    <n v="-465000"/>
    <n v="-362602.81510000001"/>
    <n v="0.77979100026889303"/>
    <n v="-0.33268419999999999"/>
    <x v="0"/>
    <x v="0"/>
    <n v="-116908.87550000001"/>
    <x v="9"/>
  </r>
  <r>
    <x v="0"/>
    <x v="0"/>
    <x v="0"/>
    <x v="0"/>
    <s v="01-SEP-2005"/>
    <n v="-450000"/>
    <n v="-349014.99280000001"/>
    <n v="0.77558887283280809"/>
    <n v="-0.33263875000000004"/>
    <x v="0"/>
    <x v="0"/>
    <n v="-112543.8118"/>
    <x v="10"/>
  </r>
  <r>
    <x v="0"/>
    <x v="0"/>
    <x v="0"/>
    <x v="0"/>
    <s v="01-OCT-2005"/>
    <n v="-465000"/>
    <n v="-358759.62060000002"/>
    <n v="0.77152606582712391"/>
    <n v="-0.3325940200000001"/>
    <x v="0"/>
    <x v="0"/>
    <n v="-115702.12480000001"/>
    <x v="11"/>
  </r>
  <r>
    <x v="0"/>
    <x v="0"/>
    <x v="0"/>
    <x v="0"/>
    <s v="01-NOV-2005"/>
    <n v="-450000"/>
    <n v="-345299.35680000001"/>
    <n v="0.76733190395795026"/>
    <n v="-0.28254702000000004"/>
    <x v="0"/>
    <x v="0"/>
    <n v="-128642.3031"/>
    <x v="12"/>
  </r>
  <r>
    <x v="0"/>
    <x v="0"/>
    <x v="0"/>
    <x v="0"/>
    <s v="01-DEC-2005"/>
    <n v="-465000"/>
    <n v="-354923.87380000006"/>
    <n v="0.76327714796713808"/>
    <n v="-0.2825008"/>
    <x v="0"/>
    <x v="0"/>
    <n v="-132244.35010000001"/>
    <x v="13"/>
  </r>
  <r>
    <x v="0"/>
    <x v="0"/>
    <x v="0"/>
    <x v="0"/>
    <s v="01-JAN-2006"/>
    <n v="-465000"/>
    <n v="-352977.62040000001"/>
    <n v="0.75909165674261914"/>
    <n v="-0.28245227000000006"/>
    <x v="0"/>
    <x v="0"/>
    <n v="-131536.30780000001"/>
    <x v="14"/>
  </r>
  <r>
    <x v="0"/>
    <x v="0"/>
    <x v="0"/>
    <x v="0"/>
    <s v="01-FEB-2006"/>
    <n v="-420000"/>
    <n v="-317062.55230000004"/>
    <n v="0.75491083884643428"/>
    <n v="-0.28240296000000004"/>
    <x v="0"/>
    <x v="0"/>
    <n v="-118168.2751"/>
    <x v="15"/>
  </r>
  <r>
    <x v="0"/>
    <x v="0"/>
    <x v="0"/>
    <x v="0"/>
    <s v="01-MAR-2006"/>
    <n v="-465000"/>
    <n v="-349286.09750000003"/>
    <n v="0.75115289793550322"/>
    <n v="-0.28235726999999999"/>
    <x v="0"/>
    <x v="0"/>
    <n v="-130193.85380000001"/>
    <x v="16"/>
  </r>
  <r>
    <x v="0"/>
    <x v="0"/>
    <x v="0"/>
    <x v="0"/>
    <s v="01-APR-2006"/>
    <n v="-450000"/>
    <n v="-336241.31390000001"/>
    <n v="0.74720291973141106"/>
    <n v="-0.40232498999999999"/>
    <x v="0"/>
    <x v="0"/>
    <n v="-84993.402200000011"/>
    <x v="17"/>
  </r>
  <r>
    <x v="0"/>
    <x v="0"/>
    <x v="0"/>
    <x v="0"/>
    <s v="01-MAY-2006"/>
    <n v="-465000"/>
    <n v="-345676.32929999998"/>
    <n v="0.74338995540797992"/>
    <n v="-0.40229360000000008"/>
    <x v="0"/>
    <x v="0"/>
    <n v="-87389.188900000008"/>
    <x v="18"/>
  </r>
  <r>
    <x v="0"/>
    <x v="0"/>
    <x v="0"/>
    <x v="0"/>
    <s v="01-JUN-2006"/>
    <n v="-450000"/>
    <n v="-332756.93990000006"/>
    <n v="0.73945986633385508"/>
    <n v="-0.40226101000000009"/>
    <x v="0"/>
    <x v="0"/>
    <n v="-84133.928900000014"/>
    <x v="19"/>
  </r>
  <r>
    <x v="0"/>
    <x v="0"/>
    <x v="0"/>
    <x v="0"/>
    <s v="01-JUL-2006"/>
    <n v="-465000"/>
    <n v="-342084.81200000003"/>
    <n v="0.73566626240639221"/>
    <n v="-0.40222932"/>
    <x v="0"/>
    <x v="0"/>
    <n v="-86503.218500000003"/>
    <x v="20"/>
  </r>
  <r>
    <x v="0"/>
    <x v="0"/>
    <x v="0"/>
    <x v="0"/>
    <s v="01-AUG-2006"/>
    <n v="-465000"/>
    <n v="-340266.67680000002"/>
    <n v="0.73175629421859922"/>
    <n v="-0.40219642"/>
    <x v="0"/>
    <x v="0"/>
    <n v="-86054.659499999994"/>
    <x v="21"/>
  </r>
  <r>
    <x v="0"/>
    <x v="0"/>
    <x v="0"/>
    <x v="0"/>
    <s v="01-SEP-2006"/>
    <n v="-450000"/>
    <n v="-327535.48730000004"/>
    <n v="0.72785663834452208"/>
    <n v="-0.40216337000000002"/>
    <x v="0"/>
    <x v="0"/>
    <n v="-82845.722800000003"/>
    <x v="22"/>
  </r>
  <r>
    <x v="0"/>
    <x v="0"/>
    <x v="0"/>
    <x v="0"/>
    <s v="01-OCT-2006"/>
    <n v="-465000"/>
    <n v="-336703.08259999997"/>
    <n v="0.72409265075892704"/>
    <n v="-0.40213123000000006"/>
    <x v="0"/>
    <x v="0"/>
    <n v="-85175.364499999996"/>
    <x v="23"/>
  </r>
  <r>
    <x v="0"/>
    <x v="0"/>
    <x v="0"/>
    <x v="0"/>
    <s v="01-NOV-2006"/>
    <n v="-450000"/>
    <n v="-324096.05440000002"/>
    <n v="0.72021345426784311"/>
    <n v="-0.37209787"/>
    <x v="0"/>
    <x v="0"/>
    <n v="-91719.87490000001"/>
    <x v="24"/>
  </r>
  <r>
    <x v="0"/>
    <x v="0"/>
    <x v="0"/>
    <x v="0"/>
    <s v="01-DEC-2006"/>
    <n v="-465000"/>
    <n v="-333158.25790000003"/>
    <n v="0.71646937185858306"/>
    <n v="-0.37206543000000003"/>
    <x v="0"/>
    <x v="0"/>
    <n v="-94295.304700000008"/>
    <x v="25"/>
  </r>
  <r>
    <x v="0"/>
    <x v="0"/>
    <x v="0"/>
    <x v="0"/>
    <s v="01-JAN-2007"/>
    <n v="-465000"/>
    <n v="-331364.04609999998"/>
    <n v="0.71261085188784801"/>
    <n v="-0.37203175000000005"/>
    <x v="0"/>
    <x v="0"/>
    <n v="-93798.6391"/>
    <x v="26"/>
  </r>
  <r>
    <x v="0"/>
    <x v="0"/>
    <x v="0"/>
    <x v="0"/>
    <s v="01-FEB-2007"/>
    <n v="-420000"/>
    <n v="-297680.42680000002"/>
    <n v="0.7087629210099331"/>
    <n v="-0.37199791999999998"/>
    <x v="0"/>
    <x v="0"/>
    <n v="-84273.947100000005"/>
    <x v="27"/>
  </r>
  <r>
    <x v="0"/>
    <x v="0"/>
    <x v="0"/>
    <x v="0"/>
    <s v="01-MAR-2007"/>
    <n v="-465000"/>
    <n v="-327962.88030000002"/>
    <n v="0.70529651687215211"/>
    <n v="-0.37196722999999998"/>
    <x v="0"/>
    <x v="0"/>
    <n v="-92857.038700000019"/>
    <x v="28"/>
  </r>
  <r>
    <x v="0"/>
    <x v="0"/>
    <x v="0"/>
    <x v="0"/>
    <s v="01-APR-2007"/>
    <n v="-450000"/>
    <n v="-315660.99940000003"/>
    <n v="0.70146888748485114"/>
    <n v="-0.48693310000000006"/>
    <x v="0"/>
    <x v="0"/>
    <n v="-53083.732300000003"/>
    <x v="29"/>
  </r>
  <r>
    <x v="0"/>
    <x v="0"/>
    <x v="0"/>
    <x v="0"/>
    <s v="01-MAY-2007"/>
    <n v="-465000"/>
    <n v="-324465.35570000001"/>
    <n v="0.69777495848181004"/>
    <n v="-0.48689992000000004"/>
    <x v="0"/>
    <x v="0"/>
    <n v="-54575.099800000004"/>
    <x v="30"/>
  </r>
  <r>
    <x v="0"/>
    <x v="0"/>
    <x v="0"/>
    <x v="0"/>
    <s v="01-JUN-2007"/>
    <n v="-450000"/>
    <n v="-312285.83319999999"/>
    <n v="0.69396851818002103"/>
    <n v="-0.48686547000000008"/>
    <x v="0"/>
    <x v="0"/>
    <n v="-52537.2592"/>
    <x v="31"/>
  </r>
  <r>
    <x v="0"/>
    <x v="0"/>
    <x v="0"/>
    <x v="0"/>
    <s v="01-JUL-2007"/>
    <n v="-465000"/>
    <n v="-320987.26370000001"/>
    <n v="0.69029519078114998"/>
    <n v="-0.48683199000000005"/>
    <x v="0"/>
    <x v="0"/>
    <n v="-54011.887700000007"/>
    <x v="32"/>
  </r>
  <r>
    <x v="0"/>
    <x v="0"/>
    <x v="0"/>
    <x v="0"/>
    <s v="01-AUG-2007"/>
    <n v="-465000"/>
    <n v="-319227.21350000001"/>
    <n v="0.68651013659579696"/>
    <n v="-0.48679724000000002"/>
    <x v="0"/>
    <x v="0"/>
    <n v="-53726.822199999995"/>
    <x v="33"/>
  </r>
  <r>
    <x v="0"/>
    <x v="0"/>
    <x v="0"/>
    <x v="0"/>
    <s v="01-SEP-2007"/>
    <n v="-450000"/>
    <n v="-307231.21100000001"/>
    <n v="0.68273602443125103"/>
    <n v="-0.48676232000000003"/>
    <x v="0"/>
    <x v="0"/>
    <n v="-51718.588300000003"/>
    <x v="34"/>
  </r>
  <r>
    <x v="0"/>
    <x v="0"/>
    <x v="0"/>
    <x v="0"/>
    <s v="01-OCT-2007"/>
    <n v="-465000"/>
    <n v="-315778.76670000004"/>
    <n v="0.67909412191024121"/>
    <n v="-0.48672839000000007"/>
    <x v="0"/>
    <x v="0"/>
    <n v="-53168.180899999999"/>
    <x v="35"/>
  </r>
  <r>
    <x v="0"/>
    <x v="0"/>
    <x v="0"/>
    <x v="0"/>
    <s v="01-NOV-2007"/>
    <n v="-450000"/>
    <n v="-303903.75699999998"/>
    <n v="0.67534168216284107"/>
    <n v="-0.42871508000000008"/>
    <x v="0"/>
    <x v="0"/>
    <n v="-68799.228700000007"/>
    <x v="36"/>
  </r>
  <r>
    <x v="0"/>
    <x v="0"/>
    <x v="0"/>
    <x v="0"/>
    <s v="01-DEC-2007"/>
    <n v="-465000"/>
    <n v="-312350.19150000002"/>
    <n v="0.67172084202587712"/>
    <n v="-0.42868328000000006"/>
    <x v="0"/>
    <x v="0"/>
    <n v="-70721.305300000007"/>
    <x v="37"/>
  </r>
  <r>
    <x v="0"/>
    <x v="0"/>
    <x v="0"/>
    <x v="0"/>
    <s v="01-JAN-2008"/>
    <n v="-465000"/>
    <n v="-310615.46970000002"/>
    <n v="0.66799025735476125"/>
    <n v="-0.42865028000000005"/>
    <x v="0"/>
    <x v="0"/>
    <n v="-70338.785700000008"/>
    <x v="38"/>
  </r>
  <r>
    <x v="0"/>
    <x v="0"/>
    <x v="0"/>
    <x v="0"/>
    <s v="01-FEB-2008"/>
    <n v="-435000"/>
    <n v="-288957.8187"/>
    <n v="0.66427084753768717"/>
    <n v="-0.42861713000000001"/>
    <x v="0"/>
    <x v="0"/>
    <n v="-65443.9951"/>
    <x v="39"/>
  </r>
  <r>
    <x v="0"/>
    <x v="0"/>
    <x v="0"/>
    <x v="0"/>
    <s v="01-MAR-2008"/>
    <n v="-465000"/>
    <n v="-307279.1384"/>
    <n v="0.66081535135760405"/>
    <n v="-0.42858790000000002"/>
    <x v="0"/>
    <x v="0"/>
    <n v="-69602.443500000008"/>
    <x v="40"/>
  </r>
  <r>
    <x v="0"/>
    <x v="0"/>
    <x v="0"/>
    <x v="0"/>
    <s v="01-APR-2008"/>
    <n v="-450000"/>
    <n v="-295751.42620000005"/>
    <n v="0.65722539149352321"/>
    <n v="-0.37856946000000002"/>
    <x v="0"/>
    <x v="0"/>
    <n v="-81784.301800000001"/>
    <x v="41"/>
  </r>
  <r>
    <x v="0"/>
    <x v="0"/>
    <x v="0"/>
    <x v="0"/>
    <s v="01-MAY-2008"/>
    <n v="-465000"/>
    <n v="-303999.9313"/>
    <n v="0.65376329315163006"/>
    <n v="-0.37855181999999998"/>
    <x v="0"/>
    <x v="0"/>
    <n v="-84070.627200000003"/>
    <x v="42"/>
  </r>
  <r>
    <x v="0"/>
    <x v="0"/>
    <x v="0"/>
    <x v="0"/>
    <s v="01-JUN-2008"/>
    <n v="-450000"/>
    <n v="-292589.21510000003"/>
    <n v="0.65019825568022793"/>
    <n v="-0.37853380999999997"/>
    <x v="0"/>
    <x v="0"/>
    <n v="-80920.284500000009"/>
    <x v="43"/>
  </r>
  <r>
    <x v="0"/>
    <x v="0"/>
    <x v="0"/>
    <x v="0"/>
    <s v="01-JUL-2008"/>
    <n v="-465000"/>
    <n v="-300743.53330000001"/>
    <n v="0.64676028675005892"/>
    <n v="-0.37851659000000004"/>
    <x v="0"/>
    <x v="0"/>
    <n v="-83180.6734"/>
    <x v="44"/>
  </r>
  <r>
    <x v="0"/>
    <x v="0"/>
    <x v="0"/>
    <x v="0"/>
    <s v="01-AUG-2008"/>
    <n v="-465000"/>
    <n v="-299097.39"/>
    <n v="0.64322019350604909"/>
    <n v="-0.37849900000000009"/>
    <x v="0"/>
    <x v="0"/>
    <n v="-82730.637000000002"/>
    <x v="45"/>
  </r>
  <r>
    <x v="0"/>
    <x v="0"/>
    <x v="0"/>
    <x v="0"/>
    <s v="01-SEP-2008"/>
    <n v="-450000"/>
    <n v="-287861.75290000002"/>
    <n v="0.63969278414926023"/>
    <n v="-0.37848163000000001"/>
    <x v="0"/>
    <x v="0"/>
    <n v="-79627.847900000008"/>
    <x v="46"/>
  </r>
  <r>
    <x v="0"/>
    <x v="0"/>
    <x v="0"/>
    <x v="0"/>
    <s v="01-OCT-2008"/>
    <n v="-465000"/>
    <n v="-295875.42800000001"/>
    <n v="0.6362912430517722"/>
    <n v="-0.37846503000000009"/>
    <x v="0"/>
    <x v="0"/>
    <n v="-81849.489199999996"/>
    <x v="47"/>
  </r>
  <r>
    <x v="0"/>
    <x v="0"/>
    <x v="0"/>
    <x v="0"/>
    <s v="01-NOV-2008"/>
    <n v="-450000"/>
    <n v="-284754.9621"/>
    <n v="0.63278880464322218"/>
    <n v="-0.37844809000000007"/>
    <x v="0"/>
    <x v="0"/>
    <n v="-78778.003100000002"/>
    <x v="48"/>
  </r>
  <r>
    <x v="0"/>
    <x v="0"/>
    <x v="0"/>
    <x v="0"/>
    <s v="01-DEC-2008"/>
    <n v="-465000"/>
    <n v="-292676.31770000001"/>
    <n v="0.62941143597524707"/>
    <n v="-0.37843191000000004"/>
    <x v="0"/>
    <x v="0"/>
    <n v="-80974.198500000013"/>
    <x v="49"/>
  </r>
  <r>
    <x v="0"/>
    <x v="0"/>
    <x v="0"/>
    <x v="0"/>
    <s v="01-JAN-2009"/>
    <n v="-465000"/>
    <n v="-291059.30170000001"/>
    <n v="0.62593398216274598"/>
    <n v="-0.37841540000000001"/>
    <x v="0"/>
    <x v="0"/>
    <n v="-80531.627500000002"/>
    <x v="50"/>
  </r>
  <r>
    <x v="0"/>
    <x v="0"/>
    <x v="0"/>
    <x v="0"/>
    <s v="01-FEB-2009"/>
    <n v="-420000"/>
    <n v="-261437.07640000002"/>
    <n v="0.62246922964180906"/>
    <n v="-0.37839910000000004"/>
    <x v="0"/>
    <x v="0"/>
    <n v="-72339.873600000006"/>
    <x v="51"/>
  </r>
  <r>
    <x v="0"/>
    <x v="0"/>
    <x v="0"/>
    <x v="0"/>
    <s v="01-MAR-2009"/>
    <n v="-465000"/>
    <n v="-287998.07300000003"/>
    <n v="0.61935069468684512"/>
    <n v="-0.37838457000000009"/>
    <x v="0"/>
    <x v="0"/>
    <n v="-79693.509600000005"/>
    <x v="52"/>
  </r>
  <r>
    <x v="0"/>
    <x v="0"/>
    <x v="0"/>
    <x v="0"/>
    <s v="01-APR-2009"/>
    <n v="-450000"/>
    <n v="-277159.55469999998"/>
    <n v="0.61591012154217617"/>
    <n v="-0.37836870000000006"/>
    <x v="0"/>
    <x v="0"/>
    <n v="-76698.725300000006"/>
    <x v="53"/>
  </r>
  <r>
    <x v="0"/>
    <x v="0"/>
    <x v="0"/>
    <x v="0"/>
    <s v="01-MAY-2009"/>
    <n v="-465000"/>
    <n v="-284855.57440000004"/>
    <n v="0.61259263314603007"/>
    <n v="-0.37835353999999999"/>
    <x v="0"/>
    <x v="0"/>
    <n v="-78832.772899999996"/>
    <x v="54"/>
  </r>
  <r>
    <x v="0"/>
    <x v="0"/>
    <x v="0"/>
    <x v="0"/>
    <s v="01-JUN-2009"/>
    <n v="-450000"/>
    <n v="-274129.67910000001"/>
    <n v="0.60917706466260402"/>
    <n v="-0.37833809000000002"/>
    <x v="0"/>
    <x v="0"/>
    <n v="-75868.654500000004"/>
    <x v="55"/>
  </r>
  <r>
    <x v="0"/>
    <x v="0"/>
    <x v="0"/>
    <x v="0"/>
    <s v="01-JUL-2009"/>
    <n v="-465000"/>
    <n v="-281735.95580000005"/>
    <n v="0.60588377598636611"/>
    <n v="-0.37832334000000006"/>
    <x v="0"/>
    <x v="0"/>
    <n v="-77977.935899999997"/>
    <x v="56"/>
  </r>
  <r>
    <x v="0"/>
    <x v="0"/>
    <x v="0"/>
    <x v="0"/>
    <s v="01-AUG-2009"/>
    <n v="-465000"/>
    <n v="-280159.34490000003"/>
    <n v="0.60249321481569396"/>
    <n v="-0.37830832000000003"/>
    <x v="0"/>
    <x v="0"/>
    <n v="-77545.774799999999"/>
    <x v="57"/>
  </r>
  <r>
    <x v="0"/>
    <x v="0"/>
    <x v="0"/>
    <x v="0"/>
    <s v="01-SEP-2009"/>
    <n v="-450000"/>
    <n v="-269601.913"/>
    <n v="0.59911536230481621"/>
    <n v="-0.37829352000000011"/>
    <x v="0"/>
    <x v="0"/>
    <n v="-74627.556000000011"/>
    <x v="58"/>
  </r>
  <r>
    <x v="0"/>
    <x v="0"/>
    <x v="0"/>
    <x v="0"/>
    <s v="01-OCT-2009"/>
    <n v="-465000"/>
    <n v="-277074.23629999999"/>
    <n v="0.5958585726328931"/>
    <n v="-0.37827941000000004"/>
    <x v="0"/>
    <x v="0"/>
    <n v="-76699.854699999996"/>
    <x v="59"/>
  </r>
  <r>
    <x v="0"/>
    <x v="0"/>
    <x v="0"/>
    <x v="0"/>
    <s v="01-NOV-2009"/>
    <n v="-450000"/>
    <n v="-266627.57650000002"/>
    <n v="0.59250572560452097"/>
    <n v="-0.37826503000000006"/>
    <x v="0"/>
    <x v="0"/>
    <n v="-73811.835900000005"/>
    <x v="60"/>
  </r>
  <r>
    <x v="0"/>
    <x v="0"/>
    <x v="0"/>
    <x v="0"/>
    <s v="01-DEC-2009"/>
    <n v="-465000"/>
    <n v="-274012.00670000003"/>
    <n v="0.58927313272091197"/>
    <n v="-0.37825133"/>
    <x v="0"/>
    <x v="0"/>
    <n v="-75859.858300000007"/>
    <x v="61"/>
  </r>
  <r>
    <x v="0"/>
    <x v="0"/>
    <x v="0"/>
    <x v="0"/>
    <s v="01-JAN-2010"/>
    <n v="-465000"/>
    <n v="-272464.55810000002"/>
    <n v="0.58594528614720309"/>
    <n v="-0.37823739000000006"/>
    <x v="0"/>
    <x v="0"/>
    <n v="-75435.247700000007"/>
    <x v="62"/>
  </r>
  <r>
    <x v="0"/>
    <x v="0"/>
    <x v="0"/>
    <x v="0"/>
    <s v="01-FEB-2010"/>
    <n v="-420000"/>
    <n v="-244704.65960000001"/>
    <n v="0.58263014183293727"/>
    <n v="-0.37822367000000001"/>
    <x v="0"/>
    <x v="0"/>
    <n v="-67752.927800000005"/>
    <x v="63"/>
  </r>
  <r>
    <x v="0"/>
    <x v="0"/>
    <x v="0"/>
    <x v="0"/>
    <s v="01-MAR-2010"/>
    <n v="-465000"/>
    <n v="-269535.73120000004"/>
    <n v="0.57964673375706699"/>
    <n v="-0.37821147000000005"/>
    <x v="0"/>
    <x v="0"/>
    <n v="-74631.353700000007"/>
    <x v="64"/>
  </r>
  <r>
    <x v="0"/>
    <x v="0"/>
    <x v="0"/>
    <x v="0"/>
    <s v="01-APR-2010"/>
    <n v="-450000"/>
    <n v="-259360.09090000001"/>
    <n v="0.57635575757940705"/>
    <n v="-0.37819816000000006"/>
    <x v="0"/>
    <x v="0"/>
    <n v="-71817.286600000007"/>
    <x v="65"/>
  </r>
  <r>
    <x v="0"/>
    <x v="0"/>
    <x v="0"/>
    <x v="0"/>
    <s v="01-MAY-2010"/>
    <n v="-465000"/>
    <n v="-266530.10820000002"/>
    <n v="0.57318302837104707"/>
    <n v="-0.37818548999999996"/>
    <x v="0"/>
    <x v="0"/>
    <n v="-73806.053900000014"/>
    <x v="66"/>
  </r>
  <r>
    <x v="0"/>
    <x v="0"/>
    <x v="0"/>
    <x v="0"/>
    <s v="01-JUN-2010"/>
    <n v="-450000"/>
    <n v="-256462.6623"/>
    <n v="0.56991702736873218"/>
    <n v="-0.37817262000000001"/>
    <x v="0"/>
    <x v="0"/>
    <n v="-71021.534"/>
    <x v="67"/>
  </r>
  <r>
    <x v="0"/>
    <x v="0"/>
    <x v="0"/>
    <x v="0"/>
    <s v="01-JUL-2010"/>
    <n v="-465000"/>
    <n v="-263547.33420000004"/>
    <n v="0.56676846063139008"/>
    <n v="-0.37816037000000002"/>
    <x v="0"/>
    <x v="0"/>
    <n v="-72986.7022"/>
    <x v="68"/>
  </r>
  <r>
    <x v="0"/>
    <x v="0"/>
    <x v="0"/>
    <x v="0"/>
    <s v="01-AUG-2010"/>
    <n v="-465000"/>
    <n v="-262040.25010000003"/>
    <n v="0.56352741949930019"/>
    <n v="-0.37814791999999997"/>
    <x v="0"/>
    <x v="0"/>
    <n v="-72572.59150000001"/>
    <x v="69"/>
  </r>
  <r>
    <x v="0"/>
    <x v="0"/>
    <x v="0"/>
    <x v="0"/>
    <s v="01-SEP-2010"/>
    <n v="-450000"/>
    <n v="-252134.57519999999"/>
    <n v="0.56029905610255404"/>
    <n v="-0.37813570000000002"/>
    <x v="0"/>
    <x v="0"/>
    <n v="-69832.276400000002"/>
    <x v="70"/>
  </r>
  <r>
    <x v="0"/>
    <x v="0"/>
    <x v="0"/>
    <x v="0"/>
    <s v="01-OCT-2010"/>
    <n v="-465000"/>
    <n v="-259091.90830000004"/>
    <n v="0.55718689957990009"/>
    <n v="-0.37812407999999997"/>
    <x v="0"/>
    <x v="0"/>
    <n v="-71762.220200000011"/>
    <x v="71"/>
  </r>
  <r>
    <x v="0"/>
    <x v="0"/>
    <x v="0"/>
    <x v="0"/>
    <s v="01-NOV-2010"/>
    <n v="-450000"/>
    <n v="-249292.56039999999"/>
    <n v="0.55398346753846917"/>
    <n v="-0.37811228999999996"/>
    <x v="0"/>
    <x v="0"/>
    <n v="-69050.976500000004"/>
    <x v="72"/>
  </r>
  <r>
    <x v="0"/>
    <x v="0"/>
    <x v="0"/>
    <x v="0"/>
    <s v="01-DEC-2010"/>
    <n v="-465000"/>
    <n v="-256166.3738"/>
    <n v="0.55089542760952226"/>
    <n v="-0.37810107999999998"/>
    <x v="0"/>
    <x v="0"/>
    <n v="-70957.808100000009"/>
    <x v="73"/>
  </r>
  <r>
    <x v="0"/>
    <x v="0"/>
    <x v="0"/>
    <x v="0"/>
    <s v="01-JAN-2011"/>
    <n v="-465000"/>
    <n v="-254688.36060000004"/>
    <n v="0.54771690446780308"/>
    <n v="-0.37808972000000007"/>
    <x v="0"/>
    <x v="0"/>
    <n v="-70551.293399999995"/>
    <x v="74"/>
  </r>
  <r>
    <x v="0"/>
    <x v="0"/>
    <x v="0"/>
    <x v="0"/>
    <s v="01-FEB-2011"/>
    <n v="-420000"/>
    <n v="-228711.43280000001"/>
    <n v="0.5445510304469332"/>
    <n v="-0.37807858000000005"/>
    <x v="0"/>
    <x v="0"/>
    <n v="-63357.965499999998"/>
    <x v="75"/>
  </r>
  <r>
    <x v="0"/>
    <x v="0"/>
    <x v="0"/>
    <x v="0"/>
    <s v="01-MAR-2011"/>
    <n v="-465000"/>
    <n v="-251894.26150000002"/>
    <n v="0.54170808921989011"/>
    <n v="-0.37806336000000001"/>
    <x v="0"/>
    <x v="0"/>
    <n v="-69783.938800000004"/>
    <x v="76"/>
  </r>
  <r>
    <x v="0"/>
    <x v="0"/>
    <x v="0"/>
    <x v="0"/>
    <s v="01-APR-2011"/>
    <n v="-450000"/>
    <n v="-242434.44339999999"/>
    <n v="0.53874320755218408"/>
    <n v="-0.37805461000000001"/>
    <x v="0"/>
    <x v="0"/>
    <n v="-67165.344400000002"/>
    <x v="77"/>
  </r>
  <r>
    <x v="0"/>
    <x v="0"/>
    <x v="0"/>
    <x v="0"/>
    <s v="01-MAY-2011"/>
    <n v="-465000"/>
    <n v="-249187.40670000002"/>
    <n v="0.53588689615505702"/>
    <n v="-0.37804638000000007"/>
    <x v="0"/>
    <x v="0"/>
    <n v="-69038.271999999997"/>
    <x v="78"/>
  </r>
  <r>
    <x v="0"/>
    <x v="0"/>
    <x v="0"/>
    <x v="0"/>
    <s v="01-JUN-2011"/>
    <n v="-450000"/>
    <n v="-239826.9106"/>
    <n v="0.53294869025196601"/>
    <n v="-0.37803812999999997"/>
    <x v="0"/>
    <x v="0"/>
    <n v="-66446.891600000003"/>
    <x v="79"/>
  </r>
  <r>
    <x v="0"/>
    <x v="0"/>
    <x v="0"/>
    <x v="0"/>
    <s v="01-JUL-2011"/>
    <n v="-465000"/>
    <n v="-246504.9209"/>
    <n v="0.53011810942305404"/>
    <n v="-0.37803039000000005"/>
    <x v="0"/>
    <x v="0"/>
    <n v="-68299.022199999992"/>
    <x v="80"/>
  </r>
  <r>
    <x v="0"/>
    <x v="0"/>
    <x v="0"/>
    <x v="0"/>
    <s v="01-AUG-2011"/>
    <n v="-465000"/>
    <n v="-245150.978"/>
    <n v="0.52720640435305499"/>
    <n v="-0.37802264000000002"/>
    <x v="0"/>
    <x v="0"/>
    <n v="-67925.785900000003"/>
    <x v="81"/>
  </r>
  <r>
    <x v="0"/>
    <x v="0"/>
    <x v="0"/>
    <x v="0"/>
    <s v="01-SEP-2011"/>
    <n v="-450000"/>
    <n v="-235938.64500000002"/>
    <n v="0.52430809999645311"/>
    <n v="-0.37801514000000003"/>
    <x v="0"/>
    <x v="0"/>
    <n v="-65375.025499999996"/>
    <x v="82"/>
  </r>
  <r>
    <x v="0"/>
    <x v="0"/>
    <x v="0"/>
    <x v="0"/>
    <s v="01-OCT-2011"/>
    <n v="-465000"/>
    <n v="-242504.94289999999"/>
    <n v="0.52151600617301219"/>
    <n v="-0.37800813000000005"/>
    <x v="0"/>
    <x v="0"/>
    <n v="-67196.147599999997"/>
    <x v="83"/>
  </r>
  <r>
    <x v="0"/>
    <x v="0"/>
    <x v="0"/>
    <x v="0"/>
    <s v="01-NOV-2011"/>
    <n v="-450000"/>
    <n v="-233389.77280000001"/>
    <n v="0.51864393950821508"/>
    <n v="-0.37800114000000001"/>
    <x v="0"/>
    <x v="0"/>
    <n v="-64672.040600000008"/>
    <x v="84"/>
  </r>
  <r>
    <x v="0"/>
    <x v="0"/>
    <x v="0"/>
    <x v="0"/>
    <s v="01-DEC-2011"/>
    <n v="-465000"/>
    <n v="-239882.87600000002"/>
    <n v="0.51587715275804302"/>
    <n v="-0.37799461000000001"/>
    <x v="0"/>
    <x v="0"/>
    <n v="-66472.837700000004"/>
    <x v="85"/>
  </r>
  <r>
    <x v="0"/>
    <x v="0"/>
    <x v="0"/>
    <x v="0"/>
    <s v="01-JAN-2012"/>
    <n v="-465000"/>
    <n v="-238559.48460000003"/>
    <n v="0.51303114978224118"/>
    <n v="-0.37798811999999998"/>
    <x v="0"/>
    <x v="0"/>
    <n v="-66107.66780000001"/>
    <x v="86"/>
  </r>
  <r>
    <x v="0"/>
    <x v="0"/>
    <x v="0"/>
    <x v="0"/>
    <s v="01-FEB-2012"/>
    <n v="-435000"/>
    <n v="-221936.27170000001"/>
    <n v="0.51019832572812118"/>
    <n v="-0.37798188000000005"/>
    <x v="0"/>
    <x v="0"/>
    <n v="-61502.562599999997"/>
    <x v="87"/>
  </r>
  <r>
    <x v="0"/>
    <x v="0"/>
    <x v="0"/>
    <x v="0"/>
    <s v="01-MAR-2012"/>
    <n v="-465000"/>
    <n v="-236015.4725"/>
    <n v="0.5075601558108821"/>
    <n v="-0.37797627000000006"/>
    <x v="0"/>
    <x v="0"/>
    <n v="-65405.487199999996"/>
    <x v="88"/>
  </r>
  <r>
    <x v="0"/>
    <x v="0"/>
    <x v="0"/>
    <x v="0"/>
    <s v="01-APR-2012"/>
    <n v="-450000"/>
    <n v="-227138.72050000002"/>
    <n v="0.50475271216218209"/>
    <n v="-0.37797053000000008"/>
    <x v="0"/>
    <x v="0"/>
    <n v="-62946.833500000008"/>
    <x v="89"/>
  </r>
  <r>
    <x v="0"/>
    <x v="0"/>
    <x v="0"/>
    <x v="0"/>
    <s v="01-MAY-2012"/>
    <n v="-465000"/>
    <n v="-233452.43840000001"/>
    <n v="0.50204825472049508"/>
    <n v="-0.37796521000000005"/>
    <x v="0"/>
    <x v="0"/>
    <n v="-64697.792099999999"/>
    <x v="90"/>
  </r>
  <r>
    <x v="0"/>
    <x v="0"/>
    <x v="0"/>
    <x v="0"/>
    <s v="01-JUN-2012"/>
    <n v="-450000"/>
    <n v="-224669.89929999999"/>
    <n v="0.49926644288214211"/>
    <n v="-0.37795997000000003"/>
    <x v="0"/>
    <x v="0"/>
    <n v="-62265.023100000006"/>
    <x v="91"/>
  </r>
  <r>
    <x v="0"/>
    <x v="0"/>
    <x v="0"/>
    <x v="0"/>
    <s v="01-JUL-2012"/>
    <n v="-465000"/>
    <n v="-230912.8187"/>
    <n v="0.49658670684549505"/>
    <n v="-0.37795514000000008"/>
    <x v="0"/>
    <x v="0"/>
    <n v="-63996.301600000006"/>
    <x v="92"/>
  </r>
  <r>
    <x v="0"/>
    <x v="0"/>
    <x v="0"/>
    <x v="0"/>
    <s v="01-AUG-2012"/>
    <n v="-465000"/>
    <n v="-229631.11470000001"/>
    <n v="0.49383035420453214"/>
    <n v="-0.37795039000000002"/>
    <x v="0"/>
    <x v="0"/>
    <n v="-63642.172800000008"/>
    <x v="93"/>
  </r>
  <r>
    <x v="0"/>
    <x v="0"/>
    <x v="0"/>
    <x v="0"/>
    <s v="01-SEP-2012"/>
    <n v="-450000"/>
    <n v="-220989.0932"/>
    <n v="0.49108687382731403"/>
    <n v="-0.37794591000000005"/>
    <x v="0"/>
    <x v="0"/>
    <n v="-61248.0314"/>
    <x v="94"/>
  </r>
  <r>
    <x v="0"/>
    <x v="0"/>
    <x v="0"/>
    <x v="0"/>
    <s v="01-OCT-2012"/>
    <n v="-465000"/>
    <n v="-227126.5098"/>
    <n v="0.48844410709094621"/>
    <n v="-0.37794181000000004"/>
    <x v="0"/>
    <x v="0"/>
    <n v="-62949.972500000003"/>
    <x v="95"/>
  </r>
  <r>
    <x v="0"/>
    <x v="0"/>
    <x v="0"/>
    <x v="0"/>
    <s v="01-NOV-2012"/>
    <n v="-450000"/>
    <n v="-218576.62190000003"/>
    <n v="0.48572582637041611"/>
    <n v="-0.37793782000000004"/>
    <x v="0"/>
    <x v="0"/>
    <n v="-60581.172000000006"/>
    <x v="96"/>
  </r>
  <r>
    <x v="0"/>
    <x v="0"/>
    <x v="0"/>
    <x v="0"/>
    <s v="01-DEC-2012"/>
    <n v="-465000"/>
    <n v="-224644.92400000003"/>
    <n v="0.48310736333857118"/>
    <n v="-0.37793421000000005"/>
    <x v="0"/>
    <x v="0"/>
    <n v="-62263.887500000004"/>
    <x v="97"/>
  </r>
  <r>
    <x v="0"/>
    <x v="0"/>
    <x v="0"/>
    <x v="0"/>
    <s v="01-JAN-2013"/>
    <n v="-465000"/>
    <n v="-223392.56150000004"/>
    <n v="0.48041411072681606"/>
    <n v="-0.37793072999999999"/>
    <x v="0"/>
    <x v="0"/>
    <n v="-61917.553500000009"/>
    <x v="98"/>
  </r>
  <r>
    <x v="0"/>
    <x v="0"/>
    <x v="0"/>
    <x v="0"/>
    <s v="01-FEB-2013"/>
    <n v="-420000"/>
    <n v="-200648.07490000004"/>
    <n v="0.47773351171603706"/>
    <n v="-0.37792750000000008"/>
    <x v="0"/>
    <x v="0"/>
    <n v="-55614.128300000004"/>
    <x v="99"/>
  </r>
  <r>
    <x v="0"/>
    <x v="0"/>
    <x v="0"/>
    <x v="0"/>
    <s v="01-MAR-2013"/>
    <n v="-465000"/>
    <n v="-221025.27170000001"/>
    <n v="0.47532316484218107"/>
    <n v="-0.37792481000000006"/>
    <x v="0"/>
    <x v="0"/>
    <n v="-61262.722700000006"/>
    <x v="100"/>
  </r>
  <r>
    <x v="0"/>
    <x v="0"/>
    <x v="0"/>
    <x v="0"/>
    <s v="01-APR-2013"/>
    <n v="-450000"/>
    <n v="-212699.93700000001"/>
    <n v="0.47266652661295816"/>
    <n v="-0.37792206"/>
    <x v="0"/>
    <x v="0"/>
    <n v="-58955.729599999999"/>
    <x v="101"/>
  </r>
  <r>
    <x v="0"/>
    <x v="0"/>
    <x v="0"/>
    <x v="0"/>
    <s v="01-MAY-2013"/>
    <n v="-465000"/>
    <n v="-218599.99350000001"/>
    <n v="0.47010751291653907"/>
    <n v="-0.37791965000000005"/>
    <x v="0"/>
    <x v="0"/>
    <n v="-60591.622000000003"/>
    <x v="102"/>
  </r>
  <r>
    <x v="0"/>
    <x v="0"/>
    <x v="0"/>
    <x v="0"/>
    <s v="01-JUN-2013"/>
    <n v="-450000"/>
    <n v="-210363.96600000001"/>
    <n v="0.46747548005328909"/>
    <n v="-0.37791741000000001"/>
    <x v="0"/>
    <x v="0"/>
    <n v="-58309.228200000005"/>
    <x v="103"/>
  </r>
  <r>
    <x v="0"/>
    <x v="0"/>
    <x v="0"/>
    <x v="0"/>
    <s v="01-JUL-2013"/>
    <n v="-465000"/>
    <n v="-216197.19100000002"/>
    <n v="0.46494019569435296"/>
    <n v="-0.37791549000000002"/>
    <x v="0"/>
    <x v="0"/>
    <n v="-59926.512700000007"/>
    <x v="104"/>
  </r>
  <r>
    <x v="0"/>
    <x v="0"/>
    <x v="0"/>
    <x v="0"/>
    <s v="01-AUG-2013"/>
    <n v="-465000"/>
    <n v="-214984.65820000001"/>
    <n v="0.46233259821256201"/>
    <n v="-0.37791375000000005"/>
    <x v="0"/>
    <x v="0"/>
    <n v="-59590.7909"/>
    <x v="105"/>
  </r>
  <r>
    <x v="0"/>
    <x v="0"/>
    <x v="0"/>
    <x v="0"/>
    <s v="01-SEP-2013"/>
    <n v="-450000"/>
    <n v="-206881.80920000002"/>
    <n v="0.45973735371793412"/>
    <n v="-0.37791227000000005"/>
    <x v="0"/>
    <x v="0"/>
    <n v="-57345.099199999997"/>
    <x v="106"/>
  </r>
  <r>
    <x v="0"/>
    <x v="0"/>
    <x v="0"/>
    <x v="0"/>
    <s v="01-OCT-2013"/>
    <n v="-465000"/>
    <n v="-212615.4595"/>
    <n v="0.45723754729860716"/>
    <n v="-0.37791108000000001"/>
    <x v="0"/>
    <x v="0"/>
    <n v="-58934.650099999999"/>
    <x v="107"/>
  </r>
  <r>
    <x v="0"/>
    <x v="0"/>
    <x v="0"/>
    <x v="0"/>
    <s v="01-NOV-2013"/>
    <n v="-450000"/>
    <n v="-204599.9172"/>
    <n v="0.45466648270307303"/>
    <n v="-0.37791010000000008"/>
    <x v="0"/>
    <x v="0"/>
    <n v="-56713.031100000007"/>
    <x v="108"/>
  </r>
  <r>
    <x v="0"/>
    <x v="0"/>
    <x v="0"/>
    <x v="0"/>
    <s v="01-DEC-2013"/>
    <n v="-465000"/>
    <n v="-210268.34740000003"/>
    <n v="0.45218999445187502"/>
    <n v="-0.37790939000000001"/>
    <x v="0"/>
    <x v="0"/>
    <n v="-58284.411100000005"/>
    <x v="109"/>
  </r>
  <r>
    <x v="0"/>
    <x v="0"/>
    <x v="0"/>
    <x v="0"/>
    <s v="01-JAN-2014"/>
    <n v="-465000"/>
    <n v="-209083.9675"/>
    <n v="0.44964294095961904"/>
    <n v="-0.3779089100000001"/>
    <x v="0"/>
    <x v="0"/>
    <n v="-57956.212100000004"/>
    <x v="110"/>
  </r>
  <r>
    <x v="0"/>
    <x v="0"/>
    <x v="0"/>
    <x v="0"/>
    <s v="01-FEB-2014"/>
    <n v="-420000"/>
    <n v="-187785.37059999999"/>
    <n v="0.44710802529954913"/>
    <n v="-0.37790868999999999"/>
    <x v="0"/>
    <x v="0"/>
    <n v="-52052.472700000006"/>
    <x v="111"/>
  </r>
  <r>
    <x v="0"/>
    <x v="0"/>
    <x v="0"/>
    <x v="0"/>
    <s v="01-MAR-2014"/>
    <n v="-465000"/>
    <n v="-206845.40160000001"/>
    <n v="0.44482882067988216"/>
    <n v="-0.37790871000000004"/>
    <x v="0"/>
    <x v="0"/>
    <n v="-57335.744000000006"/>
    <x v="112"/>
  </r>
  <r>
    <x v="0"/>
    <x v="0"/>
    <x v="0"/>
    <x v="0"/>
    <s v="01-APR-2014"/>
    <n v="-450000"/>
    <n v="-199042.59880000001"/>
    <n v="0.44231688619701609"/>
    <n v="-0.37790897000000007"/>
    <x v="0"/>
    <x v="0"/>
    <n v="-55172.822700000004"/>
    <x v="113"/>
  </r>
  <r>
    <x v="0"/>
    <x v="0"/>
    <x v="0"/>
    <x v="0"/>
    <s v="01-MAY-2014"/>
    <n v="-465000"/>
    <n v="-204552.3"/>
    <n v="0.43989741932820109"/>
    <n v="-0.37790947000000008"/>
    <x v="0"/>
    <x v="0"/>
    <n v="-56699.960700000003"/>
    <x v="114"/>
  </r>
  <r>
    <x v="0"/>
    <x v="0"/>
    <x v="0"/>
    <x v="0"/>
    <s v="01-JUN-2014"/>
    <n v="-450000"/>
    <n v="-196834.08609999999"/>
    <n v="0.43740908022266212"/>
    <n v="-0.37791023000000001"/>
    <x v="0"/>
    <x v="0"/>
    <n v="-54560.394400000005"/>
    <x v="115"/>
  </r>
  <r>
    <x v="0"/>
    <x v="0"/>
    <x v="0"/>
    <x v="0"/>
    <s v="01-JUL-2014"/>
    <n v="-465000"/>
    <n v="-202280.75050000002"/>
    <n v="0.43501236668795012"/>
    <n v="-0.3779112200000001"/>
    <x v="0"/>
    <x v="0"/>
    <n v="-56069.955200000004"/>
    <x v="116"/>
  </r>
  <r>
    <x v="0"/>
    <x v="0"/>
    <x v="0"/>
    <x v="0"/>
    <s v="01-AUG-2014"/>
    <n v="-465000"/>
    <n v="-201134.56700000001"/>
    <n v="0.43254745589030613"/>
    <n v="-0.37791248000000005"/>
    <x v="0"/>
    <x v="0"/>
    <n v="-55751.991300000002"/>
    <x v="117"/>
  </r>
  <r>
    <x v="0"/>
    <x v="0"/>
    <x v="0"/>
    <x v="0"/>
    <s v="01-SEP-2014"/>
    <n v="-450000"/>
    <n v="-193542.4743"/>
    <n v="0.43009438741997413"/>
    <n v="-0.37791400000000003"/>
    <x v="0"/>
    <x v="0"/>
    <n v="-53647.263500000008"/>
    <x v="118"/>
  </r>
  <r>
    <x v="0"/>
    <x v="0"/>
    <x v="0"/>
    <x v="0"/>
    <s v="01-OCT-2014"/>
    <n v="-465000"/>
    <n v="-198895.23360000001"/>
    <n v="0.42773168521095317"/>
    <n v="-0.37791572000000012"/>
    <x v="0"/>
    <x v="0"/>
    <n v="-55130.6322"/>
    <x v="119"/>
  </r>
  <r>
    <x v="0"/>
    <x v="1"/>
    <x v="0"/>
    <x v="0"/>
    <s v="01-NOV-2004"/>
    <n v="-192000"/>
    <n v="-156818.5275"/>
    <n v="0.81676316392830917"/>
    <n v="-0.19803014000000005"/>
    <x v="1"/>
    <x v="0"/>
    <n v="-56763.579800000007"/>
    <x v="0"/>
  </r>
  <r>
    <x v="0"/>
    <x v="1"/>
    <x v="0"/>
    <x v="0"/>
    <s v="01-DEC-2004"/>
    <n v="-198400"/>
    <n v="-161244.1666"/>
    <n v="0.8127226140815843"/>
    <n v="-0.19799886"/>
    <x v="1"/>
    <x v="0"/>
    <n v="-58370.571799999998"/>
    <x v="1"/>
  </r>
  <r>
    <x v="0"/>
    <x v="1"/>
    <x v="0"/>
    <x v="0"/>
    <s v="01-JAN-2005"/>
    <n v="-198400"/>
    <n v="-160414.08370000002"/>
    <n v="0.80853872822844619"/>
    <n v="-0.19796454000000002"/>
    <x v="1"/>
    <x v="0"/>
    <n v="-58075.5867"/>
    <x v="2"/>
  </r>
  <r>
    <x v="0"/>
    <x v="1"/>
    <x v="0"/>
    <x v="0"/>
    <s v="01-FEB-2005"/>
    <n v="-179200"/>
    <n v="-144139.17560000002"/>
    <n v="0.80434807793474006"/>
    <n v="-0.19792838000000004"/>
    <x v="1"/>
    <x v="0"/>
    <n v="-52188.7042"/>
    <x v="3"/>
  </r>
  <r>
    <x v="0"/>
    <x v="1"/>
    <x v="0"/>
    <x v="0"/>
    <s v="01-MAR-2005"/>
    <n v="-198400"/>
    <n v="-158832.34349999999"/>
    <n v="0.80056624729238013"/>
    <n v="-0.19789522000000001"/>
    <x v="1"/>
    <x v="0"/>
    <n v="-57513.950600000004"/>
    <x v="4"/>
  </r>
  <r>
    <x v="0"/>
    <x v="1"/>
    <x v="0"/>
    <x v="0"/>
    <s v="01-APR-2005"/>
    <n v="-192000"/>
    <n v="-152901.75160000002"/>
    <n v="0.79636328978129201"/>
    <n v="-0.33285554000000001"/>
    <x v="2"/>
    <x v="0"/>
    <n v="-56137.031200000005"/>
    <x v="5"/>
  </r>
  <r>
    <x v="0"/>
    <x v="1"/>
    <x v="0"/>
    <x v="0"/>
    <s v="01-MAY-2005"/>
    <n v="-198400"/>
    <n v="-157189.0135"/>
    <n v="0.7922833341438813"/>
    <n v="-0.33281452"/>
    <x v="2"/>
    <x v="0"/>
    <n v="-57717.522900000004"/>
    <x v="6"/>
  </r>
  <r>
    <x v="0"/>
    <x v="1"/>
    <x v="0"/>
    <x v="0"/>
    <s v="01-JUN-2005"/>
    <n v="-192000"/>
    <n v="-151309.5454"/>
    <n v="0.78807054891059014"/>
    <n v="-0.33277138000000001"/>
    <x v="2"/>
    <x v="0"/>
    <n v="-55565.196200000006"/>
    <x v="7"/>
  </r>
  <r>
    <x v="0"/>
    <x v="1"/>
    <x v="0"/>
    <x v="0"/>
    <s v="01-JUL-2005"/>
    <n v="-198400"/>
    <n v="-155544.98540000001"/>
    <n v="0.78399690233809505"/>
    <n v="-0.33272888"/>
    <x v="2"/>
    <x v="0"/>
    <n v="-57127.180899999999"/>
    <x v="8"/>
  </r>
  <r>
    <x v="0"/>
    <x v="1"/>
    <x v="0"/>
    <x v="0"/>
    <s v="01-AUG-2005"/>
    <n v="-198400"/>
    <n v="-154710.53450000001"/>
    <n v="0.77979100026889303"/>
    <n v="-0.33268419999999999"/>
    <x v="2"/>
    <x v="0"/>
    <n v="-56827.623200000002"/>
    <x v="9"/>
  </r>
  <r>
    <x v="0"/>
    <x v="1"/>
    <x v="0"/>
    <x v="0"/>
    <s v="01-SEP-2005"/>
    <n v="-192000"/>
    <n v="-148913.06359999999"/>
    <n v="0.77558887283280809"/>
    <n v="-0.33263875000000004"/>
    <x v="2"/>
    <x v="0"/>
    <n v="-54704.889600000002"/>
    <x v="10"/>
  </r>
  <r>
    <x v="0"/>
    <x v="1"/>
    <x v="0"/>
    <x v="0"/>
    <s v="01-OCT-2005"/>
    <n v="-198400"/>
    <n v="-153070.7715"/>
    <n v="0.77152606582712391"/>
    <n v="-0.3325940200000001"/>
    <x v="2"/>
    <x v="0"/>
    <n v="-56239.1175"/>
    <x v="11"/>
  </r>
  <r>
    <x v="0"/>
    <x v="1"/>
    <x v="0"/>
    <x v="0"/>
    <s v="01-NOV-2005"/>
    <n v="-192000"/>
    <n v="-147327.72560000001"/>
    <n v="0.76733190395795026"/>
    <n v="-0.28254702000000004"/>
    <x v="1"/>
    <x v="0"/>
    <n v="-40876.515900000006"/>
    <x v="12"/>
  </r>
  <r>
    <x v="0"/>
    <x v="1"/>
    <x v="0"/>
    <x v="0"/>
    <s v="01-DEC-2005"/>
    <n v="-198400"/>
    <n v="-151434.18620000003"/>
    <n v="0.76327714796713808"/>
    <n v="-0.2825008"/>
    <x v="1"/>
    <x v="0"/>
    <n v="-42022.8649"/>
    <x v="13"/>
  </r>
  <r>
    <x v="0"/>
    <x v="1"/>
    <x v="0"/>
    <x v="0"/>
    <s v="01-JAN-2006"/>
    <n v="-198400"/>
    <n v="-150603.78470000002"/>
    <n v="0.75909165674261914"/>
    <n v="-0.28245227000000006"/>
    <x v="1"/>
    <x v="0"/>
    <n v="-41799.738100000002"/>
    <x v="14"/>
  </r>
  <r>
    <x v="0"/>
    <x v="1"/>
    <x v="0"/>
    <x v="0"/>
    <s v="01-FEB-2006"/>
    <n v="-179200"/>
    <n v="-135280.02230000001"/>
    <n v="0.75491083884643428"/>
    <n v="-0.28240296000000004"/>
    <x v="1"/>
    <x v="0"/>
    <n v="-37553.333900000005"/>
    <x v="15"/>
  </r>
  <r>
    <x v="0"/>
    <x v="1"/>
    <x v="0"/>
    <x v="0"/>
    <s v="01-MAR-2006"/>
    <n v="-198400"/>
    <n v="-149028.73500000002"/>
    <n v="0.75115289793550322"/>
    <n v="-0.28235726999999999"/>
    <x v="1"/>
    <x v="0"/>
    <n v="-41376.744900000005"/>
    <x v="16"/>
  </r>
  <r>
    <x v="0"/>
    <x v="1"/>
    <x v="0"/>
    <x v="0"/>
    <s v="01-APR-2006"/>
    <n v="-192000"/>
    <n v="-143462.96060000002"/>
    <n v="0.74720291973141106"/>
    <n v="-0.40232498999999999"/>
    <x v="2"/>
    <x v="0"/>
    <n v="-42705.338600000003"/>
    <x v="17"/>
  </r>
  <r>
    <x v="0"/>
    <x v="1"/>
    <x v="0"/>
    <x v="0"/>
    <s v="01-MAY-2006"/>
    <n v="-198400"/>
    <n v="-147488.56720000002"/>
    <n v="0.74338995540797992"/>
    <n v="-0.40229360000000008"/>
    <x v="2"/>
    <x v="0"/>
    <n v="-43908.290600000008"/>
    <x v="18"/>
  </r>
  <r>
    <x v="0"/>
    <x v="1"/>
    <x v="0"/>
    <x v="0"/>
    <s v="01-JUN-2006"/>
    <n v="-192000"/>
    <n v="-141976.29430000001"/>
    <n v="0.73945986633385508"/>
    <n v="-0.40226101000000009"/>
    <x v="2"/>
    <x v="0"/>
    <n v="-42271.878600000004"/>
    <x v="19"/>
  </r>
  <r>
    <x v="0"/>
    <x v="1"/>
    <x v="0"/>
    <x v="0"/>
    <s v="01-JUL-2006"/>
    <n v="-198400"/>
    <n v="-145956.18650000001"/>
    <n v="0.73566626240639221"/>
    <n v="-0.40222932"/>
    <x v="2"/>
    <x v="0"/>
    <n v="-43461.472700000006"/>
    <x v="20"/>
  </r>
  <r>
    <x v="0"/>
    <x v="1"/>
    <x v="0"/>
    <x v="0"/>
    <s v="01-AUG-2006"/>
    <n v="-198400"/>
    <n v="-145180.44880000001"/>
    <n v="0.73175629421859922"/>
    <n v="-0.40219642"/>
    <x v="2"/>
    <x v="0"/>
    <n v="-43235.256900000008"/>
    <x v="21"/>
  </r>
  <r>
    <x v="0"/>
    <x v="1"/>
    <x v="0"/>
    <x v="0"/>
    <s v="01-SEP-2006"/>
    <n v="-192000"/>
    <n v="-139748.47460000002"/>
    <n v="0.72785663834452208"/>
    <n v="-0.40216337000000002"/>
    <x v="2"/>
    <x v="0"/>
    <n v="-41622.214900000006"/>
    <x v="22"/>
  </r>
  <r>
    <x v="0"/>
    <x v="1"/>
    <x v="0"/>
    <x v="0"/>
    <s v="01-OCT-2006"/>
    <n v="-198400"/>
    <n v="-143659.98189999998"/>
    <n v="0.72409265075892704"/>
    <n v="-0.40213123000000006"/>
    <x v="2"/>
    <x v="0"/>
    <n v="-42791.822"/>
    <x v="23"/>
  </r>
  <r>
    <x v="0"/>
    <x v="1"/>
    <x v="0"/>
    <x v="0"/>
    <s v="01-NOV-2006"/>
    <n v="-192000"/>
    <n v="-138280.98320000002"/>
    <n v="0.72021345426784311"/>
    <n v="-0.37209787"/>
    <x v="1"/>
    <x v="0"/>
    <n v="-25983.291800000003"/>
    <x v="24"/>
  </r>
  <r>
    <x v="0"/>
    <x v="1"/>
    <x v="0"/>
    <x v="0"/>
    <s v="01-DEC-2006"/>
    <n v="-198400"/>
    <n v="-142147.52340000001"/>
    <n v="0.71646937185858306"/>
    <n v="-0.37206543000000003"/>
    <x v="1"/>
    <x v="0"/>
    <n v="-26714.433900000004"/>
    <x v="25"/>
  </r>
  <r>
    <x v="0"/>
    <x v="1"/>
    <x v="0"/>
    <x v="0"/>
    <s v="01-JAN-2007"/>
    <n v="-198400"/>
    <n v="-141381.99300000002"/>
    <n v="0.71261085188784801"/>
    <n v="-0.37203175000000005"/>
    <x v="1"/>
    <x v="0"/>
    <n v="-26575.325100000002"/>
    <x v="26"/>
  </r>
  <r>
    <x v="0"/>
    <x v="1"/>
    <x v="0"/>
    <x v="0"/>
    <s v="01-FEB-2007"/>
    <n v="-179200"/>
    <n v="-127010.31540000001"/>
    <n v="0.7087629210099331"/>
    <n v="-0.37199791999999998"/>
    <x v="1"/>
    <x v="0"/>
    <n v="-23878.203100000002"/>
    <x v="27"/>
  </r>
  <r>
    <x v="0"/>
    <x v="1"/>
    <x v="0"/>
    <x v="0"/>
    <s v="01-MAR-2007"/>
    <n v="-198400"/>
    <n v="-139930.82890000002"/>
    <n v="0.70529651687215211"/>
    <n v="-0.37196722999999998"/>
    <x v="1"/>
    <x v="0"/>
    <n v="-26311.581400000003"/>
    <x v="28"/>
  </r>
  <r>
    <x v="0"/>
    <x v="1"/>
    <x v="0"/>
    <x v="0"/>
    <s v="01-APR-2007"/>
    <n v="-192000"/>
    <n v="-134682.0264"/>
    <n v="0.70146888748485114"/>
    <n v="-0.48693310000000006"/>
    <x v="2"/>
    <x v="0"/>
    <n v="-28696.2821"/>
    <x v="29"/>
  </r>
  <r>
    <x v="0"/>
    <x v="1"/>
    <x v="0"/>
    <x v="0"/>
    <s v="01-MAY-2007"/>
    <n v="-198400"/>
    <n v="-138438.55179999999"/>
    <n v="0.69777495848181004"/>
    <n v="-0.48689992000000004"/>
    <x v="2"/>
    <x v="0"/>
    <n v="-29501.266899999999"/>
    <x v="30"/>
  </r>
  <r>
    <x v="0"/>
    <x v="1"/>
    <x v="0"/>
    <x v="0"/>
    <s v="01-JUN-2007"/>
    <n v="-192000"/>
    <n v="-133241.95550000001"/>
    <n v="0.69396851818002103"/>
    <n v="-0.48686547000000008"/>
    <x v="2"/>
    <x v="0"/>
    <n v="-28398.4611"/>
    <x v="31"/>
  </r>
  <r>
    <x v="0"/>
    <x v="1"/>
    <x v="0"/>
    <x v="0"/>
    <s v="01-JUL-2007"/>
    <n v="-198400"/>
    <n v="-136954.56589999999"/>
    <n v="0.69029519078114998"/>
    <n v="-0.48683199000000005"/>
    <x v="2"/>
    <x v="0"/>
    <n v="-29194.3321"/>
    <x v="32"/>
  </r>
  <r>
    <x v="0"/>
    <x v="1"/>
    <x v="0"/>
    <x v="0"/>
    <s v="01-AUG-2007"/>
    <n v="-198400"/>
    <n v="-136203.61110000001"/>
    <n v="0.68651013659579696"/>
    <n v="-0.48679724000000002"/>
    <x v="2"/>
    <x v="0"/>
    <n v="-29038.9863"/>
    <x v="33"/>
  </r>
  <r>
    <x v="0"/>
    <x v="1"/>
    <x v="0"/>
    <x v="0"/>
    <s v="01-SEP-2007"/>
    <n v="-192000"/>
    <n v="-131085.3167"/>
    <n v="0.68273602443125103"/>
    <n v="-0.48676232000000003"/>
    <x v="2"/>
    <x v="0"/>
    <n v="-27952.328399999999"/>
    <x v="34"/>
  </r>
  <r>
    <x v="0"/>
    <x v="1"/>
    <x v="0"/>
    <x v="0"/>
    <s v="01-OCT-2007"/>
    <n v="-198400"/>
    <n v="-134732.27380000002"/>
    <n v="0.67909412191024121"/>
    <n v="-0.48672839000000007"/>
    <x v="2"/>
    <x v="0"/>
    <n v="-28734.569599999999"/>
    <x v="35"/>
  </r>
  <r>
    <x v="0"/>
    <x v="1"/>
    <x v="0"/>
    <x v="0"/>
    <s v="01-NOV-2007"/>
    <n v="-192000"/>
    <n v="-129665.60300000002"/>
    <n v="0.67534168216284107"/>
    <n v="-0.42871508000000008"/>
    <x v="1"/>
    <x v="0"/>
    <n v="-17023.138700000003"/>
    <x v="36"/>
  </r>
  <r>
    <x v="0"/>
    <x v="1"/>
    <x v="0"/>
    <x v="0"/>
    <s v="01-DEC-2007"/>
    <n v="-198400"/>
    <n v="-133269.41510000001"/>
    <n v="0.67172084202587712"/>
    <n v="-0.42868328000000006"/>
    <x v="1"/>
    <x v="0"/>
    <n v="-17500.502199999999"/>
    <x v="37"/>
  </r>
  <r>
    <x v="0"/>
    <x v="1"/>
    <x v="0"/>
    <x v="0"/>
    <s v="01-JAN-2008"/>
    <n v="-198400"/>
    <n v="-132529.2671"/>
    <n v="0.66799025735476125"/>
    <n v="-0.42865028000000005"/>
    <x v="1"/>
    <x v="0"/>
    <n v="-17407.6819"/>
    <x v="38"/>
  </r>
  <r>
    <x v="0"/>
    <x v="1"/>
    <x v="0"/>
    <x v="0"/>
    <s v="01-FEB-2008"/>
    <n v="-185600"/>
    <n v="-123288.66929999999"/>
    <n v="0.66427084753768717"/>
    <n v="-0.42861713000000001"/>
    <x v="1"/>
    <x v="0"/>
    <n v="-16198.018800000002"/>
    <x v="39"/>
  </r>
  <r>
    <x v="0"/>
    <x v="1"/>
    <x v="0"/>
    <x v="0"/>
    <s v="01-MAR-2008"/>
    <n v="-198400"/>
    <n v="-131105.76570000002"/>
    <n v="0.66081535135760405"/>
    <n v="-0.42858790000000002"/>
    <x v="1"/>
    <x v="0"/>
    <n v="-17228.8842"/>
    <x v="40"/>
  </r>
  <r>
    <x v="0"/>
    <x v="1"/>
    <x v="0"/>
    <x v="0"/>
    <s v="01-APR-2008"/>
    <n v="-192000"/>
    <n v="-126187.2752"/>
    <n v="0.65722539149352321"/>
    <n v="-0.37856946000000002"/>
    <x v="2"/>
    <x v="0"/>
    <n v="-40560.444100000001"/>
    <x v="41"/>
  </r>
  <r>
    <x v="0"/>
    <x v="1"/>
    <x v="0"/>
    <x v="0"/>
    <s v="01-MAY-2008"/>
    <n v="-198400"/>
    <n v="-129706.63740000001"/>
    <n v="0.65376329315163006"/>
    <n v="-0.37855181999999998"/>
    <x v="2"/>
    <x v="0"/>
    <n v="-41693.962299999999"/>
    <x v="42"/>
  </r>
  <r>
    <x v="0"/>
    <x v="1"/>
    <x v="0"/>
    <x v="0"/>
    <s v="01-JUN-2008"/>
    <n v="-192000"/>
    <n v="-124838.06510000001"/>
    <n v="0.65019825568022793"/>
    <n v="-0.37853380999999997"/>
    <x v="2"/>
    <x v="0"/>
    <n v="-40131.217200000006"/>
    <x v="43"/>
  </r>
  <r>
    <x v="0"/>
    <x v="1"/>
    <x v="0"/>
    <x v="0"/>
    <s v="01-JUL-2008"/>
    <n v="-198400"/>
    <n v="-128317.2409"/>
    <n v="0.64676028675005892"/>
    <n v="-0.37851659000000004"/>
    <x v="2"/>
    <x v="0"/>
    <n v="-41251.864800000003"/>
    <x v="44"/>
  </r>
  <r>
    <x v="0"/>
    <x v="1"/>
    <x v="0"/>
    <x v="0"/>
    <s v="01-AUG-2008"/>
    <n v="-198400"/>
    <n v="-127614.8864"/>
    <n v="0.64322019350604909"/>
    <n v="-0.37849900000000009"/>
    <x v="2"/>
    <x v="0"/>
    <n v="-41028.313500000004"/>
    <x v="45"/>
  </r>
  <r>
    <x v="0"/>
    <x v="1"/>
    <x v="0"/>
    <x v="0"/>
    <s v="01-SEP-2008"/>
    <n v="-192000"/>
    <n v="-122821.01460000001"/>
    <n v="0.63969278414926023"/>
    <n v="-0.37848163000000001"/>
    <x v="2"/>
    <x v="0"/>
    <n v="-39489.212"/>
    <x v="46"/>
  </r>
  <r>
    <x v="0"/>
    <x v="1"/>
    <x v="0"/>
    <x v="0"/>
    <s v="01-OCT-2008"/>
    <n v="-198400"/>
    <n v="-126240.1826"/>
    <n v="0.6362912430517722"/>
    <n v="-0.37846503000000009"/>
    <x v="2"/>
    <x v="0"/>
    <n v="-40590.632900000004"/>
    <x v="47"/>
  </r>
  <r>
    <x v="0"/>
    <x v="1"/>
    <x v="0"/>
    <x v="0"/>
    <s v="01-NOV-2008"/>
    <n v="-192000"/>
    <n v="-121495.45050000001"/>
    <n v="0.63278880464322218"/>
    <n v="-0.37844809000000007"/>
    <x v="1"/>
    <x v="0"/>
    <n v="-22057.7307"/>
    <x v="48"/>
  </r>
  <r>
    <x v="0"/>
    <x v="1"/>
    <x v="0"/>
    <x v="0"/>
    <s v="01-DEC-2008"/>
    <n v="-198400"/>
    <n v="-124875.2289"/>
    <n v="0.62941143597524707"/>
    <n v="-0.37843191000000004"/>
    <x v="1"/>
    <x v="0"/>
    <n v="-22673.357100000001"/>
    <x v="49"/>
  </r>
  <r>
    <x v="0"/>
    <x v="1"/>
    <x v="0"/>
    <x v="0"/>
    <s v="01-JAN-2009"/>
    <n v="-198400"/>
    <n v="-124185.30210000002"/>
    <n v="0.62593398216274598"/>
    <n v="-0.37841540000000001"/>
    <x v="1"/>
    <x v="0"/>
    <n v="-22550.138800000001"/>
    <x v="50"/>
  </r>
  <r>
    <x v="0"/>
    <x v="1"/>
    <x v="0"/>
    <x v="0"/>
    <s v="01-FEB-2009"/>
    <n v="-179200"/>
    <n v="-111546.486"/>
    <n v="0.62246922964180906"/>
    <n v="-0.37839910000000004"/>
    <x v="1"/>
    <x v="0"/>
    <n v="-20256.941900000002"/>
    <x v="51"/>
  </r>
  <r>
    <x v="0"/>
    <x v="1"/>
    <x v="0"/>
    <x v="0"/>
    <s v="01-MAR-2009"/>
    <n v="-198400"/>
    <n v="-122879.17779999999"/>
    <n v="0.61935069468684512"/>
    <n v="-0.37838457000000009"/>
    <x v="1"/>
    <x v="0"/>
    <n v="-22316.754300000001"/>
    <x v="52"/>
  </r>
  <r>
    <x v="0"/>
    <x v="1"/>
    <x v="0"/>
    <x v="0"/>
    <s v="01-APR-2009"/>
    <n v="-192000"/>
    <n v="-118254.7433"/>
    <n v="0.61591012154217617"/>
    <n v="-0.37836870000000006"/>
    <x v="2"/>
    <x v="0"/>
    <n v="-38034.4274"/>
    <x v="53"/>
  </r>
  <r>
    <x v="0"/>
    <x v="1"/>
    <x v="0"/>
    <x v="0"/>
    <s v="01-MAY-2009"/>
    <n v="-198400"/>
    <n v="-121538.3784"/>
    <n v="0.61259263314603007"/>
    <n v="-0.37835353999999999"/>
    <x v="2"/>
    <x v="0"/>
    <n v="-39092.389600000002"/>
    <x v="54"/>
  </r>
  <r>
    <x v="0"/>
    <x v="1"/>
    <x v="0"/>
    <x v="0"/>
    <s v="01-JUN-2009"/>
    <n v="-192000"/>
    <n v="-116961.9964"/>
    <n v="0.60917706466260402"/>
    <n v="-0.37833809000000002"/>
    <x v="2"/>
    <x v="0"/>
    <n v="-37622.219499999999"/>
    <x v="55"/>
  </r>
  <r>
    <x v="0"/>
    <x v="1"/>
    <x v="0"/>
    <x v="0"/>
    <s v="01-JUL-2009"/>
    <n v="-198400"/>
    <n v="-120207.34120000001"/>
    <n v="0.60588377598636611"/>
    <n v="-0.37832334000000006"/>
    <x v="2"/>
    <x v="0"/>
    <n v="-38667.895600000003"/>
    <x v="56"/>
  </r>
  <r>
    <x v="0"/>
    <x v="1"/>
    <x v="0"/>
    <x v="0"/>
    <s v="01-AUG-2009"/>
    <n v="-198400"/>
    <n v="-119534.65380000001"/>
    <n v="0.60249321481569396"/>
    <n v="-0.37830832000000003"/>
    <x v="2"/>
    <x v="0"/>
    <n v="-38453.303200000002"/>
    <x v="57"/>
  </r>
  <r>
    <x v="0"/>
    <x v="1"/>
    <x v="0"/>
    <x v="0"/>
    <s v="01-SEP-2009"/>
    <n v="-192000"/>
    <n v="-115030.1496"/>
    <n v="0.59911536230481621"/>
    <n v="-0.37829352000000011"/>
    <x v="2"/>
    <x v="0"/>
    <n v="-37005.944300000003"/>
    <x v="58"/>
  </r>
  <r>
    <x v="0"/>
    <x v="1"/>
    <x v="0"/>
    <x v="0"/>
    <s v="01-OCT-2009"/>
    <n v="-198400"/>
    <n v="-118218.34080000001"/>
    <n v="0.5958585726328931"/>
    <n v="-0.37827941000000004"/>
    <x v="2"/>
    <x v="0"/>
    <n v="-38033.274799999999"/>
    <x v="59"/>
  </r>
  <r>
    <x v="0"/>
    <x v="1"/>
    <x v="0"/>
    <x v="0"/>
    <s v="01-NOV-2009"/>
    <n v="-480000"/>
    <n v="-284402.74830000004"/>
    <n v="0.59250572560452097"/>
    <n v="-0.37826503000000006"/>
    <x v="1"/>
    <x v="0"/>
    <n v="-51685.923600000002"/>
    <x v="60"/>
  </r>
  <r>
    <x v="0"/>
    <x v="1"/>
    <x v="0"/>
    <x v="0"/>
    <s v="01-DEC-2009"/>
    <n v="-496000"/>
    <n v="-292279.47379999998"/>
    <n v="0.58927313272091197"/>
    <n v="-0.37825133"/>
    <x v="1"/>
    <x v="0"/>
    <n v="-53121.404199999997"/>
    <x v="61"/>
  </r>
  <r>
    <x v="0"/>
    <x v="1"/>
    <x v="0"/>
    <x v="0"/>
    <s v="01-JAN-2010"/>
    <n v="-496000"/>
    <n v="-290628.86190000002"/>
    <n v="0.58594528614720309"/>
    <n v="-0.37823739000000006"/>
    <x v="1"/>
    <x v="0"/>
    <n v="-52825.459400000007"/>
    <x v="62"/>
  </r>
  <r>
    <x v="0"/>
    <x v="1"/>
    <x v="0"/>
    <x v="0"/>
    <s v="01-FEB-2010"/>
    <n v="-448000"/>
    <n v="-261018.30350000001"/>
    <n v="0.58263014183293727"/>
    <n v="-0.37822367000000001"/>
    <x v="1"/>
    <x v="0"/>
    <n v="-47446.948899999996"/>
    <x v="63"/>
  </r>
  <r>
    <x v="0"/>
    <x v="1"/>
    <x v="0"/>
    <x v="0"/>
    <s v="01-MAR-2010"/>
    <n v="-496000"/>
    <n v="-287504.77990000002"/>
    <n v="0.57964673375706699"/>
    <n v="-0.37821147000000005"/>
    <x v="1"/>
    <x v="0"/>
    <n v="-52265.072700000004"/>
    <x v="64"/>
  </r>
  <r>
    <x v="0"/>
    <x v="1"/>
    <x v="0"/>
    <x v="0"/>
    <s v="01-APR-2010"/>
    <n v="-480000"/>
    <n v="-276650.76360000001"/>
    <n v="0.57635575757940705"/>
    <n v="-0.37819816000000006"/>
    <x v="2"/>
    <x v="0"/>
    <n v="-89026.724900000001"/>
    <x v="65"/>
  </r>
  <r>
    <x v="0"/>
    <x v="1"/>
    <x v="0"/>
    <x v="0"/>
    <s v="01-MAY-2010"/>
    <n v="-496000"/>
    <n v="-284298.78210000001"/>
    <n v="0.57318302837104707"/>
    <n v="-0.37818548999999996"/>
    <x v="2"/>
    <x v="0"/>
    <n v="-91491.472799999989"/>
    <x v="66"/>
  </r>
  <r>
    <x v="0"/>
    <x v="1"/>
    <x v="0"/>
    <x v="0"/>
    <s v="01-JUN-2010"/>
    <n v="-480000"/>
    <n v="-273560.17310000001"/>
    <n v="0.56991702736873218"/>
    <n v="-0.37817262000000001"/>
    <x v="2"/>
    <x v="0"/>
    <n v="-88039.154700000014"/>
    <x v="67"/>
  </r>
  <r>
    <x v="0"/>
    <x v="1"/>
    <x v="0"/>
    <x v="0"/>
    <s v="01-JUL-2010"/>
    <n v="-496000"/>
    <n v="-281117.15650000004"/>
    <n v="0.56676846063139008"/>
    <n v="-0.37816037000000002"/>
    <x v="2"/>
    <x v="0"/>
    <n v="-90474.642699999997"/>
    <x v="68"/>
  </r>
  <r>
    <x v="0"/>
    <x v="1"/>
    <x v="0"/>
    <x v="0"/>
    <s v="01-AUG-2010"/>
    <n v="-496000"/>
    <n v="-279509.60010000004"/>
    <n v="0.56352741949930019"/>
    <n v="-0.37814791999999997"/>
    <x v="2"/>
    <x v="0"/>
    <n v="-89960.745400000014"/>
    <x v="69"/>
  </r>
  <r>
    <x v="0"/>
    <x v="1"/>
    <x v="0"/>
    <x v="0"/>
    <s v="01-SEP-2010"/>
    <n v="-480000"/>
    <n v="-268943.54690000002"/>
    <n v="0.56029905610255404"/>
    <n v="-0.37813570000000002"/>
    <x v="2"/>
    <x v="0"/>
    <n v="-86563.326799999995"/>
    <x v="70"/>
  </r>
  <r>
    <x v="0"/>
    <x v="1"/>
    <x v="0"/>
    <x v="0"/>
    <s v="01-OCT-2010"/>
    <n v="-496000"/>
    <n v="-276364.7022"/>
    <n v="0.55718689957990009"/>
    <n v="-0.37812407999999997"/>
    <x v="2"/>
    <x v="0"/>
    <n v="-88955.143299999996"/>
    <x v="71"/>
  </r>
  <r>
    <x v="0"/>
    <x v="1"/>
    <x v="0"/>
    <x v="0"/>
    <s v="01-NOV-2010"/>
    <n v="-480000"/>
    <n v="-265912.06440000003"/>
    <n v="0.55398346753846917"/>
    <n v="-0.37811228999999996"/>
    <x v="1"/>
    <x v="0"/>
    <n v="-48366.137600000002"/>
    <x v="72"/>
  </r>
  <r>
    <x v="0"/>
    <x v="1"/>
    <x v="0"/>
    <x v="0"/>
    <s v="01-DEC-2010"/>
    <n v="-496000"/>
    <n v="-273244.13209999999"/>
    <n v="0.55089542760952226"/>
    <n v="-0.37810107999999998"/>
    <x v="1"/>
    <x v="0"/>
    <n v="-49702.811699999998"/>
    <x v="73"/>
  </r>
  <r>
    <x v="0"/>
    <x v="1"/>
    <x v="0"/>
    <x v="0"/>
    <s v="01-JAN-2011"/>
    <n v="-496000"/>
    <n v="-271667.5846"/>
    <n v="0.54771690446780308"/>
    <n v="-0.37808972000000007"/>
    <x v="1"/>
    <x v="0"/>
    <n v="-49419.125700000004"/>
    <x v="74"/>
  </r>
  <r>
    <x v="0"/>
    <x v="1"/>
    <x v="0"/>
    <x v="0"/>
    <s v="01-FEB-2011"/>
    <n v="-448000"/>
    <n v="-243958.8616"/>
    <n v="0.5445510304469332"/>
    <n v="-0.37807858000000005"/>
    <x v="1"/>
    <x v="0"/>
    <n v="-44381.342100000002"/>
    <x v="75"/>
  </r>
  <r>
    <x v="0"/>
    <x v="1"/>
    <x v="0"/>
    <x v="0"/>
    <s v="01-MAR-2011"/>
    <n v="-496000"/>
    <n v="-268687.21230000001"/>
    <n v="0.54170808921989011"/>
    <n v="-0.37806336000000001"/>
    <x v="1"/>
    <x v="0"/>
    <n v="-48884.047500000001"/>
    <x v="76"/>
  </r>
  <r>
    <x v="0"/>
    <x v="1"/>
    <x v="0"/>
    <x v="0"/>
    <s v="01-APR-2011"/>
    <n v="-480000"/>
    <n v="-258596.7396"/>
    <n v="0.53874320755218408"/>
    <n v="-0.37805461000000001"/>
    <x v="2"/>
    <x v="0"/>
    <n v="-83254.027700000006"/>
    <x v="77"/>
  </r>
  <r>
    <x v="0"/>
    <x v="1"/>
    <x v="0"/>
    <x v="0"/>
    <s v="01-MAY-2011"/>
    <n v="-496000"/>
    <n v="-265799.90049999999"/>
    <n v="0.53588689615505702"/>
    <n v="-0.37804638000000007"/>
    <x v="2"/>
    <x v="0"/>
    <n v="-85575.239000000001"/>
    <x v="78"/>
  </r>
  <r>
    <x v="0"/>
    <x v="1"/>
    <x v="0"/>
    <x v="0"/>
    <s v="01-JUN-2011"/>
    <n v="-480000"/>
    <n v="-255815.3713"/>
    <n v="0.53294869025196601"/>
    <n v="-0.37803812999999997"/>
    <x v="2"/>
    <x v="0"/>
    <n v="-82362.794500000004"/>
    <x v="79"/>
  </r>
  <r>
    <x v="0"/>
    <x v="1"/>
    <x v="0"/>
    <x v="0"/>
    <s v="01-JUL-2011"/>
    <n v="-496000"/>
    <n v="-262938.58230000001"/>
    <n v="0.53011810942305404"/>
    <n v="-0.37803039000000005"/>
    <x v="2"/>
    <x v="0"/>
    <n v="-84658.232699999993"/>
    <x v="80"/>
  </r>
  <r>
    <x v="0"/>
    <x v="1"/>
    <x v="0"/>
    <x v="0"/>
    <s v="01-AUG-2011"/>
    <n v="-496000"/>
    <n v="-261494.37660000002"/>
    <n v="0.52720640435305499"/>
    <n v="-0.37802264000000002"/>
    <x v="2"/>
    <x v="0"/>
    <n v="-84195.269100000005"/>
    <x v="81"/>
  </r>
  <r>
    <x v="0"/>
    <x v="1"/>
    <x v="0"/>
    <x v="0"/>
    <s v="01-SEP-2011"/>
    <n v="-480000"/>
    <n v="-251667.88800000001"/>
    <n v="0.52430809999645311"/>
    <n v="-0.37801514000000003"/>
    <x v="2"/>
    <x v="0"/>
    <n v="-81033.248699999996"/>
    <x v="82"/>
  </r>
  <r>
    <x v="0"/>
    <x v="1"/>
    <x v="0"/>
    <x v="0"/>
    <s v="01-OCT-2011"/>
    <n v="-496000"/>
    <n v="-258671.93910000002"/>
    <n v="0.52151600617301219"/>
    <n v="-0.37800813000000005"/>
    <x v="2"/>
    <x v="0"/>
    <n v="-83290.260800000004"/>
    <x v="83"/>
  </r>
  <r>
    <x v="0"/>
    <x v="1"/>
    <x v="0"/>
    <x v="0"/>
    <s v="01-NOV-2011"/>
    <n v="-480000"/>
    <n v="-248949.09100000001"/>
    <n v="0.51864393950821508"/>
    <n v="-0.37800114000000001"/>
    <x v="1"/>
    <x v="0"/>
    <n v="-45308.451399999998"/>
    <x v="84"/>
  </r>
  <r>
    <x v="0"/>
    <x v="1"/>
    <x v="0"/>
    <x v="0"/>
    <s v="01-DEC-2011"/>
    <n v="-496000"/>
    <n v="-255875.06780000002"/>
    <n v="0.51587715275804302"/>
    <n v="-0.37799461000000001"/>
    <x v="1"/>
    <x v="0"/>
    <n v="-46570.641200000005"/>
    <x v="85"/>
  </r>
  <r>
    <x v="0"/>
    <x v="1"/>
    <x v="0"/>
    <x v="0"/>
    <s v="01-JAN-2012"/>
    <n v="-496000"/>
    <n v="-254463.45030000003"/>
    <n v="0.51303114978224118"/>
    <n v="-0.37798811999999998"/>
    <x v="1"/>
    <x v="0"/>
    <n v="-46315.371600000006"/>
    <x v="86"/>
  </r>
  <r>
    <x v="0"/>
    <x v="1"/>
    <x v="0"/>
    <x v="0"/>
    <s v="01-FEB-2012"/>
    <n v="-464000"/>
    <n v="-236732.02309999999"/>
    <n v="0.51019832572812118"/>
    <n v="-0.37798188000000005"/>
    <x v="1"/>
    <x v="0"/>
    <n v="-43089.517999999996"/>
    <x v="87"/>
  </r>
  <r>
    <x v="0"/>
    <x v="1"/>
    <x v="0"/>
    <x v="0"/>
    <s v="01-MAR-2012"/>
    <n v="-496000"/>
    <n v="-251749.83730000001"/>
    <n v="0.5075601558108821"/>
    <n v="-0.37797627000000006"/>
    <x v="1"/>
    <x v="0"/>
    <n v="-45824.443399999996"/>
    <x v="88"/>
  </r>
  <r>
    <x v="0"/>
    <x v="1"/>
    <x v="0"/>
    <x v="0"/>
    <s v="01-APR-2012"/>
    <n v="-480000"/>
    <n v="-242281.30180000002"/>
    <n v="0.50475271216218209"/>
    <n v="-0.37797053000000008"/>
    <x v="2"/>
    <x v="0"/>
    <n v="-78021.719500000007"/>
    <x v="89"/>
  </r>
  <r>
    <x v="0"/>
    <x v="1"/>
    <x v="0"/>
    <x v="0"/>
    <s v="01-MAY-2012"/>
    <n v="-496000"/>
    <n v="-249015.93429999999"/>
    <n v="0.50204825472049508"/>
    <n v="-0.37796521000000005"/>
    <x v="2"/>
    <x v="0"/>
    <n v="-80191.793700000009"/>
    <x v="90"/>
  </r>
  <r>
    <x v="0"/>
    <x v="1"/>
    <x v="0"/>
    <x v="0"/>
    <s v="01-JUN-2012"/>
    <n v="-480000"/>
    <n v="-239647.89260000002"/>
    <n v="0.49926644288214211"/>
    <n v="-0.37795997000000003"/>
    <x v="2"/>
    <x v="0"/>
    <n v="-77176.214999999997"/>
    <x v="91"/>
  </r>
  <r>
    <x v="0"/>
    <x v="1"/>
    <x v="0"/>
    <x v="0"/>
    <s v="01-JUL-2012"/>
    <n v="-496000"/>
    <n v="-246307.00659999999"/>
    <n v="0.49658670684549505"/>
    <n v="-0.37795514000000008"/>
    <x v="2"/>
    <x v="0"/>
    <n v="-79321.906300000002"/>
    <x v="92"/>
  </r>
  <r>
    <x v="0"/>
    <x v="1"/>
    <x v="0"/>
    <x v="0"/>
    <s v="01-AUG-2012"/>
    <n v="-496000"/>
    <n v="-244939.85570000001"/>
    <n v="0.49383035420453214"/>
    <n v="-0.37795039000000002"/>
    <x v="2"/>
    <x v="0"/>
    <n v="-78882.783800000005"/>
    <x v="93"/>
  </r>
  <r>
    <x v="0"/>
    <x v="1"/>
    <x v="0"/>
    <x v="0"/>
    <s v="01-SEP-2012"/>
    <n v="-480000"/>
    <n v="-235721.69940000001"/>
    <n v="0.49108687382731403"/>
    <n v="-0.37794591000000005"/>
    <x v="2"/>
    <x v="0"/>
    <n v="-75915.137800000011"/>
    <x v="94"/>
  </r>
  <r>
    <x v="0"/>
    <x v="1"/>
    <x v="0"/>
    <x v="0"/>
    <s v="01-OCT-2012"/>
    <n v="-496000"/>
    <n v="-242268.27710000001"/>
    <n v="0.48844410709094621"/>
    <n v="-0.37794181000000004"/>
    <x v="2"/>
    <x v="0"/>
    <n v="-78024.482999999993"/>
    <x v="95"/>
  </r>
  <r>
    <x v="0"/>
    <x v="1"/>
    <x v="0"/>
    <x v="0"/>
    <s v="01-NOV-2012"/>
    <n v="-480000"/>
    <n v="-233148.39670000001"/>
    <n v="0.48572582637041611"/>
    <n v="-0.37793782000000004"/>
    <x v="1"/>
    <x v="0"/>
    <n v="-42447.504300000001"/>
    <x v="96"/>
  </r>
  <r>
    <x v="0"/>
    <x v="1"/>
    <x v="0"/>
    <x v="0"/>
    <s v="01-DEC-2012"/>
    <n v="-496000"/>
    <n v="-239621.25219999999"/>
    <n v="0.48310736333857118"/>
    <n v="-0.37793421000000005"/>
    <x v="1"/>
    <x v="0"/>
    <n v="-43626.832199999997"/>
    <x v="97"/>
  </r>
  <r>
    <x v="0"/>
    <x v="1"/>
    <x v="0"/>
    <x v="0"/>
    <s v="01-JAN-2013"/>
    <n v="-496000"/>
    <n v="-238285.3989"/>
    <n v="0.48041411072681606"/>
    <n v="-0.37793072999999999"/>
    <x v="1"/>
    <x v="0"/>
    <n v="-43384.448899999996"/>
    <x v="98"/>
  </r>
  <r>
    <x v="0"/>
    <x v="1"/>
    <x v="0"/>
    <x v="0"/>
    <s v="01-FEB-2013"/>
    <n v="-448000"/>
    <n v="-214024.61320000002"/>
    <n v="0.47773351171603706"/>
    <n v="-0.37792750000000008"/>
    <x v="1"/>
    <x v="0"/>
    <n v="-38967.996099999997"/>
    <x v="99"/>
  </r>
  <r>
    <x v="0"/>
    <x v="1"/>
    <x v="0"/>
    <x v="0"/>
    <s v="01-MAR-2013"/>
    <n v="-496000"/>
    <n v="-235760.2898"/>
    <n v="0.47532316484218107"/>
    <n v="-0.37792481000000006"/>
    <x v="1"/>
    <x v="0"/>
    <n v="-42926.100600000005"/>
    <x v="100"/>
  </r>
  <r>
    <x v="0"/>
    <x v="1"/>
    <x v="0"/>
    <x v="0"/>
    <s v="01-APR-2013"/>
    <n v="-480000"/>
    <n v="-226879.93280000001"/>
    <n v="0.47266652661295816"/>
    <n v="-0.37792206"/>
    <x v="2"/>
    <x v="0"/>
    <n v="-73073.020499999999"/>
    <x v="101"/>
  </r>
  <r>
    <x v="0"/>
    <x v="1"/>
    <x v="0"/>
    <x v="0"/>
    <s v="01-MAY-2013"/>
    <n v="-496000"/>
    <n v="-233173.32640000002"/>
    <n v="0.47010751291653907"/>
    <n v="-0.37791965000000005"/>
    <x v="2"/>
    <x v="0"/>
    <n v="-75100.545800000007"/>
    <x v="102"/>
  </r>
  <r>
    <x v="0"/>
    <x v="1"/>
    <x v="0"/>
    <x v="0"/>
    <s v="01-JUN-2013"/>
    <n v="-480000"/>
    <n v="-224388.2304"/>
    <n v="0.46747548005328909"/>
    <n v="-0.37791741000000001"/>
    <x v="2"/>
    <x v="0"/>
    <n v="-72271.541599999997"/>
    <x v="103"/>
  </r>
  <r>
    <x v="0"/>
    <x v="1"/>
    <x v="0"/>
    <x v="0"/>
    <s v="01-JUL-2013"/>
    <n v="-496000"/>
    <n v="-230610.3371"/>
    <n v="0.46494019569435296"/>
    <n v="-0.37791549000000002"/>
    <x v="2"/>
    <x v="0"/>
    <n v="-74276.017600000006"/>
    <x v="104"/>
  </r>
  <r>
    <x v="0"/>
    <x v="1"/>
    <x v="0"/>
    <x v="0"/>
    <s v="01-AUG-2013"/>
    <n v="-496000"/>
    <n v="-229316.96870000003"/>
    <n v="0.46233259821256201"/>
    <n v="-0.37791375000000005"/>
    <x v="2"/>
    <x v="0"/>
    <n v="-73859.842199999999"/>
    <x v="105"/>
  </r>
  <r>
    <x v="0"/>
    <x v="1"/>
    <x v="0"/>
    <x v="0"/>
    <s v="01-SEP-2013"/>
    <n v="-480000"/>
    <n v="-220673.92980000001"/>
    <n v="0.45973735371793412"/>
    <n v="-0.37791227000000005"/>
    <x v="2"/>
    <x v="0"/>
    <n v="-71076.365300000005"/>
    <x v="106"/>
  </r>
  <r>
    <x v="0"/>
    <x v="1"/>
    <x v="0"/>
    <x v="0"/>
    <s v="01-OCT-2013"/>
    <n v="-496000"/>
    <n v="-226789.82350000003"/>
    <n v="0.45723754729860716"/>
    <n v="-0.37791108000000001"/>
    <x v="2"/>
    <x v="0"/>
    <n v="-73046.4899"/>
    <x v="107"/>
  </r>
  <r>
    <x v="0"/>
    <x v="1"/>
    <x v="0"/>
    <x v="0"/>
    <s v="01-NOV-2013"/>
    <n v="-480000"/>
    <n v="-218239.91170000003"/>
    <n v="0.45466648270307303"/>
    <n v="-0.37791010000000008"/>
    <x v="1"/>
    <x v="0"/>
    <n v="-39739.284299999999"/>
    <x v="108"/>
  </r>
  <r>
    <x v="0"/>
    <x v="1"/>
    <x v="0"/>
    <x v="0"/>
    <s v="01-DEC-2013"/>
    <n v="-496000"/>
    <n v="-224286.2372"/>
    <n v="0.45218999445187502"/>
    <n v="-0.37790939000000001"/>
    <x v="1"/>
    <x v="0"/>
    <n v="-40840.417400000006"/>
    <x v="109"/>
  </r>
  <r>
    <x v="0"/>
    <x v="1"/>
    <x v="0"/>
    <x v="0"/>
    <s v="01-JAN-2014"/>
    <n v="-496000"/>
    <n v="-223022.89870000002"/>
    <n v="0.44964294095961904"/>
    <n v="-0.3779089100000001"/>
    <x v="1"/>
    <x v="0"/>
    <n v="-40610.481899999999"/>
    <x v="110"/>
  </r>
  <r>
    <x v="0"/>
    <x v="1"/>
    <x v="0"/>
    <x v="0"/>
    <s v="01-FEB-2014"/>
    <n v="-448000"/>
    <n v="-200304.3953"/>
    <n v="0.44710802529954913"/>
    <n v="-0.37790868999999999"/>
    <x v="1"/>
    <x v="0"/>
    <n v="-36473.689599999998"/>
    <x v="111"/>
  </r>
  <r>
    <x v="0"/>
    <x v="1"/>
    <x v="0"/>
    <x v="0"/>
    <s v="01-MAR-2014"/>
    <n v="-496000"/>
    <n v="-220635.09510000004"/>
    <n v="0.44482882067988216"/>
    <n v="-0.37790871000000004"/>
    <x v="1"/>
    <x v="0"/>
    <n v="-40175.729400000004"/>
    <x v="112"/>
  </r>
  <r>
    <x v="0"/>
    <x v="1"/>
    <x v="0"/>
    <x v="0"/>
    <s v="01-APR-2014"/>
    <n v="-480000"/>
    <n v="-212312.1054"/>
    <n v="0.44231688619701609"/>
    <n v="-0.37790897000000007"/>
    <x v="2"/>
    <x v="0"/>
    <n v="-68383.824400000012"/>
    <x v="113"/>
  </r>
  <r>
    <x v="0"/>
    <x v="1"/>
    <x v="0"/>
    <x v="0"/>
    <s v="01-MAY-2014"/>
    <n v="-496000"/>
    <n v="-218189.12"/>
    <n v="0.43989741932820109"/>
    <n v="-0.37790947000000008"/>
    <x v="2"/>
    <x v="0"/>
    <n v="-70276.649600000004"/>
    <x v="114"/>
  </r>
  <r>
    <x v="0"/>
    <x v="1"/>
    <x v="0"/>
    <x v="0"/>
    <s v="01-JUN-2014"/>
    <n v="-480000"/>
    <n v="-209956.35850000003"/>
    <n v="0.43740908022266212"/>
    <n v="-0.37791023000000001"/>
    <x v="2"/>
    <x v="0"/>
    <n v="-67624.794500000004"/>
    <x v="115"/>
  </r>
  <r>
    <x v="0"/>
    <x v="1"/>
    <x v="0"/>
    <x v="0"/>
    <s v="01-JUL-2014"/>
    <n v="-496000"/>
    <n v="-215766.13390000002"/>
    <n v="0.43501236668795012"/>
    <n v="-0.3779112200000001"/>
    <x v="2"/>
    <x v="0"/>
    <n v="-69495.851699999999"/>
    <x v="116"/>
  </r>
  <r>
    <x v="0"/>
    <x v="1"/>
    <x v="0"/>
    <x v="0"/>
    <s v="01-AUG-2014"/>
    <n v="-496000"/>
    <n v="-214543.53810000001"/>
    <n v="0.43254745589030613"/>
    <n v="-0.37791248000000005"/>
    <x v="2"/>
    <x v="0"/>
    <n v="-69101.795499999993"/>
    <x v="117"/>
  </r>
  <r>
    <x v="0"/>
    <x v="1"/>
    <x v="0"/>
    <x v="0"/>
    <s v="01-SEP-2014"/>
    <n v="-480000"/>
    <n v="-206445.30600000001"/>
    <n v="0.43009438741997413"/>
    <n v="-0.37791400000000003"/>
    <x v="2"/>
    <x v="0"/>
    <n v="-66493.141900000002"/>
    <x v="118"/>
  </r>
  <r>
    <x v="0"/>
    <x v="1"/>
    <x v="0"/>
    <x v="0"/>
    <s v="01-OCT-2014"/>
    <n v="-496000"/>
    <n v="-212154.91589999999"/>
    <n v="0.42773168521095317"/>
    <n v="-0.37791572000000012"/>
    <x v="2"/>
    <x v="0"/>
    <n v="-68331.763399999996"/>
    <x v="119"/>
  </r>
  <r>
    <x v="0"/>
    <x v="1"/>
    <x v="0"/>
    <x v="0"/>
    <s v="01-NOV-2014"/>
    <n v="-930000"/>
    <n v="-395530.66850000003"/>
    <n v="0.42530179404775403"/>
    <n v="-0.37791774000000006"/>
    <x v="1"/>
    <x v="0"/>
    <n v="-72019.116800000003"/>
    <x v="120"/>
  </r>
  <r>
    <x v="0"/>
    <x v="1"/>
    <x v="0"/>
    <x v="0"/>
    <s v="01-DEC-2014"/>
    <n v="-961000"/>
    <n v="-406465.94500000001"/>
    <n v="0.42296144121583107"/>
    <n v="-0.37791994000000001"/>
    <x v="1"/>
    <x v="0"/>
    <n v="-74009.342099999994"/>
    <x v="121"/>
  </r>
  <r>
    <x v="1"/>
    <x v="2"/>
    <x v="1"/>
    <x v="1"/>
    <s v="01-MAR-2001"/>
    <n v="-961000"/>
    <n v="-959969.29120000009"/>
    <n v="0.99892746222138218"/>
    <n v="5.31495316"/>
    <x v="3"/>
    <x v="0"/>
    <n v="-5102191.7231000001"/>
    <x v="122"/>
  </r>
  <r>
    <x v="1"/>
    <x v="2"/>
    <x v="1"/>
    <x v="1"/>
    <s v="01-APR-2001"/>
    <n v="-930000"/>
    <n v="-924618.75410000002"/>
    <n v="0.9942137141042392"/>
    <n v="4.8920000000000003"/>
    <x v="3"/>
    <x v="0"/>
    <n v="-4523234.8526999997"/>
    <x v="123"/>
  </r>
  <r>
    <x v="1"/>
    <x v="2"/>
    <x v="1"/>
    <x v="1"/>
    <s v="01-MAY-2001"/>
    <n v="-961000"/>
    <n v="-951236.24219999998"/>
    <n v="0.9898400023303543"/>
    <n v="4.8970000000000002"/>
    <x v="3"/>
    <x v="0"/>
    <n v="-4658203.7831000006"/>
    <x v="124"/>
  </r>
  <r>
    <x v="1"/>
    <x v="2"/>
    <x v="1"/>
    <x v="1"/>
    <s v="01-JUN-2001"/>
    <n v="-930000"/>
    <n v="-916549.12829999998"/>
    <n v="0.9855366970447681"/>
    <n v="4.9269999999999996"/>
    <x v="3"/>
    <x v="0"/>
    <n v="-4515837.4632000001"/>
    <x v="125"/>
  </r>
  <r>
    <x v="1"/>
    <x v="2"/>
    <x v="1"/>
    <x v="1"/>
    <s v="01-JUL-2001"/>
    <n v="-961000"/>
    <n v="-943404.63879999996"/>
    <n v="0.98169057111349523"/>
    <n v="4.952"/>
    <x v="3"/>
    <x v="0"/>
    <n v="-4671739.6772000007"/>
    <x v="126"/>
  </r>
  <r>
    <x v="1"/>
    <x v="2"/>
    <x v="1"/>
    <x v="1"/>
    <s v="01-AUG-2001"/>
    <n v="-961000"/>
    <n v="-939440.61700000009"/>
    <n v="0.97756567846239106"/>
    <n v="4.9720000000000004"/>
    <x v="3"/>
    <x v="0"/>
    <n v="-4670898.6538000004"/>
    <x v="127"/>
  </r>
  <r>
    <x v="1"/>
    <x v="2"/>
    <x v="1"/>
    <x v="1"/>
    <s v="01-SEP-2001"/>
    <n v="-930000"/>
    <n v="-905396.81909999996"/>
    <n v="0.97354496678660929"/>
    <n v="4.9749999999999996"/>
    <x v="3"/>
    <x v="0"/>
    <n v="-4504349.0844999999"/>
    <x v="128"/>
  </r>
  <r>
    <x v="1"/>
    <x v="2"/>
    <x v="1"/>
    <x v="1"/>
    <s v="01-OCT-2001"/>
    <n v="-961000"/>
    <n v="-931869.32850000006"/>
    <n v="0.96968712638545229"/>
    <n v="4.99"/>
    <x v="3"/>
    <x v="0"/>
    <n v="-4650027.8558"/>
    <x v="129"/>
  </r>
  <r>
    <x v="1"/>
    <x v="2"/>
    <x v="1"/>
    <x v="1"/>
    <s v="01-NOV-2001"/>
    <n v="-930000"/>
    <n v="-898067.60279999999"/>
    <n v="0.96566408898436296"/>
    <n v="5.2330058899999994"/>
    <x v="3"/>
    <x v="0"/>
    <n v="-4699592.9609000003"/>
    <x v="130"/>
  </r>
  <r>
    <x v="1"/>
    <x v="2"/>
    <x v="1"/>
    <x v="1"/>
    <s v="01-DEC-2001"/>
    <n v="-961000"/>
    <n v="-924311.78159999999"/>
    <n v="0.96182287363994012"/>
    <n v="5.3430216900000005"/>
    <x v="3"/>
    <x v="0"/>
    <n v="-4938617.8020000001"/>
    <x v="131"/>
  </r>
  <r>
    <x v="1"/>
    <x v="2"/>
    <x v="1"/>
    <x v="1"/>
    <s v="01-JAN-2002"/>
    <n v="-961000"/>
    <n v="-920463.60540000012"/>
    <n v="0.95781852800901024"/>
    <n v="5.3630388900000003"/>
    <x v="3"/>
    <x v="0"/>
    <n v="-4936482.0214"/>
    <x v="132"/>
  </r>
  <r>
    <x v="1"/>
    <x v="2"/>
    <x v="1"/>
    <x v="1"/>
    <s v="01-FEB-2002"/>
    <n v="-868000"/>
    <n v="-827826.52749999997"/>
    <n v="0.95371719763131924"/>
    <n v="5.1330606900000006"/>
    <x v="3"/>
    <x v="0"/>
    <n v="-4249283.7243999997"/>
    <x v="133"/>
  </r>
  <r>
    <x v="1"/>
    <x v="2"/>
    <x v="1"/>
    <x v="1"/>
    <s v="01-MAR-2002"/>
    <n v="-961000"/>
    <n v="-912973.56200000003"/>
    <n v="0.95002451821139622"/>
    <n v="4.7630811000000008"/>
    <x v="3"/>
    <x v="0"/>
    <n v="-4348567.0242999997"/>
    <x v="134"/>
  </r>
  <r>
    <x v="1"/>
    <x v="2"/>
    <x v="1"/>
    <x v="1"/>
    <s v="01-APR-2002"/>
    <n v="-930000"/>
    <n v="-879715.75200000009"/>
    <n v="0.94593091612242519"/>
    <n v="4.15809842"/>
    <x v="3"/>
    <x v="0"/>
    <n v="-3657944.5907000001"/>
    <x v="135"/>
  </r>
  <r>
    <x v="1"/>
    <x v="2"/>
    <x v="1"/>
    <x v="1"/>
    <s v="01-MAY-2002"/>
    <n v="-961000"/>
    <n v="-905220.69940000004"/>
    <n v="0.94195702330388908"/>
    <n v="4.0281074100000005"/>
    <x v="3"/>
    <x v="0"/>
    <n v="-3646326.1197000002"/>
    <x v="136"/>
  </r>
  <r>
    <x v="1"/>
    <x v="2"/>
    <x v="1"/>
    <x v="1"/>
    <s v="01-JUN-2002"/>
    <n v="-930000"/>
    <n v="-872208.29189999995"/>
    <n v="0.93785837842272701"/>
    <n v="4.03811549"/>
    <x v="3"/>
    <x v="0"/>
    <n v="-3522077.7261999999"/>
    <x v="137"/>
  </r>
  <r>
    <x v="1"/>
    <x v="2"/>
    <x v="1"/>
    <x v="1"/>
    <s v="01-JUL-2002"/>
    <n v="-961000"/>
    <n v="-897445.67409999995"/>
    <n v="0.9338664662679752"/>
    <n v="4.0731257700000008"/>
    <x v="3"/>
    <x v="0"/>
    <n v="-3655409.0119000003"/>
    <x v="138"/>
  </r>
  <r>
    <x v="1"/>
    <x v="2"/>
    <x v="1"/>
    <x v="1"/>
    <s v="01-AUG-2002"/>
    <n v="-961000"/>
    <n v="-893430.33059999999"/>
    <n v="0.92968816922562625"/>
    <n v="4.0781419900000007"/>
    <x v="3"/>
    <x v="0"/>
    <n v="-3643535.6567000002"/>
    <x v="139"/>
  </r>
  <r>
    <x v="1"/>
    <x v="2"/>
    <x v="1"/>
    <x v="1"/>
    <s v="01-SEP-2002"/>
    <n v="-930000"/>
    <n v="-860722.20909999998"/>
    <n v="0.92550775171920008"/>
    <n v="4.0511582000000006"/>
    <x v="3"/>
    <x v="0"/>
    <n v="-3486921.7456"/>
    <x v="140"/>
  </r>
  <r>
    <x v="1"/>
    <x v="2"/>
    <x v="1"/>
    <x v="1"/>
    <s v="01-OCT-2002"/>
    <n v="-961000"/>
    <n v="-885504.4425"/>
    <n v="0.92144062691720841"/>
    <n v="4.0461760700000005"/>
    <x v="3"/>
    <x v="0"/>
    <n v="-3582906.8006000002"/>
    <x v="141"/>
  </r>
  <r>
    <x v="1"/>
    <x v="2"/>
    <x v="1"/>
    <x v="1"/>
    <s v="01-NOV-2002"/>
    <n v="-930000"/>
    <n v="-853000.38640000008"/>
    <n v="0.91720471660445424"/>
    <n v="4.2847581699999999"/>
    <x v="3"/>
    <x v="0"/>
    <n v="-3654900.2861000001"/>
    <x v="142"/>
  </r>
  <r>
    <x v="1"/>
    <x v="2"/>
    <x v="1"/>
    <x v="1"/>
    <s v="01-DEC-2002"/>
    <n v="-961000"/>
    <n v="-877488.71310000005"/>
    <n v="0.91309959741197999"/>
    <n v="4.3917792900000006"/>
    <x v="3"/>
    <x v="0"/>
    <n v="-3853736.6709000003"/>
    <x v="143"/>
  </r>
  <r>
    <x v="1"/>
    <x v="2"/>
    <x v="1"/>
    <x v="1"/>
    <s v="01-JAN-2003"/>
    <n v="-961000"/>
    <n v="-873380.80420000001"/>
    <n v="0.90882497840411225"/>
    <n v="4.4348046100000014"/>
    <x v="3"/>
    <x v="0"/>
    <n v="-3873273.1283"/>
    <x v="144"/>
  </r>
  <r>
    <x v="1"/>
    <x v="2"/>
    <x v="1"/>
    <x v="1"/>
    <s v="01-FEB-2003"/>
    <n v="-868000"/>
    <n v="-785113.45770000003"/>
    <n v="0.90450859182274002"/>
    <n v="4.3148344900000009"/>
    <x v="3"/>
    <x v="0"/>
    <n v="-3387634.5474999999"/>
    <x v="145"/>
  </r>
  <r>
    <x v="1"/>
    <x v="2"/>
    <x v="1"/>
    <x v="1"/>
    <s v="01-MAR-2003"/>
    <n v="-961000"/>
    <n v="-865477.76049999997"/>
    <n v="0.9006012075928912"/>
    <n v="4.1548623500000001"/>
    <x v="3"/>
    <x v="0"/>
    <n v="-3595940.8753000004"/>
    <x v="146"/>
  </r>
  <r>
    <x v="1"/>
    <x v="2"/>
    <x v="1"/>
    <x v="1"/>
    <s v="01-APR-2003"/>
    <n v="-930000"/>
    <n v="-833550.2631000001"/>
    <n v="0.89629060552330142"/>
    <n v="3.8198909100000003"/>
    <x v="3"/>
    <x v="0"/>
    <n v="-3184070.9869999997"/>
    <x v="147"/>
  </r>
  <r>
    <x v="1"/>
    <x v="2"/>
    <x v="1"/>
    <x v="1"/>
    <s v="01-MAY-2003"/>
    <n v="-961000"/>
    <n v="-857353.0331"/>
    <n v="0.89214675660337939"/>
    <n v="3.7899154399999997"/>
    <x v="3"/>
    <x v="0"/>
    <n v="-3249295.4095999999"/>
    <x v="148"/>
  </r>
  <r>
    <x v="1"/>
    <x v="2"/>
    <x v="1"/>
    <x v="1"/>
    <s v="01-JUN-2003"/>
    <n v="-930000"/>
    <n v="-825709.6986"/>
    <n v="0.88785989095679319"/>
    <n v="3.8339413200000001"/>
    <x v="3"/>
    <x v="0"/>
    <n v="-3165722.452"/>
    <x v="149"/>
  </r>
  <r>
    <x v="1"/>
    <x v="2"/>
    <x v="1"/>
    <x v="1"/>
    <s v="01-JUL-2003"/>
    <n v="-961000"/>
    <n v="-849249.52659999998"/>
    <n v="0.88371438769658417"/>
    <n v="3.84996604"/>
    <x v="3"/>
    <x v="0"/>
    <n v="-3269581.7525999998"/>
    <x v="150"/>
  </r>
  <r>
    <x v="1"/>
    <x v="2"/>
    <x v="1"/>
    <x v="1"/>
    <s v="01-AUG-2003"/>
    <n v="-961000"/>
    <n v="-845139.91060000006"/>
    <n v="0.87943799234602027"/>
    <n v="3.8779907900000001"/>
    <x v="3"/>
    <x v="0"/>
    <n v="-3277444.7022000002"/>
    <x v="151"/>
  </r>
  <r>
    <x v="1"/>
    <x v="2"/>
    <x v="1"/>
    <x v="1"/>
    <s v="01-SEP-2003"/>
    <n v="-930000"/>
    <n v="-813897.46930000011"/>
    <n v="0.87515856917931023"/>
    <n v="3.8780159300000006"/>
    <x v="3"/>
    <x v="0"/>
    <n v="-3156307.2672000006"/>
    <x v="152"/>
  </r>
  <r>
    <x v="1"/>
    <x v="2"/>
    <x v="1"/>
    <x v="1"/>
    <s v="01-OCT-2003"/>
    <n v="-961000"/>
    <n v="-837052.71109999996"/>
    <n v="0.87102259218683031"/>
    <n v="3.8880397100000006"/>
    <x v="3"/>
    <x v="0"/>
    <n v="-3254494.0937000001"/>
    <x v="153"/>
  </r>
  <r>
    <x v="1"/>
    <x v="2"/>
    <x v="1"/>
    <x v="1"/>
    <s v="01-NOV-2003"/>
    <n v="-930000"/>
    <n v="-806084.08400000003"/>
    <n v="0.86675707957445713"/>
    <n v="4.1416129500000007"/>
    <x v="3"/>
    <x v="0"/>
    <n v="-3338488.1976000001"/>
    <x v="154"/>
  </r>
  <r>
    <x v="1"/>
    <x v="2"/>
    <x v="1"/>
    <x v="1"/>
    <s v="01-DEC-2003"/>
    <n v="-961000"/>
    <n v="-828985.43909999996"/>
    <n v="0.86262792825280421"/>
    <n v="4.2766353300000004"/>
    <x v="3"/>
    <x v="0"/>
    <n v="-3545268.3325"/>
    <x v="155"/>
  </r>
  <r>
    <x v="1"/>
    <x v="2"/>
    <x v="1"/>
    <x v="1"/>
    <s v="01-JAN-2004"/>
    <n v="-961000"/>
    <n v="-824873.88290000008"/>
    <n v="0.85834951391920433"/>
    <n v="4.3166598899999995"/>
    <x v="3"/>
    <x v="0"/>
    <n v="-3560699.9223000002"/>
    <x v="156"/>
  </r>
  <r>
    <x v="1"/>
    <x v="2"/>
    <x v="1"/>
    <x v="1"/>
    <s v="01-FEB-2004"/>
    <n v="-899000"/>
    <n v="-767798.30650000006"/>
    <n v="0.85405818302150227"/>
    <n v="4.1966860800000001"/>
    <x v="3"/>
    <x v="0"/>
    <n v="-3222208.3874000004"/>
    <x v="157"/>
  </r>
  <r>
    <x v="1"/>
    <x v="2"/>
    <x v="1"/>
    <x v="1"/>
    <s v="01-MAR-2004"/>
    <n v="-961000"/>
    <n v="-816890.54400000011"/>
    <n v="0.85004218933996134"/>
    <n v="4.1067135600000002"/>
    <x v="3"/>
    <x v="0"/>
    <n v="-3354735.395"/>
    <x v="158"/>
  </r>
  <r>
    <x v="1"/>
    <x v="2"/>
    <x v="1"/>
    <x v="1"/>
    <s v="01-APR-2004"/>
    <n v="-930000"/>
    <n v="-786577.25670000003"/>
    <n v="0.84578199639905305"/>
    <n v="3.8767486500000001"/>
    <x v="3"/>
    <x v="0"/>
    <n v="-3049362.2424000003"/>
    <x v="159"/>
  </r>
  <r>
    <x v="1"/>
    <x v="2"/>
    <x v="1"/>
    <x v="1"/>
    <s v="01-MAY-2004"/>
    <n v="-961000"/>
    <n v="-808869.40879999998"/>
    <n v="0.84169553468861213"/>
    <n v="3.8567792700000001"/>
    <x v="3"/>
    <x v="0"/>
    <n v="-3119630.6887000003"/>
    <x v="160"/>
  </r>
  <r>
    <x v="1"/>
    <x v="2"/>
    <x v="1"/>
    <x v="1"/>
    <s v="01-JUN-2004"/>
    <n v="-930000"/>
    <n v="-778851.68210000009"/>
    <n v="0.83747492700592518"/>
    <n v="3.8858115100000004"/>
    <x v="3"/>
    <x v="0"/>
    <n v="-3026470.7542000003"/>
    <x v="161"/>
  </r>
  <r>
    <x v="1"/>
    <x v="2"/>
    <x v="1"/>
    <x v="1"/>
    <s v="01-JUL-2004"/>
    <n v="-961000"/>
    <n v="-800896.17430000007"/>
    <n v="0.83339872456064712"/>
    <n v="3.9168425900000008"/>
    <x v="3"/>
    <x v="0"/>
    <n v="-3136984.1628000005"/>
    <x v="162"/>
  </r>
  <r>
    <x v="1"/>
    <x v="2"/>
    <x v="1"/>
    <x v="1"/>
    <s v="01-AUG-2004"/>
    <n v="-961000"/>
    <n v="-796857.48670000001"/>
    <n v="0.82919613600503217"/>
    <n v="3.9448744700000002"/>
    <x v="3"/>
    <x v="0"/>
    <n v="-3143502.6731000002"/>
    <x v="163"/>
  </r>
  <r>
    <x v="1"/>
    <x v="2"/>
    <x v="1"/>
    <x v="1"/>
    <s v="01-SEP-2004"/>
    <n v="-930000"/>
    <n v="-767246.92960000015"/>
    <n v="0.82499669845335699"/>
    <n v="3.9349068800000002"/>
    <x v="3"/>
    <x v="0"/>
    <n v="-3019045.1468000002"/>
    <x v="164"/>
  </r>
  <r>
    <x v="1"/>
    <x v="2"/>
    <x v="1"/>
    <x v="1"/>
    <s v="01-OCT-2004"/>
    <n v="-961000"/>
    <n v="-788925.69480000006"/>
    <n v="0.82094245040260305"/>
    <n v="3.9449379900000001"/>
    <x v="3"/>
    <x v="0"/>
    <n v="-3112262.8638999998"/>
    <x v="165"/>
  </r>
  <r>
    <x v="1"/>
    <x v="3"/>
    <x v="1"/>
    <x v="2"/>
    <s v="01-MAR-2001"/>
    <n v="961000"/>
    <n v="959969.29120000009"/>
    <n v="0.99892746222138218"/>
    <n v="5.5320000000000009"/>
    <x v="3"/>
    <x v="0"/>
    <n v="5310550.0229000002"/>
    <x v="122"/>
  </r>
  <r>
    <x v="1"/>
    <x v="3"/>
    <x v="1"/>
    <x v="2"/>
    <s v="01-APR-2001"/>
    <n v="930000"/>
    <n v="924618.75410000002"/>
    <n v="0.9942137141042392"/>
    <n v="5.4570000000000007"/>
    <x v="3"/>
    <x v="0"/>
    <n v="5045644.4488000004"/>
    <x v="123"/>
  </r>
  <r>
    <x v="1"/>
    <x v="3"/>
    <x v="1"/>
    <x v="2"/>
    <s v="01-MAY-2001"/>
    <n v="961000"/>
    <n v="951236.2422000001"/>
    <n v="0.98984000233035419"/>
    <n v="5.4620000000000006"/>
    <x v="3"/>
    <x v="0"/>
    <n v="5195652.26"/>
    <x v="124"/>
  </r>
  <r>
    <x v="1"/>
    <x v="3"/>
    <x v="1"/>
    <x v="2"/>
    <s v="01-JUN-2001"/>
    <n v="930000"/>
    <n v="916549.12829999998"/>
    <n v="0.98553669704476821"/>
    <n v="5.4969999999999999"/>
    <x v="3"/>
    <x v="0"/>
    <n v="5038270.4663000004"/>
    <x v="125"/>
  </r>
  <r>
    <x v="1"/>
    <x v="3"/>
    <x v="1"/>
    <x v="2"/>
    <s v="01-JUL-2001"/>
    <n v="961000"/>
    <n v="943404.63880000007"/>
    <n v="0.98169057111349511"/>
    <n v="5.532"/>
    <x v="3"/>
    <x v="0"/>
    <n v="5218914.3677000003"/>
    <x v="126"/>
  </r>
  <r>
    <x v="1"/>
    <x v="3"/>
    <x v="1"/>
    <x v="2"/>
    <s v="01-AUG-2001"/>
    <n v="961000"/>
    <n v="939440.61700000009"/>
    <n v="0.97756567846239117"/>
    <n v="5.5520000000000005"/>
    <x v="3"/>
    <x v="0"/>
    <n v="5215774.2116999999"/>
    <x v="127"/>
  </r>
  <r>
    <x v="1"/>
    <x v="3"/>
    <x v="1"/>
    <x v="2"/>
    <s v="01-SEP-2001"/>
    <n v="930000"/>
    <n v="905396.81910000008"/>
    <n v="0.97354496678660918"/>
    <n v="5.5250000000000004"/>
    <x v="3"/>
    <x v="0"/>
    <n v="5002317.3350999998"/>
    <x v="128"/>
  </r>
  <r>
    <x v="1"/>
    <x v="3"/>
    <x v="1"/>
    <x v="2"/>
    <s v="01-OCT-2001"/>
    <n v="961000"/>
    <n v="931869.32850000006"/>
    <n v="0.96968712638545218"/>
    <n v="5.5350000000000001"/>
    <x v="3"/>
    <x v="0"/>
    <n v="5157896.6398"/>
    <x v="129"/>
  </r>
  <r>
    <x v="1"/>
    <x v="3"/>
    <x v="1"/>
    <x v="2"/>
    <s v="01-NOV-2001"/>
    <n v="930000"/>
    <n v="898067.60279999999"/>
    <n v="0.96566408898436318"/>
    <n v="5.8449999999999998"/>
    <x v="3"/>
    <x v="0"/>
    <n v="5249205.0482999999"/>
    <x v="130"/>
  </r>
  <r>
    <x v="1"/>
    <x v="3"/>
    <x v="1"/>
    <x v="2"/>
    <s v="01-DEC-2001"/>
    <n v="961000"/>
    <n v="924311.78159999999"/>
    <n v="0.96182287363994012"/>
    <n v="5.9349999999999996"/>
    <x v="3"/>
    <x v="0"/>
    <n v="5485790.3311999999"/>
    <x v="131"/>
  </r>
  <r>
    <x v="1"/>
    <x v="3"/>
    <x v="1"/>
    <x v="2"/>
    <s v="01-JAN-2002"/>
    <n v="961000"/>
    <n v="920463.6054"/>
    <n v="0.95781852800901013"/>
    <n v="5.9649999999999999"/>
    <x v="3"/>
    <x v="0"/>
    <n v="5490565.3143000007"/>
    <x v="132"/>
  </r>
  <r>
    <x v="1"/>
    <x v="3"/>
    <x v="1"/>
    <x v="2"/>
    <s v="01-FEB-2002"/>
    <n v="868000"/>
    <n v="827826.52750000008"/>
    <n v="0.95371719763131912"/>
    <n v="5.8849999999999998"/>
    <x v="3"/>
    <x v="0"/>
    <n v="4871759.0318"/>
    <x v="133"/>
  </r>
  <r>
    <x v="1"/>
    <x v="3"/>
    <x v="1"/>
    <x v="2"/>
    <s v="01-MAR-2002"/>
    <n v="961000"/>
    <n v="912973.56200000003"/>
    <n v="0.95002451821139611"/>
    <n v="5.5149999999999997"/>
    <x v="3"/>
    <x v="0"/>
    <n v="5035049.1030999999"/>
    <x v="134"/>
  </r>
  <r>
    <x v="1"/>
    <x v="3"/>
    <x v="1"/>
    <x v="2"/>
    <s v="01-APR-2002"/>
    <n v="930000"/>
    <n v="879715.75199999998"/>
    <n v="0.94593091612242519"/>
    <n v="4.67"/>
    <x v="3"/>
    <x v="0"/>
    <n v="4108272.4738000003"/>
    <x v="135"/>
  </r>
  <r>
    <x v="1"/>
    <x v="3"/>
    <x v="1"/>
    <x v="2"/>
    <s v="01-MAY-2002"/>
    <n v="961000"/>
    <n v="905220.69940000004"/>
    <n v="0.9419570233038892"/>
    <n v="4.54"/>
    <x v="3"/>
    <x v="0"/>
    <n v="4109701.8847000003"/>
    <x v="136"/>
  </r>
  <r>
    <x v="1"/>
    <x v="3"/>
    <x v="1"/>
    <x v="2"/>
    <s v="01-JUN-2002"/>
    <n v="930000"/>
    <n v="872208.29190000007"/>
    <n v="0.93785837842272712"/>
    <n v="4.55"/>
    <x v="3"/>
    <x v="0"/>
    <n v="3968547.6411000001"/>
    <x v="137"/>
  </r>
  <r>
    <x v="1"/>
    <x v="3"/>
    <x v="1"/>
    <x v="2"/>
    <s v="01-JUL-2002"/>
    <n v="961000"/>
    <n v="897445.67410000006"/>
    <n v="0.9338664662679752"/>
    <n v="4.585"/>
    <x v="3"/>
    <x v="0"/>
    <n v="4114788.3259000001"/>
    <x v="138"/>
  </r>
  <r>
    <x v="1"/>
    <x v="3"/>
    <x v="1"/>
    <x v="2"/>
    <s v="01-AUG-2002"/>
    <n v="961000"/>
    <n v="893430.33059999999"/>
    <n v="0.92968816922562614"/>
    <n v="4.59"/>
    <x v="3"/>
    <x v="0"/>
    <n v="4100845.1282000002"/>
    <x v="139"/>
  </r>
  <r>
    <x v="1"/>
    <x v="3"/>
    <x v="1"/>
    <x v="2"/>
    <s v="01-SEP-2002"/>
    <n v="930000"/>
    <n v="860722.20909999998"/>
    <n v="0.92550775171920019"/>
    <n v="4.5630000000000006"/>
    <x v="3"/>
    <x v="0"/>
    <n v="3927475.3540000003"/>
    <x v="140"/>
  </r>
  <r>
    <x v="1"/>
    <x v="3"/>
    <x v="1"/>
    <x v="2"/>
    <s v="01-OCT-2002"/>
    <n v="961000"/>
    <n v="885504.4425"/>
    <n v="0.92144062691720818"/>
    <n v="4.5579999999999998"/>
    <x v="3"/>
    <x v="0"/>
    <n v="4036129.1602000003"/>
    <x v="141"/>
  </r>
  <r>
    <x v="1"/>
    <x v="3"/>
    <x v="1"/>
    <x v="2"/>
    <s v="01-NOV-2002"/>
    <n v="930000"/>
    <n v="853000.38640000008"/>
    <n v="0.91720471660445413"/>
    <n v="4.96"/>
    <x v="3"/>
    <x v="0"/>
    <n v="4230881.8315000003"/>
    <x v="142"/>
  </r>
  <r>
    <x v="1"/>
    <x v="3"/>
    <x v="1"/>
    <x v="2"/>
    <s v="01-DEC-2002"/>
    <n v="961000"/>
    <n v="877488.71310000005"/>
    <n v="0.9130995974119801"/>
    <n v="5.0670000000000002"/>
    <x v="3"/>
    <x v="0"/>
    <n v="4446235.2215999998"/>
    <x v="143"/>
  </r>
  <r>
    <x v="1"/>
    <x v="3"/>
    <x v="1"/>
    <x v="2"/>
    <s v="01-JAN-2003"/>
    <n v="961000"/>
    <n v="873380.80420000001"/>
    <n v="0.90882497840411214"/>
    <n v="5.1100000000000003"/>
    <x v="3"/>
    <x v="0"/>
    <n v="4462975.8223999999"/>
    <x v="144"/>
  </r>
  <r>
    <x v="1"/>
    <x v="3"/>
    <x v="1"/>
    <x v="2"/>
    <s v="01-FEB-2003"/>
    <n v="868000"/>
    <n v="785113.45770000003"/>
    <n v="0.90450859182274013"/>
    <n v="4.99"/>
    <x v="3"/>
    <x v="0"/>
    <n v="3917716.0754"/>
    <x v="145"/>
  </r>
  <r>
    <x v="1"/>
    <x v="3"/>
    <x v="1"/>
    <x v="2"/>
    <s v="01-MAR-2003"/>
    <n v="961000"/>
    <n v="865477.76050000009"/>
    <n v="0.9006012075928912"/>
    <n v="4.83"/>
    <x v="3"/>
    <x v="0"/>
    <n v="4180257.4967"/>
    <x v="146"/>
  </r>
  <r>
    <x v="1"/>
    <x v="3"/>
    <x v="1"/>
    <x v="2"/>
    <s v="01-APR-2003"/>
    <n v="930000"/>
    <n v="833550.26309999998"/>
    <n v="0.8962906055233012"/>
    <n v="4.3449999999999998"/>
    <x v="3"/>
    <x v="0"/>
    <n v="3621775.81"/>
    <x v="147"/>
  </r>
  <r>
    <x v="1"/>
    <x v="3"/>
    <x v="1"/>
    <x v="2"/>
    <s v="01-MAY-2003"/>
    <n v="961000"/>
    <n v="857353.0331"/>
    <n v="0.89214675660337917"/>
    <n v="4.3150000000000004"/>
    <x v="3"/>
    <x v="0"/>
    <n v="3699478.2521000002"/>
    <x v="148"/>
  </r>
  <r>
    <x v="1"/>
    <x v="3"/>
    <x v="1"/>
    <x v="2"/>
    <s v="01-JUN-2003"/>
    <n v="930000"/>
    <n v="825709.6986"/>
    <n v="0.88785989095679319"/>
    <n v="4.359"/>
    <x v="3"/>
    <x v="0"/>
    <n v="3599268.4936000002"/>
    <x v="149"/>
  </r>
  <r>
    <x v="1"/>
    <x v="3"/>
    <x v="1"/>
    <x v="2"/>
    <s v="01-JUL-2003"/>
    <n v="961000"/>
    <n v="849249.52659999998"/>
    <n v="0.88371438769658417"/>
    <n v="4.375"/>
    <x v="3"/>
    <x v="0"/>
    <n v="3715466.5938000004"/>
    <x v="150"/>
  </r>
  <r>
    <x v="1"/>
    <x v="3"/>
    <x v="1"/>
    <x v="2"/>
    <s v="01-AUG-2003"/>
    <n v="961000"/>
    <n v="845139.91060000006"/>
    <n v="0.87943799234602016"/>
    <n v="4.4030000000000005"/>
    <x v="3"/>
    <x v="0"/>
    <n v="3721150.9421000001"/>
    <x v="151"/>
  </r>
  <r>
    <x v="1"/>
    <x v="3"/>
    <x v="1"/>
    <x v="2"/>
    <s v="01-SEP-2003"/>
    <n v="930000"/>
    <n v="813897.4693"/>
    <n v="0.87515856917931012"/>
    <n v="4.4030000000000005"/>
    <x v="3"/>
    <x v="0"/>
    <n v="3583590.4761000001"/>
    <x v="152"/>
  </r>
  <r>
    <x v="1"/>
    <x v="3"/>
    <x v="1"/>
    <x v="2"/>
    <s v="01-OCT-2003"/>
    <n v="961000"/>
    <n v="837052.71110000007"/>
    <n v="0.87102259218683009"/>
    <n v="4.4130000000000003"/>
    <x v="3"/>
    <x v="0"/>
    <n v="3693913.5303000002"/>
    <x v="153"/>
  </r>
  <r>
    <x v="1"/>
    <x v="3"/>
    <x v="1"/>
    <x v="2"/>
    <s v="01-NOV-2003"/>
    <n v="930000"/>
    <n v="806084.08400000003"/>
    <n v="0.86675707957445713"/>
    <n v="4.78"/>
    <x v="3"/>
    <x v="0"/>
    <n v="3853081.8409000002"/>
    <x v="154"/>
  </r>
  <r>
    <x v="1"/>
    <x v="3"/>
    <x v="1"/>
    <x v="2"/>
    <s v="01-DEC-2003"/>
    <n v="961000"/>
    <n v="828985.43910000008"/>
    <n v="0.8626279282528041"/>
    <n v="4.915"/>
    <x v="3"/>
    <x v="0"/>
    <n v="4074463.35"/>
    <x v="155"/>
  </r>
  <r>
    <x v="1"/>
    <x v="3"/>
    <x v="1"/>
    <x v="2"/>
    <s v="01-JAN-2004"/>
    <n v="961000"/>
    <n v="824873.88290000008"/>
    <n v="0.85834951391920411"/>
    <n v="4.9550000000000001"/>
    <x v="3"/>
    <x v="0"/>
    <n v="4087250.0072000003"/>
    <x v="156"/>
  </r>
  <r>
    <x v="1"/>
    <x v="3"/>
    <x v="1"/>
    <x v="2"/>
    <s v="01-FEB-2004"/>
    <n v="899000"/>
    <n v="767798.30650000006"/>
    <n v="0.85405818302150216"/>
    <n v="4.835"/>
    <x v="3"/>
    <x v="0"/>
    <n v="3712304.7353000003"/>
    <x v="157"/>
  </r>
  <r>
    <x v="1"/>
    <x v="3"/>
    <x v="1"/>
    <x v="2"/>
    <s v="01-MAR-2004"/>
    <n v="961000"/>
    <n v="816890.54399999999"/>
    <n v="0.85004218933996112"/>
    <n v="4.7450000000000001"/>
    <x v="3"/>
    <x v="0"/>
    <n v="3876145.5494000004"/>
    <x v="158"/>
  </r>
  <r>
    <x v="1"/>
    <x v="3"/>
    <x v="1"/>
    <x v="2"/>
    <s v="01-APR-2004"/>
    <n v="930000"/>
    <n v="786577.25670000003"/>
    <n v="0.84578199639905316"/>
    <n v="4.415"/>
    <x v="3"/>
    <x v="0"/>
    <n v="3472738.5095000002"/>
    <x v="159"/>
  </r>
  <r>
    <x v="1"/>
    <x v="3"/>
    <x v="1"/>
    <x v="2"/>
    <s v="01-MAY-2004"/>
    <n v="961000"/>
    <n v="808869.40879999998"/>
    <n v="0.84169553468861213"/>
    <n v="4.3949999999999996"/>
    <x v="3"/>
    <x v="0"/>
    <n v="3554980.9709000001"/>
    <x v="160"/>
  </r>
  <r>
    <x v="1"/>
    <x v="3"/>
    <x v="1"/>
    <x v="2"/>
    <s v="01-JUN-2004"/>
    <n v="930000"/>
    <n v="778851.68209999998"/>
    <n v="0.83747492700592518"/>
    <n v="4.4240000000000004"/>
    <x v="3"/>
    <x v="0"/>
    <n v="3445639.7638000003"/>
    <x v="161"/>
  </r>
  <r>
    <x v="1"/>
    <x v="3"/>
    <x v="1"/>
    <x v="2"/>
    <s v="01-JUL-2004"/>
    <n v="961000"/>
    <n v="800896.17430000007"/>
    <n v="0.83339872456064712"/>
    <n v="4.4550000000000001"/>
    <x v="3"/>
    <x v="0"/>
    <n v="3567992.3764"/>
    <x v="162"/>
  </r>
  <r>
    <x v="1"/>
    <x v="3"/>
    <x v="1"/>
    <x v="2"/>
    <s v="01-AUG-2004"/>
    <n v="961000"/>
    <n v="796857.48670000001"/>
    <n v="0.82919613600503217"/>
    <n v="4.4830000000000005"/>
    <x v="3"/>
    <x v="0"/>
    <n v="3572312.0331999999"/>
    <x v="163"/>
  </r>
  <r>
    <x v="1"/>
    <x v="3"/>
    <x v="1"/>
    <x v="2"/>
    <s v="01-SEP-2004"/>
    <n v="930000"/>
    <n v="767246.92960000003"/>
    <n v="0.8249966984533571"/>
    <n v="4.4729999999999999"/>
    <x v="3"/>
    <x v="0"/>
    <n v="3431895.4392000004"/>
    <x v="164"/>
  </r>
  <r>
    <x v="1"/>
    <x v="3"/>
    <x v="1"/>
    <x v="2"/>
    <s v="01-OCT-2004"/>
    <n v="961000"/>
    <n v="788925.69480000006"/>
    <n v="0.82094245040260316"/>
    <n v="4.4830000000000005"/>
    <x v="3"/>
    <x v="0"/>
    <n v="3536753.8111"/>
    <x v="165"/>
  </r>
  <r>
    <x v="1"/>
    <x v="4"/>
    <x v="1"/>
    <x v="1"/>
    <s v="01-NOV-2004"/>
    <n v="-288000"/>
    <n v="-235227.79120000001"/>
    <n v="0.81676316392830917"/>
    <n v="4.2019698600000002"/>
    <x v="3"/>
    <x v="0"/>
    <n v="-988420.06450000009"/>
    <x v="0"/>
  </r>
  <r>
    <x v="1"/>
    <x v="4"/>
    <x v="1"/>
    <x v="1"/>
    <s v="01-DEC-2004"/>
    <n v="-297600"/>
    <n v="-241866.25"/>
    <n v="0.81272261408158408"/>
    <n v="4.3370011399999999"/>
    <x v="3"/>
    <x v="0"/>
    <n v="-1048974.1770000001"/>
    <x v="1"/>
  </r>
  <r>
    <x v="1"/>
    <x v="4"/>
    <x v="1"/>
    <x v="1"/>
    <s v="01-JAN-2005"/>
    <n v="-297600"/>
    <n v="-240621.12550000002"/>
    <n v="0.80853872822844608"/>
    <n v="4.3620354600000004"/>
    <x v="3"/>
    <x v="0"/>
    <n v="-1049597.8581000001"/>
    <x v="2"/>
  </r>
  <r>
    <x v="1"/>
    <x v="4"/>
    <x v="1"/>
    <x v="1"/>
    <s v="01-FEB-2005"/>
    <n v="-268800"/>
    <n v="-216208.76330000002"/>
    <n v="0.80434807793474017"/>
    <n v="4.2420716199999999"/>
    <x v="3"/>
    <x v="0"/>
    <n v="-917173.03639999998"/>
    <x v="3"/>
  </r>
  <r>
    <x v="1"/>
    <x v="4"/>
    <x v="1"/>
    <x v="1"/>
    <s v="01-MAR-2005"/>
    <n v="-297600"/>
    <n v="-238248.51520000002"/>
    <n v="0.80056624729238013"/>
    <n v="4.1521047800000002"/>
    <x v="3"/>
    <x v="0"/>
    <n v="-989232.7746"/>
    <x v="4"/>
  </r>
  <r>
    <x v="1"/>
    <x v="4"/>
    <x v="1"/>
    <x v="1"/>
    <s v="01-APR-2005"/>
    <n v="-288000"/>
    <n v="-229352.6275"/>
    <n v="0.79636328978129212"/>
    <n v="3.9271444600000005"/>
    <x v="3"/>
    <x v="0"/>
    <n v="-900700.87760000001"/>
    <x v="5"/>
  </r>
  <r>
    <x v="1"/>
    <x v="4"/>
    <x v="1"/>
    <x v="1"/>
    <s v="01-MAY-2005"/>
    <n v="-297600"/>
    <n v="-235783.5202"/>
    <n v="0.79228333414388108"/>
    <n v="3.9071854800000003"/>
    <x v="3"/>
    <x v="0"/>
    <n v="-921249.92249999999"/>
    <x v="6"/>
  </r>
  <r>
    <x v="1"/>
    <x v="4"/>
    <x v="1"/>
    <x v="1"/>
    <s v="01-JUN-2005"/>
    <n v="-288000"/>
    <n v="-226964.3181"/>
    <n v="0.78807054891059014"/>
    <n v="3.9362286200000005"/>
    <x v="3"/>
    <x v="0"/>
    <n v="-893383.42280000006"/>
    <x v="7"/>
  </r>
  <r>
    <x v="1"/>
    <x v="4"/>
    <x v="1"/>
    <x v="1"/>
    <s v="01-JUL-2005"/>
    <n v="-297600"/>
    <n v="-233317.47810000001"/>
    <n v="0.78399690233809516"/>
    <n v="3.9672711200000004"/>
    <x v="3"/>
    <x v="0"/>
    <n v="-925633.66940000001"/>
    <x v="8"/>
  </r>
  <r>
    <x v="1"/>
    <x v="4"/>
    <x v="1"/>
    <x v="1"/>
    <s v="01-AUG-2005"/>
    <n v="-297600"/>
    <n v="-232065.80170000001"/>
    <n v="0.77979100026889314"/>
    <n v="3.9953158000000002"/>
    <x v="3"/>
    <x v="0"/>
    <n v="-927176.14010000008"/>
    <x v="9"/>
  </r>
  <r>
    <x v="1"/>
    <x v="4"/>
    <x v="1"/>
    <x v="1"/>
    <s v="01-SEP-2005"/>
    <n v="-288000"/>
    <n v="-223369.59540000002"/>
    <n v="0.77558887283280809"/>
    <n v="3.9853612500000004"/>
    <x v="3"/>
    <x v="0"/>
    <n v="-890208.50810000009"/>
    <x v="10"/>
  </r>
  <r>
    <x v="1"/>
    <x v="4"/>
    <x v="1"/>
    <x v="1"/>
    <s v="01-OCT-2005"/>
    <n v="-297600"/>
    <n v="-229606.15720000002"/>
    <n v="0.77152606582712413"/>
    <n v="3.9954059800000001"/>
    <x v="3"/>
    <x v="0"/>
    <n v="-917369.7916"/>
    <x v="11"/>
  </r>
  <r>
    <x v="1"/>
    <x v="4"/>
    <x v="1"/>
    <x v="1"/>
    <s v="01-NOV-2005"/>
    <n v="-288000"/>
    <n v="-220991.5883"/>
    <n v="0.76733190395795015"/>
    <n v="4.1824529800000008"/>
    <x v="3"/>
    <x v="0"/>
    <n v="-924286.90430000005"/>
    <x v="12"/>
  </r>
  <r>
    <x v="1"/>
    <x v="4"/>
    <x v="1"/>
    <x v="1"/>
    <s v="01-DEC-2005"/>
    <n v="-297600"/>
    <n v="-227151.27920000002"/>
    <n v="0.76327714796713808"/>
    <n v="4.3174992000000003"/>
    <x v="3"/>
    <x v="0"/>
    <n v="-980725.44280000008"/>
    <x v="13"/>
  </r>
  <r>
    <x v="1"/>
    <x v="4"/>
    <x v="1"/>
    <x v="1"/>
    <s v="01-JAN-2006"/>
    <n v="-297600"/>
    <n v="-225905.677"/>
    <n v="0.75909165674261914"/>
    <n v="4.3475477300000005"/>
    <x v="3"/>
    <x v="0"/>
    <n v="-982135.69010000001"/>
    <x v="14"/>
  </r>
  <r>
    <x v="1"/>
    <x v="4"/>
    <x v="1"/>
    <x v="1"/>
    <s v="01-FEB-2006"/>
    <n v="-268800"/>
    <n v="-202920.03350000002"/>
    <n v="0.75491083884643417"/>
    <n v="4.22759704"/>
    <x v="3"/>
    <x v="0"/>
    <n v="-857864.1128"/>
    <x v="15"/>
  </r>
  <r>
    <x v="1"/>
    <x v="4"/>
    <x v="1"/>
    <x v="1"/>
    <s v="01-MAR-2006"/>
    <n v="-297600"/>
    <n v="-223543.1024"/>
    <n v="0.75115289793550311"/>
    <n v="4.1376427300000005"/>
    <x v="3"/>
    <x v="0"/>
    <n v="-924941.47039999999"/>
    <x v="16"/>
  </r>
  <r>
    <x v="1"/>
    <x v="4"/>
    <x v="1"/>
    <x v="1"/>
    <s v="01-APR-2006"/>
    <n v="-288000"/>
    <n v="-215194.44090000002"/>
    <n v="0.74720291973141117"/>
    <n v="3.9276750100000002"/>
    <x v="3"/>
    <x v="0"/>
    <n v="-845213.80670000007"/>
    <x v="17"/>
  </r>
  <r>
    <x v="1"/>
    <x v="4"/>
    <x v="1"/>
    <x v="1"/>
    <s v="01-MAY-2006"/>
    <n v="-297600"/>
    <n v="-221232.85070000001"/>
    <n v="0.74338995540798014"/>
    <n v="3.9077064000000004"/>
    <x v="3"/>
    <x v="0"/>
    <n v="-864513.00490000006"/>
    <x v="18"/>
  </r>
  <r>
    <x v="1"/>
    <x v="4"/>
    <x v="1"/>
    <x v="1"/>
    <s v="01-JUN-2006"/>
    <n v="-288000"/>
    <n v="-212964.44150000002"/>
    <n v="0.73945986633385508"/>
    <n v="3.9367389900000003"/>
    <x v="3"/>
    <x v="0"/>
    <n v="-838385.39930000005"/>
    <x v="19"/>
  </r>
  <r>
    <x v="1"/>
    <x v="4"/>
    <x v="1"/>
    <x v="1"/>
    <s v="01-JUL-2006"/>
    <n v="-297600"/>
    <n v="-218934.27970000001"/>
    <n v="0.7356662624063921"/>
    <n v="3.9677706800000005"/>
    <x v="3"/>
    <x v="0"/>
    <n v="-868680.99360000005"/>
    <x v="20"/>
  </r>
  <r>
    <x v="1"/>
    <x v="4"/>
    <x v="1"/>
    <x v="1"/>
    <s v="01-AUG-2006"/>
    <n v="-297600"/>
    <n v="-217770.67320000002"/>
    <n v="0.73175629421859911"/>
    <n v="3.9958035800000005"/>
    <x v="3"/>
    <x v="0"/>
    <n v="-870168.81290000002"/>
    <x v="21"/>
  </r>
  <r>
    <x v="1"/>
    <x v="4"/>
    <x v="1"/>
    <x v="1"/>
    <s v="01-SEP-2006"/>
    <n v="-288000"/>
    <n v="-209622.71180000002"/>
    <n v="0.72785663834452208"/>
    <n v="3.9858366300000005"/>
    <x v="3"/>
    <x v="0"/>
    <n v="-835521.86259999999"/>
    <x v="22"/>
  </r>
  <r>
    <x v="1"/>
    <x v="4"/>
    <x v="1"/>
    <x v="1"/>
    <s v="01-OCT-2006"/>
    <n v="-297600"/>
    <n v="-215489.97290000002"/>
    <n v="0.72409265075892715"/>
    <n v="3.9958687700000004"/>
    <x v="3"/>
    <x v="0"/>
    <n v="-861069.63120000006"/>
    <x v="23"/>
  </r>
  <r>
    <x v="1"/>
    <x v="4"/>
    <x v="1"/>
    <x v="1"/>
    <s v="01-NOV-2006"/>
    <n v="-288000"/>
    <n v="-207421.4748"/>
    <n v="0.72021345426784311"/>
    <n v="4.16290213"/>
    <x v="3"/>
    <x v="0"/>
    <n v="-863475.2794"/>
    <x v="24"/>
  </r>
  <r>
    <x v="1"/>
    <x v="4"/>
    <x v="1"/>
    <x v="1"/>
    <s v="01-DEC-2006"/>
    <n v="-297600"/>
    <n v="-213221.28510000001"/>
    <n v="0.71646937185858317"/>
    <n v="4.2979345700000007"/>
    <x v="3"/>
    <x v="0"/>
    <n v="-916411.11109999998"/>
    <x v="25"/>
  </r>
  <r>
    <x v="1"/>
    <x v="4"/>
    <x v="1"/>
    <x v="1"/>
    <s v="01-JAN-2007"/>
    <n v="-297600"/>
    <n v="-212072.9895"/>
    <n v="0.71261085188784812"/>
    <n v="4.3279682500000005"/>
    <x v="3"/>
    <x v="0"/>
    <n v="-917845.14309999999"/>
    <x v="26"/>
  </r>
  <r>
    <x v="1"/>
    <x v="4"/>
    <x v="1"/>
    <x v="1"/>
    <s v="01-FEB-2007"/>
    <n v="-268800"/>
    <n v="-190515.47320000001"/>
    <n v="0.7087629210099331"/>
    <n v="4.20800208"/>
    <x v="3"/>
    <x v="0"/>
    <n v="-801689.48770000006"/>
    <x v="27"/>
  </r>
  <r>
    <x v="1"/>
    <x v="4"/>
    <x v="1"/>
    <x v="1"/>
    <s v="01-MAR-2007"/>
    <n v="-297600"/>
    <n v="-209896.24340000001"/>
    <n v="0.70529651687215211"/>
    <n v="4.1180327700000001"/>
    <x v="3"/>
    <x v="0"/>
    <n v="-864359.58770000003"/>
    <x v="28"/>
  </r>
  <r>
    <x v="1"/>
    <x v="4"/>
    <x v="1"/>
    <x v="1"/>
    <s v="01-APR-2007"/>
    <n v="-288000"/>
    <n v="-202023.03960000002"/>
    <n v="0.70146888748485114"/>
    <n v="3.9130669000000005"/>
    <x v="3"/>
    <x v="0"/>
    <n v="-790529.64939999999"/>
    <x v="29"/>
  </r>
  <r>
    <x v="1"/>
    <x v="4"/>
    <x v="1"/>
    <x v="1"/>
    <s v="01-MAY-2007"/>
    <n v="-297600"/>
    <n v="-207657.82760000002"/>
    <n v="0.69777495848181015"/>
    <n v="3.8931000800000004"/>
    <x v="3"/>
    <x v="0"/>
    <n v="-808432.68530000001"/>
    <x v="30"/>
  </r>
  <r>
    <x v="1"/>
    <x v="4"/>
    <x v="1"/>
    <x v="1"/>
    <s v="01-JUN-2007"/>
    <n v="-288000"/>
    <n v="-199862.9332"/>
    <n v="0.69396851818002114"/>
    <n v="3.9221345300000001"/>
    <x v="3"/>
    <x v="0"/>
    <n v="-783889.29100000008"/>
    <x v="31"/>
  </r>
  <r>
    <x v="1"/>
    <x v="4"/>
    <x v="1"/>
    <x v="1"/>
    <s v="01-JUL-2007"/>
    <n v="-297600"/>
    <n v="-205431.84880000001"/>
    <n v="0.69029519078115009"/>
    <n v="3.9531680100000002"/>
    <x v="3"/>
    <x v="0"/>
    <n v="-812106.59200000006"/>
    <x v="32"/>
  </r>
  <r>
    <x v="1"/>
    <x v="4"/>
    <x v="1"/>
    <x v="1"/>
    <s v="01-AUG-2007"/>
    <n v="-297600"/>
    <n v="-204305.4167"/>
    <n v="0.68651013659579707"/>
    <n v="3.9812027600000004"/>
    <x v="3"/>
    <x v="0"/>
    <n v="-813381.26890000002"/>
    <x v="33"/>
  </r>
  <r>
    <x v="1"/>
    <x v="4"/>
    <x v="1"/>
    <x v="1"/>
    <s v="01-SEP-2007"/>
    <n v="-288000"/>
    <n v="-196627.97500000001"/>
    <n v="0.68273602443125114"/>
    <n v="3.9712376800000002"/>
    <x v="3"/>
    <x v="0"/>
    <n v="-780856.4031"/>
    <x v="34"/>
  </r>
  <r>
    <x v="1"/>
    <x v="4"/>
    <x v="1"/>
    <x v="1"/>
    <s v="01-OCT-2007"/>
    <n v="-297600"/>
    <n v="-202098.41070000001"/>
    <n v="0.6790941219102411"/>
    <n v="3.9812716100000003"/>
    <x v="3"/>
    <x v="0"/>
    <n v="-804608.64560000005"/>
    <x v="35"/>
  </r>
  <r>
    <x v="1"/>
    <x v="4"/>
    <x v="1"/>
    <x v="1"/>
    <s v="01-NOV-2007"/>
    <n v="-288000"/>
    <n v="-194498.4045"/>
    <n v="0.67534168216284107"/>
    <n v="4.1762849200000005"/>
    <x v="3"/>
    <x v="0"/>
    <n v="-812280.73470000003"/>
    <x v="36"/>
  </r>
  <r>
    <x v="1"/>
    <x v="4"/>
    <x v="1"/>
    <x v="1"/>
    <s v="01-DEC-2007"/>
    <n v="-297600"/>
    <n v="-199904.1226"/>
    <n v="0.67172084202587712"/>
    <n v="4.3113167200000007"/>
    <x v="3"/>
    <x v="0"/>
    <n v="-861849.96580000001"/>
    <x v="37"/>
  </r>
  <r>
    <x v="1"/>
    <x v="4"/>
    <x v="1"/>
    <x v="1"/>
    <s v="01-JAN-2008"/>
    <n v="-297600"/>
    <n v="-198793.90060000002"/>
    <n v="0.66799025735476114"/>
    <n v="4.3463497200000001"/>
    <x v="3"/>
    <x v="0"/>
    <n v="-864027.79399999999"/>
    <x v="38"/>
  </r>
  <r>
    <x v="1"/>
    <x v="4"/>
    <x v="1"/>
    <x v="1"/>
    <s v="01-FEB-2008"/>
    <n v="-278400"/>
    <n v="-184933.00400000002"/>
    <n v="0.66427084753768706"/>
    <n v="4.2263828700000001"/>
    <x v="3"/>
    <x v="0"/>
    <n v="-781597.66090000002"/>
    <x v="39"/>
  </r>
  <r>
    <x v="1"/>
    <x v="4"/>
    <x v="1"/>
    <x v="1"/>
    <s v="01-MAR-2008"/>
    <n v="-297600"/>
    <n v="-196658.64860000001"/>
    <n v="0.66081535135760416"/>
    <n v="4.1364121000000003"/>
    <x v="3"/>
    <x v="0"/>
    <n v="-813461.19420000003"/>
    <x v="40"/>
  </r>
  <r>
    <x v="1"/>
    <x v="4"/>
    <x v="1"/>
    <x v="1"/>
    <s v="01-APR-2008"/>
    <n v="-288000"/>
    <n v="-189280.91280000002"/>
    <n v="0.6572253914935231"/>
    <n v="4.0964305400000001"/>
    <x v="3"/>
    <x v="0"/>
    <n v="-775376.09279999998"/>
    <x v="41"/>
  </r>
  <r>
    <x v="1"/>
    <x v="4"/>
    <x v="1"/>
    <x v="1"/>
    <s v="01-MAY-2008"/>
    <n v="-297600"/>
    <n v="-194559.95600000001"/>
    <n v="0.65376329315163006"/>
    <n v="4.0764481800000008"/>
    <x v="3"/>
    <x v="0"/>
    <n v="-793113.55890000006"/>
    <x v="42"/>
  </r>
  <r>
    <x v="1"/>
    <x v="4"/>
    <x v="1"/>
    <x v="1"/>
    <s v="01-JUN-2008"/>
    <n v="-288000"/>
    <n v="-187257.09760000001"/>
    <n v="0.65019825568022815"/>
    <n v="4.1054661900000005"/>
    <x v="3"/>
    <x v="0"/>
    <n v="-768777.66450000007"/>
    <x v="43"/>
  </r>
  <r>
    <x v="1"/>
    <x v="4"/>
    <x v="1"/>
    <x v="1"/>
    <s v="01-JUL-2008"/>
    <n v="-297600"/>
    <n v="-192475.86130000002"/>
    <n v="0.64676028675005914"/>
    <n v="4.1364834100000003"/>
    <x v="3"/>
    <x v="0"/>
    <n v="-796173.18890000007"/>
    <x v="44"/>
  </r>
  <r>
    <x v="1"/>
    <x v="4"/>
    <x v="1"/>
    <x v="1"/>
    <s v="01-AUG-2008"/>
    <n v="-297600"/>
    <n v="-191422.3296"/>
    <n v="0.64322019350604909"/>
    <n v="4.1645010000000005"/>
    <x v="3"/>
    <x v="0"/>
    <n v="-797178.46370000008"/>
    <x v="45"/>
  </r>
  <r>
    <x v="1"/>
    <x v="4"/>
    <x v="1"/>
    <x v="1"/>
    <s v="01-SEP-2008"/>
    <n v="-288000"/>
    <n v="-184231.52180000002"/>
    <n v="0.63969278414926012"/>
    <n v="4.1545183699999999"/>
    <x v="3"/>
    <x v="0"/>
    <n v="-765393.22279999999"/>
    <x v="46"/>
  </r>
  <r>
    <x v="1"/>
    <x v="4"/>
    <x v="1"/>
    <x v="1"/>
    <s v="01-OCT-2008"/>
    <n v="-297600"/>
    <n v="-189360.2739"/>
    <n v="0.63629124305177209"/>
    <n v="4.1645349700000001"/>
    <x v="3"/>
    <x v="0"/>
    <n v="-788597.4632"/>
    <x v="47"/>
  </r>
  <r>
    <x v="1"/>
    <x v="4"/>
    <x v="1"/>
    <x v="1"/>
    <s v="01-NOV-2008"/>
    <n v="-288000"/>
    <n v="-182243.17570000002"/>
    <n v="0.63278880464322207"/>
    <n v="4.3015519100000006"/>
    <x v="3"/>
    <x v="0"/>
    <n v="-783928.46180000005"/>
    <x v="48"/>
  </r>
  <r>
    <x v="1"/>
    <x v="4"/>
    <x v="1"/>
    <x v="1"/>
    <s v="01-DEC-2008"/>
    <n v="-297600"/>
    <n v="-187312.84330000001"/>
    <n v="0.62941143597524707"/>
    <n v="4.4365680900000006"/>
    <x v="3"/>
    <x v="0"/>
    <n v="-831026.16529999999"/>
    <x v="49"/>
  </r>
  <r>
    <x v="1"/>
    <x v="4"/>
    <x v="1"/>
    <x v="1"/>
    <s v="01-JAN-2009"/>
    <n v="-297600"/>
    <n v="-186277.95310000001"/>
    <n v="0.62593398216274609"/>
    <n v="4.4765846000000007"/>
    <x v="3"/>
    <x v="0"/>
    <n v="-833888.99820000003"/>
    <x v="50"/>
  </r>
  <r>
    <x v="1"/>
    <x v="4"/>
    <x v="1"/>
    <x v="1"/>
    <s v="01-FEB-2009"/>
    <n v="-268800"/>
    <n v="-167319.72890000002"/>
    <n v="0.62246922964180906"/>
    <n v="4.3566009000000001"/>
    <x v="3"/>
    <x v="0"/>
    <n v="-728945.26439999999"/>
    <x v="51"/>
  </r>
  <r>
    <x v="1"/>
    <x v="4"/>
    <x v="1"/>
    <x v="1"/>
    <s v="01-MAR-2009"/>
    <n v="-297600"/>
    <n v="-184318.76670000001"/>
    <n v="0.61935069468684512"/>
    <n v="4.2666154300000008"/>
    <x v="3"/>
    <x v="0"/>
    <n v="-786417.27510000009"/>
    <x v="52"/>
  </r>
  <r>
    <x v="1"/>
    <x v="4"/>
    <x v="1"/>
    <x v="1"/>
    <s v="01-APR-2009"/>
    <n v="-288000"/>
    <n v="-177382.11500000002"/>
    <n v="0.61591012154217606"/>
    <n v="4.1766313000000004"/>
    <x v="3"/>
    <x v="0"/>
    <n v="-740859.67670000007"/>
    <x v="53"/>
  </r>
  <r>
    <x v="1"/>
    <x v="4"/>
    <x v="1"/>
    <x v="1"/>
    <s v="01-MAY-2009"/>
    <n v="-297600"/>
    <n v="-182307.56760000001"/>
    <n v="0.61259263314603007"/>
    <n v="4.1566464600000002"/>
    <x v="3"/>
    <x v="0"/>
    <n v="-757788.08810000005"/>
    <x v="54"/>
  </r>
  <r>
    <x v="1"/>
    <x v="4"/>
    <x v="1"/>
    <x v="1"/>
    <s v="01-JUN-2009"/>
    <n v="-288000"/>
    <n v="-175442.99460000001"/>
    <n v="0.60917706466260413"/>
    <n v="4.1856619100000003"/>
    <x v="3"/>
    <x v="0"/>
    <n v="-734345.04300000006"/>
    <x v="55"/>
  </r>
  <r>
    <x v="1"/>
    <x v="4"/>
    <x v="1"/>
    <x v="1"/>
    <s v="01-JUL-2009"/>
    <n v="-297600"/>
    <n v="-180311.0117"/>
    <n v="0.60588377598636611"/>
    <n v="4.2166766600000001"/>
    <x v="3"/>
    <x v="0"/>
    <n v="-760313.21610000008"/>
    <x v="56"/>
  </r>
  <r>
    <x v="1"/>
    <x v="4"/>
    <x v="1"/>
    <x v="1"/>
    <s v="01-AUG-2009"/>
    <n v="-297600"/>
    <n v="-179301.98070000001"/>
    <n v="0.60249321481569407"/>
    <n v="4.2446916800000007"/>
    <x v="3"/>
    <x v="0"/>
    <n v="-761081.60720000009"/>
    <x v="57"/>
  </r>
  <r>
    <x v="1"/>
    <x v="4"/>
    <x v="1"/>
    <x v="1"/>
    <s v="01-SEP-2009"/>
    <n v="-288000"/>
    <n v="-172545.2243"/>
    <n v="0.5991153623048161"/>
    <n v="4.2347064800000007"/>
    <x v="3"/>
    <x v="0"/>
    <n v="-730678.36200000008"/>
    <x v="58"/>
  </r>
  <r>
    <x v="1"/>
    <x v="4"/>
    <x v="1"/>
    <x v="1"/>
    <s v="01-OCT-2009"/>
    <n v="-297600"/>
    <n v="-177327.51120000001"/>
    <n v="0.5958585726328931"/>
    <n v="4.24472059"/>
    <x v="3"/>
    <x v="0"/>
    <n v="-752705.72100000002"/>
    <x v="59"/>
  </r>
  <r>
    <x v="1"/>
    <x v="5"/>
    <x v="1"/>
    <x v="2"/>
    <s v="01-NOV-2004"/>
    <n v="288000"/>
    <n v="235227.79120000001"/>
    <n v="0.81676316392830917"/>
    <n v="4.8099999999999996"/>
    <x v="3"/>
    <x v="0"/>
    <n v="1131445.6522000001"/>
    <x v="0"/>
  </r>
  <r>
    <x v="1"/>
    <x v="5"/>
    <x v="1"/>
    <x v="2"/>
    <s v="01-DEC-2004"/>
    <n v="297600"/>
    <n v="241866.25"/>
    <n v="0.81272261408158408"/>
    <n v="4.96"/>
    <x v="3"/>
    <x v="0"/>
    <n v="1199656.5756000001"/>
    <x v="1"/>
  </r>
  <r>
    <x v="1"/>
    <x v="5"/>
    <x v="1"/>
    <x v="2"/>
    <s v="01-JAN-2005"/>
    <n v="297600"/>
    <n v="240621.12550000002"/>
    <n v="0.80853872822844608"/>
    <n v="4.9950000000000001"/>
    <x v="3"/>
    <x v="0"/>
    <n v="1201902.4979000001"/>
    <x v="2"/>
  </r>
  <r>
    <x v="1"/>
    <x v="5"/>
    <x v="1"/>
    <x v="2"/>
    <s v="01-FEB-2005"/>
    <n v="268800"/>
    <n v="216208.76330000002"/>
    <n v="0.80434807793474017"/>
    <n v="4.8650000000000002"/>
    <x v="3"/>
    <x v="0"/>
    <n v="1051855.6121"/>
    <x v="3"/>
  </r>
  <r>
    <x v="1"/>
    <x v="5"/>
    <x v="1"/>
    <x v="2"/>
    <s v="01-MAR-2005"/>
    <n v="297600"/>
    <n v="238248.51520000002"/>
    <n v="0.80056624729238013"/>
    <n v="4.7699999999999996"/>
    <x v="3"/>
    <x v="0"/>
    <n v="1136445.3937000001"/>
    <x v="4"/>
  </r>
  <r>
    <x v="1"/>
    <x v="5"/>
    <x v="1"/>
    <x v="2"/>
    <s v="01-APR-2005"/>
    <n v="288000"/>
    <n v="229352.6275"/>
    <n v="0.79636328978129212"/>
    <n v="4.4749999999999996"/>
    <x v="3"/>
    <x v="0"/>
    <n v="1026352.9849"/>
    <x v="5"/>
  </r>
  <r>
    <x v="1"/>
    <x v="5"/>
    <x v="1"/>
    <x v="2"/>
    <s v="01-MAY-2005"/>
    <n v="297600"/>
    <n v="235783.5202"/>
    <n v="0.79228333414388108"/>
    <n v="4.4550000000000001"/>
    <x v="3"/>
    <x v="0"/>
    <n v="1050415.5591"/>
    <x v="6"/>
  </r>
  <r>
    <x v="1"/>
    <x v="5"/>
    <x v="1"/>
    <x v="2"/>
    <s v="01-JUN-2005"/>
    <n v="288000"/>
    <n v="226964.3181"/>
    <n v="0.78807054891059014"/>
    <n v="4.484"/>
    <x v="3"/>
    <x v="0"/>
    <n v="1017707.9796000001"/>
    <x v="7"/>
  </r>
  <r>
    <x v="1"/>
    <x v="5"/>
    <x v="1"/>
    <x v="2"/>
    <s v="01-JUL-2005"/>
    <n v="297600"/>
    <n v="233317.47810000001"/>
    <n v="0.78399690233809516"/>
    <n v="4.5149999999999997"/>
    <x v="3"/>
    <x v="0"/>
    <n v="1053428.3905"/>
    <x v="8"/>
  </r>
  <r>
    <x v="1"/>
    <x v="5"/>
    <x v="1"/>
    <x v="2"/>
    <s v="01-AUG-2005"/>
    <n v="297600"/>
    <n v="232065.80170000001"/>
    <n v="0.77979100026889314"/>
    <n v="4.5430000000000001"/>
    <x v="3"/>
    <x v="0"/>
    <n v="1054274.9138"/>
    <x v="9"/>
  </r>
  <r>
    <x v="1"/>
    <x v="5"/>
    <x v="1"/>
    <x v="2"/>
    <s v="01-SEP-2005"/>
    <n v="288000"/>
    <n v="223369.59540000002"/>
    <n v="0.77558887283280809"/>
    <n v="4.5330000000000004"/>
    <x v="3"/>
    <x v="0"/>
    <n v="1012534.3535000001"/>
    <x v="10"/>
  </r>
  <r>
    <x v="1"/>
    <x v="5"/>
    <x v="1"/>
    <x v="2"/>
    <s v="01-OCT-2005"/>
    <n v="297600"/>
    <n v="229606.15720000002"/>
    <n v="0.77152606582712413"/>
    <n v="4.5430000000000001"/>
    <x v="3"/>
    <x v="0"/>
    <n v="1043100.7492000001"/>
    <x v="11"/>
  </r>
  <r>
    <x v="1"/>
    <x v="5"/>
    <x v="1"/>
    <x v="2"/>
    <s v="01-NOV-2005"/>
    <n v="288000"/>
    <n v="220991.5883"/>
    <n v="0.76733190395795015"/>
    <n v="4.88"/>
    <x v="3"/>
    <x v="0"/>
    <n v="1078438.929"/>
    <x v="12"/>
  </r>
  <r>
    <x v="1"/>
    <x v="5"/>
    <x v="1"/>
    <x v="2"/>
    <s v="01-DEC-2005"/>
    <n v="297600"/>
    <n v="227151.27920000002"/>
    <n v="0.76327714796713808"/>
    <n v="5.0350000000000001"/>
    <x v="3"/>
    <x v="0"/>
    <n v="1143706.6682"/>
    <x v="13"/>
  </r>
  <r>
    <x v="1"/>
    <x v="5"/>
    <x v="1"/>
    <x v="2"/>
    <s v="01-JAN-2006"/>
    <n v="297600"/>
    <n v="225905.677"/>
    <n v="0.75909165674261914"/>
    <n v="5.0750000000000002"/>
    <x v="3"/>
    <x v="0"/>
    <n v="1146471.2884"/>
    <x v="14"/>
  </r>
  <r>
    <x v="1"/>
    <x v="5"/>
    <x v="1"/>
    <x v="2"/>
    <s v="01-FEB-2006"/>
    <n v="268800"/>
    <n v="202920.03350000002"/>
    <n v="0.75491083884643417"/>
    <n v="4.9450000000000003"/>
    <x v="3"/>
    <x v="0"/>
    <n v="1003439.5453"/>
    <x v="15"/>
  </r>
  <r>
    <x v="1"/>
    <x v="5"/>
    <x v="1"/>
    <x v="2"/>
    <s v="01-MAR-2006"/>
    <n v="297600"/>
    <n v="223543.1024"/>
    <n v="0.75115289793550311"/>
    <n v="4.8499999999999996"/>
    <x v="3"/>
    <x v="0"/>
    <n v="1084184.0244"/>
    <x v="16"/>
  </r>
  <r>
    <x v="1"/>
    <x v="5"/>
    <x v="1"/>
    <x v="2"/>
    <s v="01-APR-2006"/>
    <n v="288000"/>
    <n v="215194.44090000002"/>
    <n v="0.74720291973141117"/>
    <n v="4.5449999999999999"/>
    <x v="3"/>
    <x v="0"/>
    <n v="978058.71230000001"/>
    <x v="17"/>
  </r>
  <r>
    <x v="1"/>
    <x v="5"/>
    <x v="1"/>
    <x v="2"/>
    <s v="01-MAY-2006"/>
    <n v="297600"/>
    <n v="221232.85070000001"/>
    <n v="0.74338995540798014"/>
    <n v="4.5250000000000004"/>
    <x v="3"/>
    <x v="0"/>
    <n v="1001078.6274"/>
    <x v="18"/>
  </r>
  <r>
    <x v="1"/>
    <x v="5"/>
    <x v="1"/>
    <x v="2"/>
    <s v="01-JUN-2006"/>
    <n v="288000"/>
    <n v="212964.44150000002"/>
    <n v="0.73945986633385508"/>
    <n v="4.5540000000000003"/>
    <x v="3"/>
    <x v="0"/>
    <n v="969840.0453"/>
    <x v="19"/>
  </r>
  <r>
    <x v="1"/>
    <x v="5"/>
    <x v="1"/>
    <x v="2"/>
    <s v="01-JUL-2006"/>
    <n v="297600"/>
    <n v="218934.27970000001"/>
    <n v="0.7356662624063921"/>
    <n v="4.585"/>
    <x v="3"/>
    <x v="0"/>
    <n v="1003813.6505"/>
    <x v="20"/>
  </r>
  <r>
    <x v="1"/>
    <x v="5"/>
    <x v="1"/>
    <x v="2"/>
    <s v="01-AUG-2006"/>
    <n v="297600"/>
    <n v="217770.67320000002"/>
    <n v="0.73175629421859911"/>
    <n v="4.6130000000000004"/>
    <x v="3"/>
    <x v="0"/>
    <n v="1004576.0935000001"/>
    <x v="21"/>
  </r>
  <r>
    <x v="1"/>
    <x v="5"/>
    <x v="1"/>
    <x v="2"/>
    <s v="01-SEP-2006"/>
    <n v="288000"/>
    <n v="209622.71180000002"/>
    <n v="0.72785663834452208"/>
    <n v="4.6029999999999998"/>
    <x v="3"/>
    <x v="0"/>
    <n v="964893.32170000009"/>
    <x v="22"/>
  </r>
  <r>
    <x v="1"/>
    <x v="5"/>
    <x v="1"/>
    <x v="2"/>
    <s v="01-OCT-2006"/>
    <n v="297600"/>
    <n v="215489.97290000002"/>
    <n v="0.72409265075892715"/>
    <n v="4.6130000000000004"/>
    <x v="3"/>
    <x v="0"/>
    <n v="994055.22330000007"/>
    <x v="23"/>
  </r>
  <r>
    <x v="1"/>
    <x v="5"/>
    <x v="1"/>
    <x v="2"/>
    <s v="01-NOV-2006"/>
    <n v="288000"/>
    <n v="207421.4748"/>
    <n v="0.72021345426784311"/>
    <n v="4.95"/>
    <x v="3"/>
    <x v="0"/>
    <n v="1026736.2797000001"/>
    <x v="24"/>
  </r>
  <r>
    <x v="1"/>
    <x v="5"/>
    <x v="1"/>
    <x v="2"/>
    <s v="01-DEC-2006"/>
    <n v="297600"/>
    <n v="213221.28510000001"/>
    <n v="0.71646937185858317"/>
    <n v="5.1050000000000004"/>
    <x v="3"/>
    <x v="0"/>
    <n v="1088494.6389000001"/>
    <x v="25"/>
  </r>
  <r>
    <x v="1"/>
    <x v="5"/>
    <x v="1"/>
    <x v="2"/>
    <s v="01-JAN-2007"/>
    <n v="297600"/>
    <n v="212072.9895"/>
    <n v="0.71261085188784812"/>
    <n v="5.1449999999999996"/>
    <x v="3"/>
    <x v="0"/>
    <n v="1091115.5098999999"/>
    <x v="26"/>
  </r>
  <r>
    <x v="1"/>
    <x v="5"/>
    <x v="1"/>
    <x v="2"/>
    <s v="01-FEB-2007"/>
    <n v="268800"/>
    <n v="190515.47320000001"/>
    <n v="0.7087629210099331"/>
    <n v="5.0149999999999997"/>
    <x v="3"/>
    <x v="0"/>
    <n v="955435.07890000008"/>
    <x v="27"/>
  </r>
  <r>
    <x v="1"/>
    <x v="5"/>
    <x v="1"/>
    <x v="2"/>
    <s v="01-MAR-2007"/>
    <n v="297600"/>
    <n v="209896.24340000001"/>
    <n v="0.70529651687215211"/>
    <n v="4.92"/>
    <x v="3"/>
    <x v="0"/>
    <n v="1032689.4966000001"/>
    <x v="28"/>
  </r>
  <r>
    <x v="1"/>
    <x v="5"/>
    <x v="1"/>
    <x v="2"/>
    <s v="01-APR-2007"/>
    <n v="288000"/>
    <n v="202023.03960000002"/>
    <n v="0.70146888748485114"/>
    <n v="4.625"/>
    <x v="3"/>
    <x v="0"/>
    <n v="934356.5379"/>
    <x v="29"/>
  </r>
  <r>
    <x v="1"/>
    <x v="5"/>
    <x v="1"/>
    <x v="2"/>
    <s v="01-MAY-2007"/>
    <n v="297600"/>
    <n v="207657.82760000002"/>
    <n v="0.69777495848181015"/>
    <n v="4.5949999999999998"/>
    <x v="3"/>
    <x v="0"/>
    <n v="954187.6973"/>
    <x v="30"/>
  </r>
  <r>
    <x v="1"/>
    <x v="5"/>
    <x v="1"/>
    <x v="2"/>
    <s v="01-JUN-2007"/>
    <n v="288000"/>
    <n v="199862.9332"/>
    <n v="0.69396851818002114"/>
    <n v="4.6139999999999999"/>
    <x v="3"/>
    <x v="0"/>
    <n v="922167.554"/>
    <x v="31"/>
  </r>
  <r>
    <x v="1"/>
    <x v="5"/>
    <x v="1"/>
    <x v="2"/>
    <s v="01-JUL-2007"/>
    <n v="297600"/>
    <n v="205431.84880000001"/>
    <n v="0.69029519078115009"/>
    <n v="4.6449999999999996"/>
    <x v="3"/>
    <x v="0"/>
    <n v="954230.91700000002"/>
    <x v="32"/>
  </r>
  <r>
    <x v="1"/>
    <x v="5"/>
    <x v="1"/>
    <x v="2"/>
    <s v="01-AUG-2007"/>
    <n v="297600"/>
    <n v="204305.4167"/>
    <n v="0.68651013659579707"/>
    <n v="4.673"/>
    <x v="3"/>
    <x v="0"/>
    <n v="954719.19160000002"/>
    <x v="33"/>
  </r>
  <r>
    <x v="1"/>
    <x v="5"/>
    <x v="1"/>
    <x v="2"/>
    <s v="01-SEP-2007"/>
    <n v="288000"/>
    <n v="196627.97500000001"/>
    <n v="0.68273602443125114"/>
    <n v="4.6829999999999998"/>
    <x v="3"/>
    <x v="0"/>
    <n v="920808.78740000003"/>
    <x v="34"/>
  </r>
  <r>
    <x v="1"/>
    <x v="5"/>
    <x v="1"/>
    <x v="2"/>
    <s v="01-OCT-2007"/>
    <n v="297600"/>
    <n v="202098.41070000001"/>
    <n v="0.6790941219102411"/>
    <n v="4.7030000000000003"/>
    <x v="3"/>
    <x v="0"/>
    <n v="950468.80520000006"/>
    <x v="35"/>
  </r>
  <r>
    <x v="1"/>
    <x v="5"/>
    <x v="1"/>
    <x v="2"/>
    <s v="01-NOV-2007"/>
    <n v="288000"/>
    <n v="194498.4045"/>
    <n v="0.67534168216284107"/>
    <n v="5.0274999999999999"/>
    <x v="3"/>
    <x v="0"/>
    <n v="977840.70900000003"/>
    <x v="36"/>
  </r>
  <r>
    <x v="1"/>
    <x v="5"/>
    <x v="1"/>
    <x v="2"/>
    <s v="01-DEC-2007"/>
    <n v="297600"/>
    <n v="199904.1226"/>
    <n v="0.67172084202587712"/>
    <n v="5.1825000000000001"/>
    <x v="3"/>
    <x v="0"/>
    <n v="1036003.0953"/>
    <x v="37"/>
  </r>
  <r>
    <x v="1"/>
    <x v="5"/>
    <x v="1"/>
    <x v="2"/>
    <s v="01-JAN-2008"/>
    <n v="297600"/>
    <n v="198793.90060000002"/>
    <n v="0.66799025735476114"/>
    <n v="5.2275"/>
    <x v="3"/>
    <x v="0"/>
    <n v="1039195.0954"/>
    <x v="38"/>
  </r>
  <r>
    <x v="1"/>
    <x v="5"/>
    <x v="1"/>
    <x v="2"/>
    <s v="01-FEB-2008"/>
    <n v="278400"/>
    <n v="184933.00400000002"/>
    <n v="0.66427084753768706"/>
    <n v="5.0975000000000001"/>
    <x v="3"/>
    <x v="0"/>
    <n v="942695.96920000005"/>
    <x v="39"/>
  </r>
  <r>
    <x v="1"/>
    <x v="5"/>
    <x v="1"/>
    <x v="2"/>
    <s v="01-MAR-2008"/>
    <n v="297600"/>
    <n v="196658.64860000001"/>
    <n v="0.66081535135760416"/>
    <n v="5.0025000000000004"/>
    <x v="3"/>
    <x v="0"/>
    <n v="983784.86979999999"/>
    <x v="40"/>
  </r>
  <r>
    <x v="1"/>
    <x v="5"/>
    <x v="1"/>
    <x v="2"/>
    <s v="01-APR-2008"/>
    <n v="288000"/>
    <n v="189280.91280000002"/>
    <n v="0.6572253914935231"/>
    <n v="4.7024999999999997"/>
    <x v="3"/>
    <x v="0"/>
    <n v="890093.47330000007"/>
    <x v="41"/>
  </r>
  <r>
    <x v="1"/>
    <x v="5"/>
    <x v="1"/>
    <x v="2"/>
    <s v="01-MAY-2008"/>
    <n v="297600"/>
    <n v="194559.95600000001"/>
    <n v="0.65376329315163006"/>
    <n v="4.6725000000000003"/>
    <x v="3"/>
    <x v="0"/>
    <n v="909081.37510000006"/>
    <x v="42"/>
  </r>
  <r>
    <x v="1"/>
    <x v="5"/>
    <x v="1"/>
    <x v="2"/>
    <s v="01-JUN-2008"/>
    <n v="288000"/>
    <n v="187257.09760000001"/>
    <n v="0.65019825568022815"/>
    <n v="4.6915000000000004"/>
    <x v="3"/>
    <x v="0"/>
    <n v="878516.65480000002"/>
    <x v="43"/>
  </r>
  <r>
    <x v="1"/>
    <x v="5"/>
    <x v="1"/>
    <x v="2"/>
    <s v="01-JUL-2008"/>
    <n v="297600"/>
    <n v="192475.86130000002"/>
    <n v="0.64676028675005914"/>
    <n v="4.7225000000000001"/>
    <x v="3"/>
    <x v="0"/>
    <n v="908967.23590000009"/>
    <x v="44"/>
  </r>
  <r>
    <x v="1"/>
    <x v="5"/>
    <x v="1"/>
    <x v="2"/>
    <s v="01-AUG-2008"/>
    <n v="297600"/>
    <n v="191422.3296"/>
    <n v="0.64322019350604909"/>
    <n v="4.7505000000000006"/>
    <x v="3"/>
    <x v="0"/>
    <n v="909351.75760000001"/>
    <x v="45"/>
  </r>
  <r>
    <x v="1"/>
    <x v="5"/>
    <x v="1"/>
    <x v="2"/>
    <s v="01-SEP-2008"/>
    <n v="288000"/>
    <n v="184231.52180000002"/>
    <n v="0.63969278414926012"/>
    <n v="4.7605000000000004"/>
    <x v="3"/>
    <x v="0"/>
    <n v="877034.14130000002"/>
    <x v="46"/>
  </r>
  <r>
    <x v="1"/>
    <x v="5"/>
    <x v="1"/>
    <x v="2"/>
    <s v="01-OCT-2008"/>
    <n v="297600"/>
    <n v="189360.2739"/>
    <n v="0.63629124305177209"/>
    <n v="4.7805"/>
    <x v="3"/>
    <x v="0"/>
    <n v="905236.77060000005"/>
    <x v="47"/>
  </r>
  <r>
    <x v="1"/>
    <x v="5"/>
    <x v="1"/>
    <x v="2"/>
    <s v="01-NOV-2008"/>
    <n v="288000"/>
    <n v="182243.17570000002"/>
    <n v="0.63278880464322207"/>
    <n v="5.0674999999999999"/>
    <x v="3"/>
    <x v="0"/>
    <n v="923517.27480000001"/>
    <x v="48"/>
  </r>
  <r>
    <x v="1"/>
    <x v="5"/>
    <x v="1"/>
    <x v="2"/>
    <s v="01-DEC-2008"/>
    <n v="297600"/>
    <n v="187312.84330000001"/>
    <n v="0.62941143597524707"/>
    <n v="5.2225000000000001"/>
    <x v="3"/>
    <x v="0"/>
    <n v="978241.30560000008"/>
    <x v="49"/>
  </r>
  <r>
    <x v="1"/>
    <x v="5"/>
    <x v="1"/>
    <x v="2"/>
    <s v="01-JAN-2009"/>
    <n v="297600"/>
    <n v="186277.95310000001"/>
    <n v="0.62593398216274609"/>
    <n v="5.2725"/>
    <x v="3"/>
    <x v="0"/>
    <n v="982150.48900000006"/>
    <x v="50"/>
  </r>
  <r>
    <x v="1"/>
    <x v="5"/>
    <x v="1"/>
    <x v="2"/>
    <s v="01-FEB-2009"/>
    <n v="268800"/>
    <n v="167319.72890000002"/>
    <n v="0.62246922964180906"/>
    <n v="5.1425000000000001"/>
    <x v="3"/>
    <x v="0"/>
    <n v="860441.68930000009"/>
    <x v="51"/>
  </r>
  <r>
    <x v="1"/>
    <x v="5"/>
    <x v="1"/>
    <x v="2"/>
    <s v="01-MAR-2009"/>
    <n v="297600"/>
    <n v="184318.76670000001"/>
    <n v="0.61935069468684512"/>
    <n v="5.0475000000000003"/>
    <x v="3"/>
    <x v="0"/>
    <n v="930348.95669999998"/>
    <x v="52"/>
  </r>
  <r>
    <x v="1"/>
    <x v="5"/>
    <x v="1"/>
    <x v="2"/>
    <s v="01-APR-2009"/>
    <n v="288000"/>
    <n v="177382.11500000002"/>
    <n v="0.61591012154217606"/>
    <n v="4.7874999999999996"/>
    <x v="3"/>
    <x v="0"/>
    <n v="849216.8578"/>
    <x v="53"/>
  </r>
  <r>
    <x v="1"/>
    <x v="5"/>
    <x v="1"/>
    <x v="2"/>
    <s v="01-MAY-2009"/>
    <n v="297600"/>
    <n v="182307.56760000001"/>
    <n v="0.61259263314603007"/>
    <n v="4.7575000000000003"/>
    <x v="3"/>
    <x v="0"/>
    <n v="867328.23470000003"/>
    <x v="54"/>
  </r>
  <r>
    <x v="1"/>
    <x v="5"/>
    <x v="1"/>
    <x v="2"/>
    <s v="01-JUN-2009"/>
    <n v="288000"/>
    <n v="175442.99460000001"/>
    <n v="0.60917706466260413"/>
    <n v="4.7765000000000004"/>
    <x v="3"/>
    <x v="0"/>
    <n v="838003.44630000007"/>
    <x v="55"/>
  </r>
  <r>
    <x v="1"/>
    <x v="5"/>
    <x v="1"/>
    <x v="2"/>
    <s v="01-JUL-2009"/>
    <n v="297600"/>
    <n v="180311.0117"/>
    <n v="0.60588377598636611"/>
    <n v="4.8075000000000001"/>
    <x v="3"/>
    <x v="0"/>
    <n v="866845.17090000003"/>
    <x v="56"/>
  </r>
  <r>
    <x v="1"/>
    <x v="5"/>
    <x v="1"/>
    <x v="2"/>
    <s v="01-AUG-2009"/>
    <n v="297600"/>
    <n v="179301.98070000001"/>
    <n v="0.60249321481569407"/>
    <n v="4.8355000000000006"/>
    <x v="3"/>
    <x v="0"/>
    <n v="867014.70990000002"/>
    <x v="57"/>
  </r>
  <r>
    <x v="1"/>
    <x v="5"/>
    <x v="1"/>
    <x v="2"/>
    <s v="01-SEP-2009"/>
    <n v="288000"/>
    <n v="172545.2243"/>
    <n v="0.5991153623048161"/>
    <n v="4.8455000000000004"/>
    <x v="3"/>
    <x v="0"/>
    <n v="836067.86730000004"/>
    <x v="58"/>
  </r>
  <r>
    <x v="1"/>
    <x v="5"/>
    <x v="1"/>
    <x v="2"/>
    <s v="01-OCT-2009"/>
    <n v="297600"/>
    <n v="177327.51120000001"/>
    <n v="0.5958585726328931"/>
    <n v="4.8654999999999999"/>
    <x v="3"/>
    <x v="0"/>
    <n v="862786.98810000008"/>
    <x v="59"/>
  </r>
  <r>
    <x v="1"/>
    <x v="6"/>
    <x v="1"/>
    <x v="3"/>
    <s v="01-MAR-2001"/>
    <n v="-886600"/>
    <n v="-885649.08799999999"/>
    <n v="0.99892746222138218"/>
    <n v="0.6103623600000001"/>
    <x v="4"/>
    <x v="0"/>
    <n v="-540566.80949999997"/>
    <x v="122"/>
  </r>
  <r>
    <x v="1"/>
    <x v="6"/>
    <x v="1"/>
    <x v="3"/>
    <s v="01-APR-2001"/>
    <n v="-858000"/>
    <n v="-853035.36670000001"/>
    <n v="0.9942137141042392"/>
    <n v="0.61050818000000007"/>
    <x v="4"/>
    <x v="0"/>
    <n v="-520785.00719999999"/>
    <x v="123"/>
  </r>
  <r>
    <x v="1"/>
    <x v="6"/>
    <x v="1"/>
    <x v="3"/>
    <s v="01-MAY-2001"/>
    <n v="-886600"/>
    <n v="-877592.14610000001"/>
    <n v="0.98984000233035419"/>
    <n v="0.61066278000000007"/>
    <x v="4"/>
    <x v="0"/>
    <n v="-535912.79550000001"/>
    <x v="124"/>
  </r>
  <r>
    <x v="1"/>
    <x v="6"/>
    <x v="1"/>
    <x v="3"/>
    <s v="01-JUN-2001"/>
    <n v="-858000"/>
    <n v="-845590.48609999998"/>
    <n v="0.98553669704476821"/>
    <n v="0.61078672000000001"/>
    <x v="4"/>
    <x v="0"/>
    <n v="-516475.38040000002"/>
    <x v="125"/>
  </r>
  <r>
    <x v="1"/>
    <x v="6"/>
    <x v="1"/>
    <x v="3"/>
    <s v="01-JUL-2001"/>
    <n v="-886600"/>
    <n v="-870366.86030000006"/>
    <n v="0.98169057111349511"/>
    <n v="0.61074612000000006"/>
    <x v="4"/>
    <x v="0"/>
    <n v="-531573.12439999997"/>
    <x v="126"/>
  </r>
  <r>
    <x v="1"/>
    <x v="6"/>
    <x v="1"/>
    <x v="3"/>
    <s v="01-AUG-2001"/>
    <n v="-886600"/>
    <n v="-866709.73050000006"/>
    <n v="0.97756567846239117"/>
    <n v="0.61085633000000006"/>
    <x v="4"/>
    <x v="0"/>
    <n v="-529435.0638"/>
    <x v="127"/>
  </r>
  <r>
    <x v="1"/>
    <x v="6"/>
    <x v="1"/>
    <x v="3"/>
    <s v="01-SEP-2001"/>
    <n v="-858000"/>
    <n v="-835301.58150000009"/>
    <n v="0.97354496678660918"/>
    <n v="0.61097093000000002"/>
    <x v="4"/>
    <x v="0"/>
    <n v="-510344.92990000005"/>
    <x v="128"/>
  </r>
  <r>
    <x v="1"/>
    <x v="6"/>
    <x v="1"/>
    <x v="3"/>
    <s v="01-OCT-2001"/>
    <n v="-886600"/>
    <n v="-859724.60629999998"/>
    <n v="0.96968712638545218"/>
    <n v="0.61107014000000004"/>
    <x v="4"/>
    <x v="0"/>
    <n v="-525351.97940000007"/>
    <x v="129"/>
  </r>
  <r>
    <x v="1"/>
    <x v="6"/>
    <x v="1"/>
    <x v="3"/>
    <s v="01-NOV-2001"/>
    <n v="-858000"/>
    <n v="-828539.78830000001"/>
    <n v="0.96566408898436318"/>
    <n v="0.61116825000000008"/>
    <x v="4"/>
    <x v="0"/>
    <n v="-506377.15780000004"/>
    <x v="130"/>
  </r>
  <r>
    <x v="1"/>
    <x v="6"/>
    <x v="1"/>
    <x v="3"/>
    <s v="01-DEC-2001"/>
    <n v="-886600"/>
    <n v="-852752.15980000002"/>
    <n v="0.96182287363994012"/>
    <n v="0.61126201000000002"/>
    <x v="4"/>
    <x v="0"/>
    <n v="-521254.93940000003"/>
    <x v="131"/>
  </r>
  <r>
    <x v="1"/>
    <x v="6"/>
    <x v="1"/>
    <x v="3"/>
    <s v="01-JAN-2002"/>
    <n v="-886600"/>
    <n v="-849201.90690000006"/>
    <n v="0.95781852800901013"/>
    <n v="0.61136409000000003"/>
    <x v="4"/>
    <x v="0"/>
    <n v="-519171.48880000005"/>
    <x v="132"/>
  </r>
  <r>
    <x v="1"/>
    <x v="6"/>
    <x v="1"/>
    <x v="3"/>
    <s v="01-FEB-2002"/>
    <n v="-800800"/>
    <n v="-763736.73190000001"/>
    <n v="0.95371719763131912"/>
    <n v="0.61149343"/>
    <x v="4"/>
    <x v="0"/>
    <n v="-467019.94170000002"/>
    <x v="133"/>
  </r>
  <r>
    <x v="1"/>
    <x v="6"/>
    <x v="1"/>
    <x v="3"/>
    <s v="01-MAR-2002"/>
    <n v="-886600"/>
    <n v="-842291.7378"/>
    <n v="0.95002451821139611"/>
    <n v="0.61161451"/>
    <x v="4"/>
    <x v="0"/>
    <n v="-515157.79130000004"/>
    <x v="134"/>
  </r>
  <r>
    <x v="1"/>
    <x v="6"/>
    <x v="1"/>
    <x v="3"/>
    <s v="01-APR-2002"/>
    <n v="-858000"/>
    <n v="-811608.72600000002"/>
    <n v="0.94593091612242519"/>
    <n v="0.61171729000000008"/>
    <x v="4"/>
    <x v="0"/>
    <n v="-496475.03720000002"/>
    <x v="135"/>
  </r>
  <r>
    <x v="1"/>
    <x v="6"/>
    <x v="1"/>
    <x v="3"/>
    <s v="01-MAY-2002"/>
    <n v="-886600"/>
    <n v="-835139.0969"/>
    <n v="0.9419570233038892"/>
    <n v="0.61177065000000008"/>
    <x v="4"/>
    <x v="0"/>
    <n v="-510913.53370000003"/>
    <x v="136"/>
  </r>
  <r>
    <x v="1"/>
    <x v="6"/>
    <x v="1"/>
    <x v="3"/>
    <s v="01-JUN-2002"/>
    <n v="-858000"/>
    <n v="-804682.48869999999"/>
    <n v="0.93785837842272712"/>
    <n v="0.61181857000000006"/>
    <x v="4"/>
    <x v="0"/>
    <n v="-492319.63320000004"/>
    <x v="137"/>
  </r>
  <r>
    <x v="1"/>
    <x v="6"/>
    <x v="1"/>
    <x v="3"/>
    <s v="01-JUL-2002"/>
    <n v="-886600"/>
    <n v="-827966.00900000008"/>
    <n v="0.9338664662679752"/>
    <n v="0.6118795600000001"/>
    <x v="4"/>
    <x v="0"/>
    <n v="-506615.42340000003"/>
    <x v="138"/>
  </r>
  <r>
    <x v="1"/>
    <x v="6"/>
    <x v="1"/>
    <x v="3"/>
    <s v="01-AUG-2002"/>
    <n v="-886600"/>
    <n v="-824261.53080000007"/>
    <n v="0.92968816922562614"/>
    <n v="0.61197580000000007"/>
    <x v="4"/>
    <x v="0"/>
    <n v="-504428.05660000001"/>
    <x v="139"/>
  </r>
  <r>
    <x v="1"/>
    <x v="6"/>
    <x v="1"/>
    <x v="3"/>
    <s v="01-SEP-2002"/>
    <n v="-858000"/>
    <n v="-794085.65100000007"/>
    <n v="0.92550775171920019"/>
    <n v="0.61207196000000008"/>
    <x v="4"/>
    <x v="0"/>
    <n v="-486037.50690000004"/>
    <x v="140"/>
  </r>
  <r>
    <x v="1"/>
    <x v="6"/>
    <x v="1"/>
    <x v="3"/>
    <s v="01-OCT-2002"/>
    <n v="-886600"/>
    <n v="-816949.2598"/>
    <n v="0.92144062691720818"/>
    <n v="0.61217804000000009"/>
    <x v="4"/>
    <x v="0"/>
    <n v="-500118.34260000003"/>
    <x v="141"/>
  </r>
  <r>
    <x v="1"/>
    <x v="6"/>
    <x v="1"/>
    <x v="3"/>
    <s v="01-NOV-2002"/>
    <n v="-858000"/>
    <n v="-786961.64679999999"/>
    <n v="0.91720471660445413"/>
    <n v="0.61230874000000002"/>
    <x v="4"/>
    <x v="0"/>
    <n v="-481863.44220000005"/>
    <x v="142"/>
  </r>
  <r>
    <x v="1"/>
    <x v="6"/>
    <x v="1"/>
    <x v="3"/>
    <s v="01-DEC-2002"/>
    <n v="-886600"/>
    <n v="-809554.10310000007"/>
    <n v="0.9130995974119801"/>
    <n v="0.6124384100000001"/>
    <x v="4"/>
    <x v="0"/>
    <n v="-495801.97080000001"/>
    <x v="143"/>
  </r>
  <r>
    <x v="1"/>
    <x v="6"/>
    <x v="1"/>
    <x v="3"/>
    <s v="01-JAN-2003"/>
    <n v="-886600"/>
    <n v="-805764.22590000008"/>
    <n v="0.90882497840411214"/>
    <n v="0.61259380000000008"/>
    <x v="4"/>
    <x v="0"/>
    <n v="-493606.11620000005"/>
    <x v="144"/>
  </r>
  <r>
    <x v="1"/>
    <x v="6"/>
    <x v="1"/>
    <x v="3"/>
    <s v="01-FEB-2003"/>
    <n v="-800800"/>
    <n v="-724330.48030000005"/>
    <n v="0.90450859182274013"/>
    <n v="0.61277722000000001"/>
    <x v="4"/>
    <x v="0"/>
    <n v="-443853.16470000002"/>
    <x v="145"/>
  </r>
  <r>
    <x v="1"/>
    <x v="6"/>
    <x v="1"/>
    <x v="3"/>
    <s v="01-MAR-2003"/>
    <n v="-886600"/>
    <n v="-798473.0307"/>
    <n v="0.9006012075928912"/>
    <n v="0.61294822000000004"/>
    <x v="4"/>
    <x v="0"/>
    <n v="-489422.56520000001"/>
    <x v="146"/>
  </r>
  <r>
    <x v="1"/>
    <x v="6"/>
    <x v="1"/>
    <x v="3"/>
    <s v="01-APR-2003"/>
    <n v="-858000"/>
    <n v="-769017.3395"/>
    <n v="0.8962906055233012"/>
    <n v="0.61312350000000004"/>
    <x v="4"/>
    <x v="0"/>
    <n v="-471502.54600000003"/>
    <x v="147"/>
  </r>
  <r>
    <x v="1"/>
    <x v="6"/>
    <x v="1"/>
    <x v="3"/>
    <s v="01-MAY-2003"/>
    <n v="-886600"/>
    <n v="-790977.31440000003"/>
    <n v="0.89214675660337917"/>
    <n v="0.61327406000000007"/>
    <x v="4"/>
    <x v="0"/>
    <n v="-485085.81670000002"/>
    <x v="148"/>
  </r>
  <r>
    <x v="1"/>
    <x v="6"/>
    <x v="1"/>
    <x v="3"/>
    <s v="01-JUN-2003"/>
    <n v="-858000"/>
    <n v="-761783.78639999998"/>
    <n v="0.88785989095679319"/>
    <n v="0.61343295000000009"/>
    <x v="4"/>
    <x v="0"/>
    <n v="-467303.22320000001"/>
    <x v="149"/>
  </r>
  <r>
    <x v="1"/>
    <x v="6"/>
    <x v="1"/>
    <x v="3"/>
    <s v="01-JUL-2003"/>
    <n v="-886600"/>
    <n v="-783501.17610000004"/>
    <n v="0.88371438769658417"/>
    <n v="0.61358466"/>
    <x v="4"/>
    <x v="0"/>
    <n v="-480744.25180000003"/>
    <x v="150"/>
  </r>
  <r>
    <x v="1"/>
    <x v="6"/>
    <x v="1"/>
    <x v="3"/>
    <s v="01-AUG-2003"/>
    <n v="-886600"/>
    <n v="-779709.72400000005"/>
    <n v="0.87943799234602016"/>
    <n v="0.61373655000000005"/>
    <x v="4"/>
    <x v="0"/>
    <n v="-478536.30290000001"/>
    <x v="151"/>
  </r>
  <r>
    <x v="1"/>
    <x v="6"/>
    <x v="1"/>
    <x v="3"/>
    <s v="01-SEP-2003"/>
    <n v="-858000"/>
    <n v="-750886.05240000004"/>
    <n v="0.87515856917931012"/>
    <n v="0.61389086000000004"/>
    <x v="4"/>
    <x v="0"/>
    <n v="-460962.03160000005"/>
    <x v="152"/>
  </r>
  <r>
    <x v="1"/>
    <x v="6"/>
    <x v="1"/>
    <x v="3"/>
    <s v="01-OCT-2003"/>
    <n v="-886600"/>
    <n v="-772248.63020000001"/>
    <n v="0.87102259218683009"/>
    <n v="0.61403682000000004"/>
    <x v="4"/>
    <x v="0"/>
    <n v="-474189.0404"/>
    <x v="153"/>
  </r>
  <r>
    <x v="1"/>
    <x v="6"/>
    <x v="1"/>
    <x v="3"/>
    <s v="01-NOV-2003"/>
    <n v="-858000"/>
    <n v="-743677.57429999998"/>
    <n v="0.86675707957445713"/>
    <n v="0.61418230000000007"/>
    <x v="4"/>
    <x v="0"/>
    <n v="-456753.5528"/>
    <x v="154"/>
  </r>
  <r>
    <x v="1"/>
    <x v="6"/>
    <x v="1"/>
    <x v="3"/>
    <s v="01-DEC-2003"/>
    <n v="-886600"/>
    <n v="-764805.92119999998"/>
    <n v="0.8626279282528041"/>
    <n v="0.61432459000000006"/>
    <x v="4"/>
    <x v="0"/>
    <n v="-469839.02900000004"/>
    <x v="155"/>
  </r>
  <r>
    <x v="1"/>
    <x v="6"/>
    <x v="1"/>
    <x v="3"/>
    <s v="01-JAN-2004"/>
    <n v="-886600"/>
    <n v="-761012.679"/>
    <n v="0.85834951391920411"/>
    <n v="0.61448073000000003"/>
    <x v="4"/>
    <x v="0"/>
    <n v="-467627.57440000004"/>
    <x v="156"/>
  </r>
  <r>
    <x v="1"/>
    <x v="6"/>
    <x v="1"/>
    <x v="3"/>
    <s v="01-FEB-2004"/>
    <n v="-829400"/>
    <n v="-708355.85700000008"/>
    <n v="0.85405818302150216"/>
    <n v="0.61464721"/>
    <x v="4"/>
    <x v="0"/>
    <n v="-435388.90470000001"/>
    <x v="157"/>
  </r>
  <r>
    <x v="1"/>
    <x v="6"/>
    <x v="1"/>
    <x v="3"/>
    <s v="01-MAR-2004"/>
    <n v="-886600"/>
    <n v="-753647.40509999997"/>
    <n v="0.85004218933996112"/>
    <n v="0.61482194000000001"/>
    <x v="4"/>
    <x v="0"/>
    <n v="-463358.90640000004"/>
    <x v="158"/>
  </r>
  <r>
    <x v="1"/>
    <x v="6"/>
    <x v="1"/>
    <x v="3"/>
    <s v="01-APR-2004"/>
    <n v="-858000"/>
    <n v="-725680.95290000003"/>
    <n v="0.84578199639905316"/>
    <n v="0.61504501"/>
    <x v="4"/>
    <x v="0"/>
    <n v="-446326.40230000002"/>
    <x v="159"/>
  </r>
  <r>
    <x v="1"/>
    <x v="6"/>
    <x v="1"/>
    <x v="3"/>
    <s v="01-MAY-2004"/>
    <n v="-886600"/>
    <n v="-746247.2611"/>
    <n v="0.84169553468861213"/>
    <n v="0.61523966000000008"/>
    <x v="4"/>
    <x v="0"/>
    <n v="-459120.85630000004"/>
    <x v="160"/>
  </r>
  <r>
    <x v="1"/>
    <x v="6"/>
    <x v="1"/>
    <x v="3"/>
    <s v="01-JUN-2004"/>
    <n v="-858000"/>
    <n v="-718553.48739999998"/>
    <n v="0.83747492700592518"/>
    <n v="0.61544461000000006"/>
    <x v="4"/>
    <x v="0"/>
    <n v="-442229.81950000004"/>
    <x v="161"/>
  </r>
  <r>
    <x v="1"/>
    <x v="6"/>
    <x v="1"/>
    <x v="3"/>
    <s v="01-JUL-2004"/>
    <n v="-886600"/>
    <n v="-738891.30920000002"/>
    <n v="0.83339872456064712"/>
    <n v="0.61564216000000005"/>
    <x v="4"/>
    <x v="0"/>
    <n v="-454892.5882"/>
    <x v="162"/>
  </r>
  <r>
    <x v="1"/>
    <x v="6"/>
    <x v="1"/>
    <x v="3"/>
    <s v="01-AUG-2004"/>
    <n v="-886600"/>
    <n v="-735165.2942"/>
    <n v="0.82919613600503217"/>
    <n v="0.61584482000000007"/>
    <x v="4"/>
    <x v="0"/>
    <n v="-452747.68950000004"/>
    <x v="163"/>
  </r>
  <r>
    <x v="1"/>
    <x v="6"/>
    <x v="1"/>
    <x v="3"/>
    <s v="01-SEP-2004"/>
    <n v="-858000"/>
    <n v="-707847.16729999997"/>
    <n v="0.8249966984533571"/>
    <n v="0.61605089000000002"/>
    <x v="4"/>
    <x v="0"/>
    <n v="-436069.8309"/>
    <x v="164"/>
  </r>
  <r>
    <x v="1"/>
    <x v="6"/>
    <x v="1"/>
    <x v="3"/>
    <s v="01-OCT-2004"/>
    <n v="-886600"/>
    <n v="-727847.57650000008"/>
    <n v="0.82094245040260316"/>
    <n v="0.61624863000000007"/>
    <x v="4"/>
    <x v="0"/>
    <n v="-448535.02410000004"/>
    <x v="165"/>
  </r>
  <r>
    <x v="1"/>
    <x v="7"/>
    <x v="1"/>
    <x v="3"/>
    <s v="01-NOV-2004"/>
    <n v="-264960"/>
    <n v="-216409.56789999999"/>
    <n v="0.81676316392830917"/>
    <n v="0.61645123000000002"/>
    <x v="4"/>
    <x v="0"/>
    <n v="-133405.92879999999"/>
    <x v="0"/>
  </r>
  <r>
    <x v="1"/>
    <x v="7"/>
    <x v="1"/>
    <x v="3"/>
    <s v="01-DEC-2004"/>
    <n v="-273792"/>
    <n v="-222516.95"/>
    <n v="0.81272261408158408"/>
    <n v="0.61665009000000004"/>
    <x v="4"/>
    <x v="0"/>
    <n v="-137215.08170000001"/>
    <x v="1"/>
  </r>
  <r>
    <x v="1"/>
    <x v="7"/>
    <x v="1"/>
    <x v="3"/>
    <s v="01-JAN-2005"/>
    <n v="-273792"/>
    <n v="-221371.43550000002"/>
    <n v="0.80853872822844608"/>
    <n v="0.6168682900000001"/>
    <x v="4"/>
    <x v="0"/>
    <n v="-136557.00280000002"/>
    <x v="2"/>
  </r>
  <r>
    <x v="1"/>
    <x v="7"/>
    <x v="1"/>
    <x v="3"/>
    <s v="01-FEB-2005"/>
    <n v="-247296"/>
    <n v="-198912.06230000002"/>
    <n v="0.80434807793474017"/>
    <n v="0.61709813000000002"/>
    <x v="4"/>
    <x v="0"/>
    <n v="-122748.24740000001"/>
    <x v="3"/>
  </r>
  <r>
    <x v="1"/>
    <x v="7"/>
    <x v="1"/>
    <x v="3"/>
    <s v="01-MAR-2005"/>
    <n v="-273792"/>
    <n v="-219188.63400000002"/>
    <n v="0.80056624729238013"/>
    <n v="0.61730895000000008"/>
    <x v="4"/>
    <x v="0"/>
    <n v="-135307.09020000001"/>
    <x v="4"/>
  </r>
  <r>
    <x v="1"/>
    <x v="7"/>
    <x v="1"/>
    <x v="3"/>
    <s v="01-APR-2005"/>
    <n v="-264960"/>
    <n v="-211004.4173"/>
    <n v="0.79636328978129212"/>
    <n v="0.61756122000000002"/>
    <x v="4"/>
    <x v="0"/>
    <n v="-130308.1297"/>
    <x v="5"/>
  </r>
  <r>
    <x v="1"/>
    <x v="7"/>
    <x v="1"/>
    <x v="3"/>
    <s v="01-MAY-2005"/>
    <n v="-273792"/>
    <n v="-216920.83860000002"/>
    <n v="0.79228333414388108"/>
    <n v="0.61782196"/>
    <x v="4"/>
    <x v="0"/>
    <n v="-134018.44289999999"/>
    <x v="6"/>
  </r>
  <r>
    <x v="1"/>
    <x v="7"/>
    <x v="1"/>
    <x v="3"/>
    <s v="01-JUN-2005"/>
    <n v="-264960"/>
    <n v="-208807.17260000002"/>
    <n v="0.78807054891059014"/>
    <n v="0.61809625000000001"/>
    <x v="4"/>
    <x v="0"/>
    <n v="-129062.9167"/>
    <x v="7"/>
  </r>
  <r>
    <x v="1"/>
    <x v="7"/>
    <x v="1"/>
    <x v="3"/>
    <s v="01-JUL-2005"/>
    <n v="-273792"/>
    <n v="-214652.07990000001"/>
    <n v="0.78399690233809516"/>
    <n v="0.61836640000000009"/>
    <x v="4"/>
    <x v="0"/>
    <n v="-132733.6194"/>
    <x v="8"/>
  </r>
  <r>
    <x v="1"/>
    <x v="7"/>
    <x v="1"/>
    <x v="3"/>
    <s v="01-AUG-2005"/>
    <n v="-273792"/>
    <n v="-213500.53750000001"/>
    <n v="0.77979100026889314"/>
    <n v="0.61865042000000003"/>
    <x v="4"/>
    <x v="0"/>
    <n v="-132082.1826"/>
    <x v="9"/>
  </r>
  <r>
    <x v="1"/>
    <x v="7"/>
    <x v="1"/>
    <x v="3"/>
    <s v="01-SEP-2005"/>
    <n v="-264960"/>
    <n v="-205500.02770000001"/>
    <n v="0.77558887283280809"/>
    <n v="0.61893939000000009"/>
    <x v="4"/>
    <x v="0"/>
    <n v="-127192.0478"/>
    <x v="10"/>
  </r>
  <r>
    <x v="1"/>
    <x v="7"/>
    <x v="1"/>
    <x v="3"/>
    <s v="01-OCT-2005"/>
    <n v="-273792"/>
    <n v="-211237.66460000002"/>
    <n v="0.77152606582712413"/>
    <n v="0.61922376000000001"/>
    <x v="4"/>
    <x v="0"/>
    <n v="-130803.36630000001"/>
    <x v="11"/>
  </r>
  <r>
    <x v="1"/>
    <x v="7"/>
    <x v="1"/>
    <x v="3"/>
    <s v="01-NOV-2005"/>
    <n v="-264960"/>
    <n v="-203312.26130000001"/>
    <n v="0.76733190395795015"/>
    <n v="0.61952249000000004"/>
    <x v="4"/>
    <x v="0"/>
    <n v="-125956.50450000001"/>
    <x v="12"/>
  </r>
  <r>
    <x v="1"/>
    <x v="7"/>
    <x v="1"/>
    <x v="3"/>
    <s v="01-DEC-2005"/>
    <n v="-273792"/>
    <n v="-208979.17690000002"/>
    <n v="0.76327714796713808"/>
    <n v="0.61981632000000009"/>
    <x v="4"/>
    <x v="0"/>
    <n v="-129528.6894"/>
    <x v="13"/>
  </r>
  <r>
    <x v="1"/>
    <x v="7"/>
    <x v="1"/>
    <x v="3"/>
    <s v="01-JAN-2006"/>
    <n v="-273792"/>
    <n v="-207833.22290000002"/>
    <n v="0.75909165674261914"/>
    <n v="0.62012483000000007"/>
    <x v="4"/>
    <x v="0"/>
    <n v="-128882.52830000001"/>
    <x v="14"/>
  </r>
  <r>
    <x v="1"/>
    <x v="7"/>
    <x v="1"/>
    <x v="3"/>
    <s v="01-FEB-2006"/>
    <n v="-247296"/>
    <n v="-186686.4308"/>
    <n v="0.75491083884643417"/>
    <n v="0.62043833000000004"/>
    <x v="4"/>
    <x v="0"/>
    <n v="-115827.40460000001"/>
    <x v="15"/>
  </r>
  <r>
    <x v="1"/>
    <x v="7"/>
    <x v="1"/>
    <x v="3"/>
    <s v="01-MAR-2006"/>
    <n v="-273792"/>
    <n v="-205659.65420000002"/>
    <n v="0.75115289793550311"/>
    <n v="0.62072879000000003"/>
    <x v="4"/>
    <x v="0"/>
    <n v="-127658.85340000001"/>
    <x v="16"/>
  </r>
  <r>
    <x v="1"/>
    <x v="7"/>
    <x v="1"/>
    <x v="3"/>
    <s v="01-APR-2006"/>
    <n v="-264960"/>
    <n v="-197978.88560000001"/>
    <n v="0.74720291973141117"/>
    <n v="0.62093401000000004"/>
    <x v="4"/>
    <x v="0"/>
    <n v="-122931.80870000001"/>
    <x v="17"/>
  </r>
  <r>
    <x v="1"/>
    <x v="7"/>
    <x v="1"/>
    <x v="3"/>
    <s v="01-MAY-2006"/>
    <n v="-273792"/>
    <n v="-203534.22270000001"/>
    <n v="0.74338995540798014"/>
    <n v="0.62113355000000003"/>
    <x v="4"/>
    <x v="0"/>
    <n v="-126421.92030000001"/>
    <x v="18"/>
  </r>
  <r>
    <x v="1"/>
    <x v="7"/>
    <x v="1"/>
    <x v="3"/>
    <s v="01-JUN-2006"/>
    <n v="-264960"/>
    <n v="-195927.2862"/>
    <n v="0.73945986633385508"/>
    <n v="0.62134073000000001"/>
    <x v="4"/>
    <x v="0"/>
    <n v="-121737.5889"/>
    <x v="19"/>
  </r>
  <r>
    <x v="1"/>
    <x v="7"/>
    <x v="1"/>
    <x v="3"/>
    <s v="01-JUL-2006"/>
    <n v="-273792"/>
    <n v="-201419.5373"/>
    <n v="0.7356662624063921"/>
    <n v="0.62154217"/>
    <x v="4"/>
    <x v="0"/>
    <n v="-125190.72200000001"/>
    <x v="20"/>
  </r>
  <r>
    <x v="1"/>
    <x v="7"/>
    <x v="1"/>
    <x v="3"/>
    <s v="01-AUG-2006"/>
    <n v="-273792"/>
    <n v="-200349.01930000001"/>
    <n v="0.73175629421859911"/>
    <n v="0.62175131000000006"/>
    <x v="4"/>
    <x v="0"/>
    <n v="-124567.2504"/>
    <x v="21"/>
  </r>
  <r>
    <x v="1"/>
    <x v="7"/>
    <x v="1"/>
    <x v="3"/>
    <s v="01-SEP-2006"/>
    <n v="-264960"/>
    <n v="-192852.89490000001"/>
    <n v="0.72785663834452208"/>
    <n v="0.62196144000000009"/>
    <x v="4"/>
    <x v="0"/>
    <n v="-119947.0509"/>
    <x v="22"/>
  </r>
  <r>
    <x v="1"/>
    <x v="7"/>
    <x v="1"/>
    <x v="3"/>
    <s v="01-OCT-2006"/>
    <n v="-273792"/>
    <n v="-198250.77499999999"/>
    <n v="0.72409265075892715"/>
    <n v="0.62216575000000007"/>
    <x v="4"/>
    <x v="0"/>
    <n v="-123344.8279"/>
    <x v="23"/>
  </r>
  <r>
    <x v="1"/>
    <x v="7"/>
    <x v="1"/>
    <x v="3"/>
    <s v="01-NOV-2006"/>
    <n v="-264960"/>
    <n v="-190827.7568"/>
    <n v="0.72021345426784311"/>
    <n v="0.62237785000000001"/>
    <x v="4"/>
    <x v="0"/>
    <n v="-118766.95550000001"/>
    <x v="24"/>
  </r>
  <r>
    <x v="1"/>
    <x v="7"/>
    <x v="1"/>
    <x v="3"/>
    <s v="01-DEC-2006"/>
    <n v="-273792"/>
    <n v="-196163.58230000001"/>
    <n v="0.71646937185858317"/>
    <n v="0.62258406000000011"/>
    <x v="4"/>
    <x v="0"/>
    <n v="-122128.3058"/>
    <x v="25"/>
  </r>
  <r>
    <x v="1"/>
    <x v="7"/>
    <x v="1"/>
    <x v="3"/>
    <s v="01-JAN-2007"/>
    <n v="-273792"/>
    <n v="-195107.15040000001"/>
    <n v="0.71261085188784812"/>
    <n v="0.62279813000000006"/>
    <x v="4"/>
    <x v="0"/>
    <n v="-121512.35470000001"/>
    <x v="26"/>
  </r>
  <r>
    <x v="1"/>
    <x v="7"/>
    <x v="1"/>
    <x v="3"/>
    <s v="01-FEB-2007"/>
    <n v="-247296"/>
    <n v="-175274.2353"/>
    <n v="0.7087629210099331"/>
    <n v="0.62301320000000004"/>
    <x v="4"/>
    <x v="0"/>
    <n v="-109198.15030000001"/>
    <x v="27"/>
  </r>
  <r>
    <x v="1"/>
    <x v="7"/>
    <x v="1"/>
    <x v="3"/>
    <s v="01-MAR-2007"/>
    <n v="-273792"/>
    <n v="-193104.54390000002"/>
    <n v="0.70529651687215211"/>
    <n v="0.62320832000000004"/>
    <x v="4"/>
    <x v="0"/>
    <n v="-120344.34540000001"/>
    <x v="28"/>
  </r>
  <r>
    <x v="1"/>
    <x v="7"/>
    <x v="1"/>
    <x v="3"/>
    <s v="01-APR-2007"/>
    <n v="-264960"/>
    <n v="-185861.19640000002"/>
    <n v="0.70146888748485114"/>
    <n v="0.62342530000000007"/>
    <x v="4"/>
    <x v="0"/>
    <n v="-115870.55990000001"/>
    <x v="29"/>
  </r>
  <r>
    <x v="1"/>
    <x v="7"/>
    <x v="1"/>
    <x v="3"/>
    <s v="01-MAY-2007"/>
    <n v="-273792"/>
    <n v="-191045.20140000002"/>
    <n v="0.69777495848181015"/>
    <n v="0.62363624000000006"/>
    <x v="4"/>
    <x v="0"/>
    <n v="-119142.6982"/>
    <x v="30"/>
  </r>
  <r>
    <x v="1"/>
    <x v="7"/>
    <x v="1"/>
    <x v="3"/>
    <s v="01-JUN-2007"/>
    <n v="-264960"/>
    <n v="-183873.89860000001"/>
    <n v="0.69396851818002114"/>
    <n v="0.62385520000000005"/>
    <x v="4"/>
    <x v="0"/>
    <n v="-114710.6752"/>
    <x v="31"/>
  </r>
  <r>
    <x v="1"/>
    <x v="7"/>
    <x v="1"/>
    <x v="3"/>
    <s v="01-JUL-2007"/>
    <n v="-273792"/>
    <n v="-188997.3009"/>
    <n v="0.69029519078115009"/>
    <n v="0.62406806000000004"/>
    <x v="4"/>
    <x v="0"/>
    <n v="-117947.1648"/>
    <x v="32"/>
  </r>
  <r>
    <x v="1"/>
    <x v="7"/>
    <x v="1"/>
    <x v="3"/>
    <s v="01-AUG-2007"/>
    <n v="-273792"/>
    <n v="-187960.98330000002"/>
    <n v="0.68651013659579707"/>
    <n v="0.62428900000000009"/>
    <x v="4"/>
    <x v="0"/>
    <n v="-117341.96030000001"/>
    <x v="33"/>
  </r>
  <r>
    <x v="1"/>
    <x v="7"/>
    <x v="1"/>
    <x v="3"/>
    <s v="01-SEP-2007"/>
    <n v="-264960"/>
    <n v="-180897.73699999999"/>
    <n v="0.68273602443125114"/>
    <n v="0.62451094000000007"/>
    <x v="4"/>
    <x v="0"/>
    <n v="-112972.60380000001"/>
    <x v="34"/>
  </r>
  <r>
    <x v="1"/>
    <x v="7"/>
    <x v="1"/>
    <x v="3"/>
    <s v="01-OCT-2007"/>
    <n v="-273792"/>
    <n v="-185930.53780000002"/>
    <n v="0.6790941219102411"/>
    <n v="0.62472669000000003"/>
    <x v="4"/>
    <x v="0"/>
    <n v="-116155.757"/>
    <x v="35"/>
  </r>
  <r>
    <x v="1"/>
    <x v="7"/>
    <x v="1"/>
    <x v="3"/>
    <s v="01-NOV-2007"/>
    <n v="-264960"/>
    <n v="-178938.53210000001"/>
    <n v="0.67534168216284107"/>
    <n v="0.62495063000000006"/>
    <x v="4"/>
    <x v="0"/>
    <n v="-111827.73540000001"/>
    <x v="36"/>
  </r>
  <r>
    <x v="1"/>
    <x v="7"/>
    <x v="1"/>
    <x v="3"/>
    <s v="01-DEC-2007"/>
    <n v="-273792"/>
    <n v="-183911.7928"/>
    <n v="0.67172084202587712"/>
    <n v="0.62516830000000001"/>
    <x v="4"/>
    <x v="0"/>
    <n v="-114975.81020000001"/>
    <x v="37"/>
  </r>
  <r>
    <x v="1"/>
    <x v="7"/>
    <x v="1"/>
    <x v="3"/>
    <s v="01-JAN-2008"/>
    <n v="-273792"/>
    <n v="-182890.3885"/>
    <n v="0.66799025735476114"/>
    <n v="0.62539423000000005"/>
    <x v="4"/>
    <x v="0"/>
    <n v="-114378.58010000001"/>
    <x v="38"/>
  </r>
  <r>
    <x v="1"/>
    <x v="7"/>
    <x v="1"/>
    <x v="3"/>
    <s v="01-FEB-2008"/>
    <n v="-256128"/>
    <n v="-170138.36360000001"/>
    <n v="0.66427084753768706"/>
    <n v="0.62562116000000001"/>
    <x v="4"/>
    <x v="0"/>
    <n v="-106442.1489"/>
    <x v="39"/>
  </r>
  <r>
    <x v="1"/>
    <x v="7"/>
    <x v="1"/>
    <x v="3"/>
    <s v="01-MAR-2008"/>
    <n v="-273792"/>
    <n v="-180925.95670000001"/>
    <n v="0.66081535135760416"/>
    <n v="0.62582131000000008"/>
    <x v="4"/>
    <x v="0"/>
    <n v="-113227.30680000001"/>
    <x v="40"/>
  </r>
  <r>
    <x v="1"/>
    <x v="7"/>
    <x v="1"/>
    <x v="3"/>
    <s v="01-APR-2008"/>
    <n v="-264960"/>
    <n v="-174138.43970000002"/>
    <n v="0.6572253914935231"/>
    <n v="0.62594755000000002"/>
    <x v="4"/>
    <x v="0"/>
    <n v="-109001.51700000001"/>
    <x v="41"/>
  </r>
  <r>
    <x v="1"/>
    <x v="7"/>
    <x v="1"/>
    <x v="3"/>
    <s v="01-MAY-2008"/>
    <n v="-273792"/>
    <n v="-178995.15960000001"/>
    <n v="0.65376329315163006"/>
    <n v="0.62606830000000002"/>
    <x v="4"/>
    <x v="0"/>
    <n v="-112063.18210000001"/>
    <x v="42"/>
  </r>
  <r>
    <x v="1"/>
    <x v="7"/>
    <x v="1"/>
    <x v="3"/>
    <s v="01-JUN-2008"/>
    <n v="-264960"/>
    <n v="-172276.52980000002"/>
    <n v="0.65019825568022815"/>
    <n v="0.62619161000000001"/>
    <x v="4"/>
    <x v="0"/>
    <n v="-107878.10550000001"/>
    <x v="43"/>
  </r>
  <r>
    <x v="1"/>
    <x v="7"/>
    <x v="1"/>
    <x v="3"/>
    <s v="01-JUL-2008"/>
    <n v="-273792"/>
    <n v="-177077.79240000001"/>
    <n v="0.64676028675005914"/>
    <n v="0.62630953"/>
    <x v="4"/>
    <x v="0"/>
    <n v="-110905.49650000001"/>
    <x v="44"/>
  </r>
  <r>
    <x v="1"/>
    <x v="7"/>
    <x v="1"/>
    <x v="3"/>
    <s v="01-AUG-2008"/>
    <n v="-273792"/>
    <n v="-176108.54320000001"/>
    <n v="0.64322019350604909"/>
    <n v="0.62642992000000008"/>
    <x v="4"/>
    <x v="0"/>
    <n v="-110319.64790000001"/>
    <x v="45"/>
  </r>
  <r>
    <x v="1"/>
    <x v="7"/>
    <x v="1"/>
    <x v="3"/>
    <s v="01-SEP-2008"/>
    <n v="-264960"/>
    <n v="-169493.0001"/>
    <n v="0.63969278414926012"/>
    <n v="0.62654882000000001"/>
    <x v="4"/>
    <x v="0"/>
    <n v="-106195.6269"/>
    <x v="46"/>
  </r>
  <r>
    <x v="1"/>
    <x v="7"/>
    <x v="1"/>
    <x v="3"/>
    <s v="01-OCT-2008"/>
    <n v="-273792"/>
    <n v="-174211.45200000002"/>
    <n v="0.63629124305177209"/>
    <n v="0.62666247000000008"/>
    <x v="4"/>
    <x v="0"/>
    <n v="-109171.7657"/>
    <x v="47"/>
  </r>
  <r>
    <x v="1"/>
    <x v="7"/>
    <x v="1"/>
    <x v="3"/>
    <s v="01-NOV-2008"/>
    <n v="-264960"/>
    <n v="-167663.72169999999"/>
    <n v="0.63278880464322207"/>
    <n v="0.62677844000000005"/>
    <x v="4"/>
    <x v="0"/>
    <n v="-105087.99340000001"/>
    <x v="48"/>
  </r>
  <r>
    <x v="1"/>
    <x v="7"/>
    <x v="1"/>
    <x v="3"/>
    <s v="01-DEC-2008"/>
    <n v="-273792"/>
    <n v="-172327.81590000002"/>
    <n v="0.62941143597524707"/>
    <n v="0.62688925000000006"/>
    <x v="4"/>
    <x v="0"/>
    <n v="-108030.44260000001"/>
    <x v="49"/>
  </r>
  <r>
    <x v="1"/>
    <x v="7"/>
    <x v="1"/>
    <x v="3"/>
    <s v="01-JAN-2009"/>
    <n v="-273792"/>
    <n v="-171375.71679999999"/>
    <n v="0.62593398216274609"/>
    <n v="0.62700229000000007"/>
    <x v="4"/>
    <x v="0"/>
    <n v="-107452.954"/>
    <x v="50"/>
  </r>
  <r>
    <x v="1"/>
    <x v="7"/>
    <x v="1"/>
    <x v="3"/>
    <s v="01-FEB-2009"/>
    <n v="-247296"/>
    <n v="-153934.15059999999"/>
    <n v="0.62246922964180906"/>
    <n v="0.62711383000000009"/>
    <x v="4"/>
    <x v="0"/>
    <n v="-96534.224300000002"/>
    <x v="51"/>
  </r>
  <r>
    <x v="1"/>
    <x v="7"/>
    <x v="1"/>
    <x v="3"/>
    <s v="01-MAR-2009"/>
    <n v="-273792"/>
    <n v="-169573.2654"/>
    <n v="0.61935069468684512"/>
    <n v="0.62721330000000008"/>
    <x v="4"/>
    <x v="0"/>
    <n v="-106358.5959"/>
    <x v="52"/>
  </r>
  <r>
    <x v="1"/>
    <x v="7"/>
    <x v="1"/>
    <x v="3"/>
    <s v="01-APR-2009"/>
    <n v="-264960"/>
    <n v="-163191.54579999999"/>
    <n v="0.61591012154217606"/>
    <n v="0.6273220100000001"/>
    <x v="4"/>
    <x v="0"/>
    <n v="-102373.63710000001"/>
    <x v="53"/>
  </r>
  <r>
    <x v="1"/>
    <x v="7"/>
    <x v="1"/>
    <x v="3"/>
    <s v="01-MAY-2009"/>
    <n v="-273792"/>
    <n v="-167722.96220000001"/>
    <n v="0.61259263314603007"/>
    <n v="0.62742579000000009"/>
    <x v="4"/>
    <x v="0"/>
    <n v="-105233.70020000001"/>
    <x v="54"/>
  </r>
  <r>
    <x v="1"/>
    <x v="7"/>
    <x v="1"/>
    <x v="3"/>
    <s v="01-JUN-2009"/>
    <n v="-264960"/>
    <n v="-161407.5551"/>
    <n v="0.60917706466260413"/>
    <n v="0.6275315600000001"/>
    <x v="4"/>
    <x v="0"/>
    <n v="-101288.3233"/>
    <x v="55"/>
  </r>
  <r>
    <x v="1"/>
    <x v="7"/>
    <x v="1"/>
    <x v="3"/>
    <s v="01-JUL-2009"/>
    <n v="-273792"/>
    <n v="-165886.13080000001"/>
    <n v="0.60588377598636611"/>
    <n v="0.6276324900000001"/>
    <x v="4"/>
    <x v="0"/>
    <n v="-104115.51430000001"/>
    <x v="56"/>
  </r>
  <r>
    <x v="1"/>
    <x v="7"/>
    <x v="1"/>
    <x v="3"/>
    <s v="01-AUG-2009"/>
    <n v="-273792"/>
    <n v="-164957.8223"/>
    <n v="0.60249321481569407"/>
    <n v="0.6277353200000001"/>
    <x v="4"/>
    <x v="0"/>
    <n v="-103549.84020000001"/>
    <x v="57"/>
  </r>
  <r>
    <x v="1"/>
    <x v="7"/>
    <x v="1"/>
    <x v="3"/>
    <s v="01-SEP-2009"/>
    <n v="-264960"/>
    <n v="-158741.60640000002"/>
    <n v="0.5991153623048161"/>
    <n v="0.62783666000000005"/>
    <x v="4"/>
    <x v="0"/>
    <n v="-99663.78820000001"/>
    <x v="58"/>
  </r>
  <r>
    <x v="1"/>
    <x v="7"/>
    <x v="1"/>
    <x v="3"/>
    <s v="01-OCT-2009"/>
    <n v="-273792"/>
    <n v="-163141.31030000001"/>
    <n v="0.5958585726328931"/>
    <n v="0.62793330000000003"/>
    <x v="4"/>
    <x v="0"/>
    <n v="-102441.8493"/>
    <x v="59"/>
  </r>
  <r>
    <x v="2"/>
    <x v="8"/>
    <x v="1"/>
    <x v="4"/>
    <s v="01-MAR-2001"/>
    <n v="-961000"/>
    <n v="-959969.29120000009"/>
    <n v="0.99892746222138218"/>
    <n v="0.39"/>
    <x v="5"/>
    <x v="0"/>
    <n v="-763175.58649999998"/>
    <x v="122"/>
  </r>
  <r>
    <x v="2"/>
    <x v="8"/>
    <x v="1"/>
    <x v="4"/>
    <s v="01-APR-2001"/>
    <n v="-930000"/>
    <n v="-924618.75410000002"/>
    <n v="0.9942137141042392"/>
    <n v="0.29499999999999998"/>
    <x v="5"/>
    <x v="0"/>
    <n v="-647233.12790000008"/>
    <x v="123"/>
  </r>
  <r>
    <x v="2"/>
    <x v="8"/>
    <x v="1"/>
    <x v="4"/>
    <s v="01-MAY-2001"/>
    <n v="-961000"/>
    <n v="-951236.2422000001"/>
    <n v="0.98984000233035419"/>
    <n v="0.29499999999999998"/>
    <x v="5"/>
    <x v="0"/>
    <n v="-665865.36959999998"/>
    <x v="124"/>
  </r>
  <r>
    <x v="2"/>
    <x v="8"/>
    <x v="1"/>
    <x v="4"/>
    <s v="01-JUN-2001"/>
    <n v="-930000"/>
    <n v="-916549.12829999998"/>
    <n v="0.98553669704476821"/>
    <n v="0.29499999999999998"/>
    <x v="5"/>
    <x v="0"/>
    <n v="-641584.3898"/>
    <x v="125"/>
  </r>
  <r>
    <x v="2"/>
    <x v="8"/>
    <x v="1"/>
    <x v="4"/>
    <s v="01-JUL-2001"/>
    <n v="-961000"/>
    <n v="-943404.63880000007"/>
    <n v="0.98169057111349511"/>
    <n v="0.29499999999999998"/>
    <x v="5"/>
    <x v="0"/>
    <n v="-660383.24719999998"/>
    <x v="126"/>
  </r>
  <r>
    <x v="2"/>
    <x v="8"/>
    <x v="1"/>
    <x v="4"/>
    <s v="01-AUG-2001"/>
    <n v="-961000"/>
    <n v="-939440.61700000009"/>
    <n v="0.97756567846239117"/>
    <n v="0.29499999999999998"/>
    <x v="5"/>
    <x v="0"/>
    <n v="-657608.43190000008"/>
    <x v="127"/>
  </r>
  <r>
    <x v="2"/>
    <x v="8"/>
    <x v="1"/>
    <x v="4"/>
    <s v="01-SEP-2001"/>
    <n v="-930000"/>
    <n v="-905396.81910000008"/>
    <n v="0.97354496678660918"/>
    <n v="0.29499999999999998"/>
    <x v="5"/>
    <x v="0"/>
    <n v="-633777.77340000006"/>
    <x v="128"/>
  </r>
  <r>
    <x v="2"/>
    <x v="8"/>
    <x v="1"/>
    <x v="4"/>
    <s v="01-OCT-2001"/>
    <n v="-961000"/>
    <n v="-931869.32850000006"/>
    <n v="0.96968712638545218"/>
    <n v="0.29499999999999998"/>
    <x v="5"/>
    <x v="0"/>
    <n v="-652308.52990000008"/>
    <x v="129"/>
  </r>
  <r>
    <x v="2"/>
    <x v="8"/>
    <x v="1"/>
    <x v="4"/>
    <s v="01-NOV-2001"/>
    <n v="-930000"/>
    <n v="-898067.60279999999"/>
    <n v="0.96566408898436318"/>
    <n v="0.51500000000000001"/>
    <x v="5"/>
    <x v="0"/>
    <n v="-826222.19449999998"/>
    <x v="130"/>
  </r>
  <r>
    <x v="2"/>
    <x v="8"/>
    <x v="1"/>
    <x v="4"/>
    <s v="01-DEC-2001"/>
    <n v="-961000"/>
    <n v="-924311.78159999999"/>
    <n v="0.96182287363994012"/>
    <n v="0.495"/>
    <x v="5"/>
    <x v="0"/>
    <n v="-831880.60340000002"/>
    <x v="131"/>
  </r>
  <r>
    <x v="2"/>
    <x v="8"/>
    <x v="1"/>
    <x v="4"/>
    <s v="01-JAN-2002"/>
    <n v="-961000"/>
    <n v="-920463.6054"/>
    <n v="0.95781852800901013"/>
    <n v="0.505"/>
    <x v="5"/>
    <x v="0"/>
    <n v="-837621.88089999999"/>
    <x v="132"/>
  </r>
  <r>
    <x v="2"/>
    <x v="8"/>
    <x v="1"/>
    <x v="4"/>
    <s v="01-FEB-2002"/>
    <n v="-868000"/>
    <n v="-827826.52750000008"/>
    <n v="0.95371719763131912"/>
    <n v="0.65500000000000003"/>
    <x v="5"/>
    <x v="0"/>
    <n v="-877496.11920000007"/>
    <x v="133"/>
  </r>
  <r>
    <x v="2"/>
    <x v="8"/>
    <x v="1"/>
    <x v="4"/>
    <s v="01-MAR-2002"/>
    <n v="-961000"/>
    <n v="-912973.56200000003"/>
    <n v="0.95002451821139611"/>
    <n v="0.65500000000000003"/>
    <x v="5"/>
    <x v="0"/>
    <n v="-967751.97570000007"/>
    <x v="134"/>
  </r>
  <r>
    <x v="2"/>
    <x v="8"/>
    <x v="1"/>
    <x v="4"/>
    <s v="01-APR-2002"/>
    <n v="-930000"/>
    <n v="-879715.75199999998"/>
    <n v="0.94593091612242519"/>
    <n v="0.24"/>
    <x v="5"/>
    <x v="0"/>
    <n v="-567416.66"/>
    <x v="135"/>
  </r>
  <r>
    <x v="2"/>
    <x v="8"/>
    <x v="1"/>
    <x v="4"/>
    <s v="01-MAY-2002"/>
    <n v="-961000"/>
    <n v="-905220.69940000004"/>
    <n v="0.9419570233038892"/>
    <n v="0.24"/>
    <x v="5"/>
    <x v="0"/>
    <n v="-583867.35109999997"/>
    <x v="136"/>
  </r>
  <r>
    <x v="2"/>
    <x v="8"/>
    <x v="1"/>
    <x v="4"/>
    <s v="01-JUN-2002"/>
    <n v="-930000"/>
    <n v="-872208.29190000007"/>
    <n v="0.93785837842272712"/>
    <n v="0.24"/>
    <x v="5"/>
    <x v="0"/>
    <n v="-562574.34830000007"/>
    <x v="137"/>
  </r>
  <r>
    <x v="2"/>
    <x v="8"/>
    <x v="1"/>
    <x v="4"/>
    <s v="01-JUL-2002"/>
    <n v="-961000"/>
    <n v="-897445.67410000006"/>
    <n v="0.9338664662679752"/>
    <n v="0.24"/>
    <x v="5"/>
    <x v="0"/>
    <n v="-578852.45980000007"/>
    <x v="138"/>
  </r>
  <r>
    <x v="2"/>
    <x v="8"/>
    <x v="1"/>
    <x v="4"/>
    <s v="01-AUG-2002"/>
    <n v="-961000"/>
    <n v="-893430.33059999999"/>
    <n v="0.92968816922562614"/>
    <n v="0.24"/>
    <x v="5"/>
    <x v="0"/>
    <n v="-576262.56330000004"/>
    <x v="139"/>
  </r>
  <r>
    <x v="2"/>
    <x v="8"/>
    <x v="1"/>
    <x v="4"/>
    <s v="01-SEP-2002"/>
    <n v="-930000"/>
    <n v="-860722.20909999998"/>
    <n v="0.92550775171920019"/>
    <n v="0.24"/>
    <x v="5"/>
    <x v="0"/>
    <n v="-555165.82490000001"/>
    <x v="140"/>
  </r>
  <r>
    <x v="2"/>
    <x v="8"/>
    <x v="1"/>
    <x v="4"/>
    <s v="01-OCT-2002"/>
    <n v="-961000"/>
    <n v="-885504.4425"/>
    <n v="0.92144062691720818"/>
    <n v="0.24"/>
    <x v="5"/>
    <x v="0"/>
    <n v="-571150.36540000001"/>
    <x v="141"/>
  </r>
  <r>
    <x v="2"/>
    <x v="8"/>
    <x v="1"/>
    <x v="4"/>
    <s v="01-NOV-2002"/>
    <n v="-930000"/>
    <n v="-853000.38640000008"/>
    <n v="0.91720471660445413"/>
    <n v="0.52500000000000002"/>
    <x v="5"/>
    <x v="0"/>
    <n v="-793290.35940000007"/>
    <x v="142"/>
  </r>
  <r>
    <x v="2"/>
    <x v="8"/>
    <x v="1"/>
    <x v="4"/>
    <s v="01-DEC-2002"/>
    <n v="-961000"/>
    <n v="-877488.71310000005"/>
    <n v="0.9130995974119801"/>
    <n v="0.52500000000000002"/>
    <x v="5"/>
    <x v="0"/>
    <n v="-816064.50320000004"/>
    <x v="143"/>
  </r>
  <r>
    <x v="2"/>
    <x v="8"/>
    <x v="1"/>
    <x v="4"/>
    <s v="01-JAN-2003"/>
    <n v="-961000"/>
    <n v="-873380.80420000001"/>
    <n v="0.90882497840411214"/>
    <n v="0.52500000000000002"/>
    <x v="5"/>
    <x v="0"/>
    <n v="-812244.14789999998"/>
    <x v="144"/>
  </r>
  <r>
    <x v="2"/>
    <x v="8"/>
    <x v="1"/>
    <x v="4"/>
    <s v="01-FEB-2003"/>
    <n v="-868000"/>
    <n v="-785113.45770000003"/>
    <n v="0.90450859182274013"/>
    <n v="0.52500000000000002"/>
    <x v="5"/>
    <x v="0"/>
    <n v="-730155.51569999999"/>
    <x v="145"/>
  </r>
  <r>
    <x v="2"/>
    <x v="8"/>
    <x v="1"/>
    <x v="4"/>
    <s v="01-MAR-2003"/>
    <n v="-961000"/>
    <n v="-865477.76050000009"/>
    <n v="0.9006012075928912"/>
    <n v="0.52500000000000002"/>
    <x v="5"/>
    <x v="0"/>
    <n v="-804894.3173"/>
    <x v="146"/>
  </r>
  <r>
    <x v="2"/>
    <x v="8"/>
    <x v="1"/>
    <x v="4"/>
    <s v="01-APR-2003"/>
    <n v="-930000"/>
    <n v="-833550.26309999998"/>
    <n v="0.8962906055233012"/>
    <n v="0.23"/>
    <x v="5"/>
    <x v="0"/>
    <n v="-529304.41710000008"/>
    <x v="147"/>
  </r>
  <r>
    <x v="2"/>
    <x v="8"/>
    <x v="1"/>
    <x v="4"/>
    <s v="01-MAY-2003"/>
    <n v="-961000"/>
    <n v="-857353.0331"/>
    <n v="0.89214675660337917"/>
    <n v="0.23"/>
    <x v="5"/>
    <x v="0"/>
    <n v="-544419.17599999998"/>
    <x v="148"/>
  </r>
  <r>
    <x v="2"/>
    <x v="8"/>
    <x v="1"/>
    <x v="4"/>
    <s v="01-JUN-2003"/>
    <n v="-930000"/>
    <n v="-825709.6986"/>
    <n v="0.88785989095679319"/>
    <n v="0.23"/>
    <x v="5"/>
    <x v="0"/>
    <n v="-524325.65859999997"/>
    <x v="149"/>
  </r>
  <r>
    <x v="2"/>
    <x v="8"/>
    <x v="1"/>
    <x v="4"/>
    <s v="01-JUL-2003"/>
    <n v="-961000"/>
    <n v="-849249.52659999998"/>
    <n v="0.88371438769658417"/>
    <n v="0.23"/>
    <x v="5"/>
    <x v="0"/>
    <n v="-539273.44940000004"/>
    <x v="150"/>
  </r>
  <r>
    <x v="2"/>
    <x v="8"/>
    <x v="1"/>
    <x v="4"/>
    <s v="01-AUG-2003"/>
    <n v="-961000"/>
    <n v="-845139.91060000006"/>
    <n v="0.87943799234602016"/>
    <n v="0.23"/>
    <x v="5"/>
    <x v="0"/>
    <n v="-536663.84330000007"/>
    <x v="151"/>
  </r>
  <r>
    <x v="2"/>
    <x v="8"/>
    <x v="1"/>
    <x v="4"/>
    <s v="01-SEP-2003"/>
    <n v="-930000"/>
    <n v="-813897.4693"/>
    <n v="0.87515856917931012"/>
    <n v="0.23"/>
    <x v="5"/>
    <x v="0"/>
    <n v="-516824.89300000004"/>
    <x v="152"/>
  </r>
  <r>
    <x v="2"/>
    <x v="8"/>
    <x v="1"/>
    <x v="4"/>
    <s v="01-OCT-2003"/>
    <n v="-961000"/>
    <n v="-837052.71110000007"/>
    <n v="0.87102259218683009"/>
    <n v="0.23"/>
    <x v="5"/>
    <x v="0"/>
    <n v="-531528.47149999999"/>
    <x v="153"/>
  </r>
  <r>
    <x v="2"/>
    <x v="8"/>
    <x v="1"/>
    <x v="4"/>
    <s v="01-NOV-2003"/>
    <n v="-930000"/>
    <n v="-806084.08400000003"/>
    <n v="0.86675707957445713"/>
    <n v="0.46"/>
    <x v="5"/>
    <x v="0"/>
    <n v="-697262.73270000005"/>
    <x v="154"/>
  </r>
  <r>
    <x v="2"/>
    <x v="8"/>
    <x v="1"/>
    <x v="4"/>
    <s v="01-DEC-2003"/>
    <n v="-961000"/>
    <n v="-828985.43910000008"/>
    <n v="0.8626279282528041"/>
    <n v="0.46"/>
    <x v="5"/>
    <x v="0"/>
    <n v="-717072.40480000002"/>
    <x v="155"/>
  </r>
  <r>
    <x v="2"/>
    <x v="8"/>
    <x v="1"/>
    <x v="4"/>
    <s v="01-JAN-2004"/>
    <n v="-961000"/>
    <n v="-824873.88290000008"/>
    <n v="0.85834951391920411"/>
    <n v="0.46"/>
    <x v="5"/>
    <x v="0"/>
    <n v="-713515.90870000003"/>
    <x v="156"/>
  </r>
  <r>
    <x v="2"/>
    <x v="8"/>
    <x v="1"/>
    <x v="4"/>
    <s v="01-FEB-2004"/>
    <n v="-899000"/>
    <n v="-767798.30650000006"/>
    <n v="0.85405818302150216"/>
    <n v="0.46"/>
    <x v="5"/>
    <x v="0"/>
    <n v="-664145.53520000004"/>
    <x v="157"/>
  </r>
  <r>
    <x v="2"/>
    <x v="8"/>
    <x v="1"/>
    <x v="4"/>
    <s v="01-MAR-2004"/>
    <n v="-961000"/>
    <n v="-816890.54399999999"/>
    <n v="0.85004218933996112"/>
    <n v="0.46"/>
    <x v="5"/>
    <x v="0"/>
    <n v="-706610.32050000003"/>
    <x v="158"/>
  </r>
  <r>
    <x v="2"/>
    <x v="8"/>
    <x v="1"/>
    <x v="4"/>
    <s v="01-APR-2004"/>
    <n v="-930000"/>
    <n v="-786577.25670000003"/>
    <n v="0.84578199639905316"/>
    <n v="0.22"/>
    <x v="5"/>
    <x v="0"/>
    <n v="-491610.78539999999"/>
    <x v="159"/>
  </r>
  <r>
    <x v="2"/>
    <x v="8"/>
    <x v="1"/>
    <x v="4"/>
    <s v="01-MAY-2004"/>
    <n v="-961000"/>
    <n v="-808869.40879999998"/>
    <n v="0.84169553468861213"/>
    <n v="0.22"/>
    <x v="5"/>
    <x v="0"/>
    <n v="-505543.38050000003"/>
    <x v="160"/>
  </r>
  <r>
    <x v="2"/>
    <x v="8"/>
    <x v="1"/>
    <x v="4"/>
    <s v="01-JUN-2004"/>
    <n v="-930000"/>
    <n v="-778851.68209999998"/>
    <n v="0.83747492700592518"/>
    <n v="0.22"/>
    <x v="5"/>
    <x v="0"/>
    <n v="-486782.30129999999"/>
    <x v="161"/>
  </r>
  <r>
    <x v="2"/>
    <x v="8"/>
    <x v="1"/>
    <x v="4"/>
    <s v="01-JUL-2004"/>
    <n v="-961000"/>
    <n v="-800896.17430000007"/>
    <n v="0.83339872456064712"/>
    <n v="0.22"/>
    <x v="5"/>
    <x v="0"/>
    <n v="-500560.10889999999"/>
    <x v="162"/>
  </r>
  <r>
    <x v="2"/>
    <x v="8"/>
    <x v="1"/>
    <x v="4"/>
    <s v="01-AUG-2004"/>
    <n v="-961000"/>
    <n v="-796857.48670000001"/>
    <n v="0.82919613600503217"/>
    <n v="0.22"/>
    <x v="5"/>
    <x v="0"/>
    <n v="-498035.92920000001"/>
    <x v="163"/>
  </r>
  <r>
    <x v="2"/>
    <x v="8"/>
    <x v="1"/>
    <x v="4"/>
    <s v="01-SEP-2004"/>
    <n v="-930000"/>
    <n v="-767246.92960000003"/>
    <n v="0.8249966984533571"/>
    <n v="0.22"/>
    <x v="5"/>
    <x v="0"/>
    <n v="-479529.33100000001"/>
    <x v="164"/>
  </r>
  <r>
    <x v="2"/>
    <x v="8"/>
    <x v="1"/>
    <x v="4"/>
    <s v="01-OCT-2004"/>
    <n v="-961000"/>
    <n v="-788925.69480000006"/>
    <n v="0.82094245040260316"/>
    <n v="0.22"/>
    <x v="5"/>
    <x v="0"/>
    <n v="-493078.55930000002"/>
    <x v="165"/>
  </r>
  <r>
    <x v="2"/>
    <x v="9"/>
    <x v="1"/>
    <x v="4"/>
    <s v="01-NOV-2004"/>
    <n v="-288000"/>
    <n v="-235227.79120000001"/>
    <n v="0.81676316392830917"/>
    <n v="0.41"/>
    <x v="6"/>
    <x v="0"/>
    <n v="-208176.59520000001"/>
    <x v="0"/>
  </r>
  <r>
    <x v="2"/>
    <x v="9"/>
    <x v="1"/>
    <x v="4"/>
    <s v="01-DEC-2004"/>
    <n v="-297600"/>
    <n v="-241866.25"/>
    <n v="0.81272261408158408"/>
    <n v="0.42499999999999999"/>
    <x v="6"/>
    <x v="0"/>
    <n v="-217679.625"/>
    <x v="1"/>
  </r>
  <r>
    <x v="2"/>
    <x v="9"/>
    <x v="1"/>
    <x v="4"/>
    <s v="01-JAN-2005"/>
    <n v="-297600"/>
    <n v="-240621.12550000002"/>
    <n v="0.80853872822844608"/>
    <n v="0.435"/>
    <x v="6"/>
    <x v="0"/>
    <n v="-218965.2242"/>
    <x v="2"/>
  </r>
  <r>
    <x v="2"/>
    <x v="9"/>
    <x v="1"/>
    <x v="4"/>
    <s v="01-FEB-2005"/>
    <n v="-268800"/>
    <n v="-216208.76330000002"/>
    <n v="0.80434807793474017"/>
    <n v="0.42499999999999999"/>
    <x v="6"/>
    <x v="0"/>
    <n v="-194587.88700000002"/>
    <x v="3"/>
  </r>
  <r>
    <x v="2"/>
    <x v="9"/>
    <x v="1"/>
    <x v="4"/>
    <s v="01-MAR-2005"/>
    <n v="-297600"/>
    <n v="-238248.51520000002"/>
    <n v="0.80056624729238013"/>
    <n v="0.42"/>
    <x v="6"/>
    <x v="0"/>
    <n v="-213232.42110000001"/>
    <x v="4"/>
  </r>
  <r>
    <x v="2"/>
    <x v="9"/>
    <x v="1"/>
    <x v="4"/>
    <s v="01-APR-2005"/>
    <n v="-288000"/>
    <n v="-229352.6275"/>
    <n v="0.79636328978129212"/>
    <n v="0.215"/>
    <x v="6"/>
    <x v="0"/>
    <n v="-158253.31290000002"/>
    <x v="5"/>
  </r>
  <r>
    <x v="2"/>
    <x v="9"/>
    <x v="1"/>
    <x v="4"/>
    <s v="01-MAY-2005"/>
    <n v="-297600"/>
    <n v="-235783.5202"/>
    <n v="0.79228333414388108"/>
    <n v="0.215"/>
    <x v="6"/>
    <x v="0"/>
    <n v="-162690.62900000002"/>
    <x v="6"/>
  </r>
  <r>
    <x v="2"/>
    <x v="9"/>
    <x v="1"/>
    <x v="4"/>
    <s v="01-JUN-2005"/>
    <n v="-288000"/>
    <n v="-226964.3181"/>
    <n v="0.78807054891059014"/>
    <n v="0.215"/>
    <x v="6"/>
    <x v="0"/>
    <n v="-156605.37950000001"/>
    <x v="7"/>
  </r>
  <r>
    <x v="2"/>
    <x v="9"/>
    <x v="1"/>
    <x v="4"/>
    <s v="01-JUL-2005"/>
    <n v="-297600"/>
    <n v="-233317.47810000001"/>
    <n v="0.78399690233809516"/>
    <n v="0.215"/>
    <x v="6"/>
    <x v="0"/>
    <n v="-160989.05989999999"/>
    <x v="8"/>
  </r>
  <r>
    <x v="2"/>
    <x v="9"/>
    <x v="1"/>
    <x v="4"/>
    <s v="01-AUG-2005"/>
    <n v="-297600"/>
    <n v="-232065.80170000001"/>
    <n v="0.77979100026889314"/>
    <n v="0.215"/>
    <x v="6"/>
    <x v="0"/>
    <n v="-160125.4032"/>
    <x v="9"/>
  </r>
  <r>
    <x v="2"/>
    <x v="9"/>
    <x v="1"/>
    <x v="4"/>
    <s v="01-SEP-2005"/>
    <n v="-288000"/>
    <n v="-223369.59540000002"/>
    <n v="0.77558887283280809"/>
    <n v="0.215"/>
    <x v="6"/>
    <x v="0"/>
    <n v="-154125.0208"/>
    <x v="10"/>
  </r>
  <r>
    <x v="2"/>
    <x v="9"/>
    <x v="1"/>
    <x v="4"/>
    <s v="01-OCT-2005"/>
    <n v="-297600"/>
    <n v="-229606.15720000002"/>
    <n v="0.77152606582712413"/>
    <n v="0.215"/>
    <x v="6"/>
    <x v="0"/>
    <n v="-158428.24850000002"/>
    <x v="11"/>
  </r>
  <r>
    <x v="2"/>
    <x v="9"/>
    <x v="1"/>
    <x v="4"/>
    <s v="01-NOV-2005"/>
    <n v="-288000"/>
    <n v="-220991.5883"/>
    <n v="0.76733190395795015"/>
    <n v="0.41499999999999998"/>
    <x v="6"/>
    <x v="0"/>
    <n v="-196682.51360000001"/>
    <x v="12"/>
  </r>
  <r>
    <x v="2"/>
    <x v="9"/>
    <x v="1"/>
    <x v="4"/>
    <s v="01-DEC-2005"/>
    <n v="-297600"/>
    <n v="-227151.27920000002"/>
    <n v="0.76327714796713808"/>
    <n v="0.435"/>
    <x v="6"/>
    <x v="0"/>
    <n v="-206707.66409999999"/>
    <x v="13"/>
  </r>
  <r>
    <x v="2"/>
    <x v="9"/>
    <x v="1"/>
    <x v="4"/>
    <s v="01-JAN-2006"/>
    <n v="-297600"/>
    <n v="-225905.677"/>
    <n v="0.75909165674261914"/>
    <n v="0.44500000000000001"/>
    <x v="6"/>
    <x v="0"/>
    <n v="-207833.22290000002"/>
    <x v="14"/>
  </r>
  <r>
    <x v="2"/>
    <x v="9"/>
    <x v="1"/>
    <x v="4"/>
    <s v="01-FEB-2006"/>
    <n v="-268800"/>
    <n v="-202920.03350000002"/>
    <n v="0.75491083884643417"/>
    <n v="0.435"/>
    <x v="6"/>
    <x v="0"/>
    <n v="-184657.23050000001"/>
    <x v="15"/>
  </r>
  <r>
    <x v="2"/>
    <x v="9"/>
    <x v="1"/>
    <x v="4"/>
    <s v="01-MAR-2006"/>
    <n v="-297600"/>
    <n v="-223543.1024"/>
    <n v="0.75115289793550311"/>
    <n v="0.43"/>
    <x v="6"/>
    <x v="0"/>
    <n v="-202306.50770000002"/>
    <x v="16"/>
  </r>
  <r>
    <x v="2"/>
    <x v="9"/>
    <x v="1"/>
    <x v="4"/>
    <s v="01-APR-2006"/>
    <n v="-288000"/>
    <n v="-215194.44090000002"/>
    <n v="0.74720291973141117"/>
    <n v="0.215"/>
    <x v="6"/>
    <x v="0"/>
    <n v="-148484.1642"/>
    <x v="17"/>
  </r>
  <r>
    <x v="2"/>
    <x v="9"/>
    <x v="1"/>
    <x v="4"/>
    <s v="01-MAY-2006"/>
    <n v="-297600"/>
    <n v="-221232.85070000001"/>
    <n v="0.74338995540798014"/>
    <n v="0.215"/>
    <x v="6"/>
    <x v="0"/>
    <n v="-152650.66700000002"/>
    <x v="18"/>
  </r>
  <r>
    <x v="2"/>
    <x v="9"/>
    <x v="1"/>
    <x v="4"/>
    <s v="01-JUN-2006"/>
    <n v="-288000"/>
    <n v="-212964.44150000002"/>
    <n v="0.73945986633385508"/>
    <n v="0.215"/>
    <x v="6"/>
    <x v="0"/>
    <n v="-146945.46460000001"/>
    <x v="19"/>
  </r>
  <r>
    <x v="2"/>
    <x v="9"/>
    <x v="1"/>
    <x v="4"/>
    <s v="01-JUL-2006"/>
    <n v="-297600"/>
    <n v="-218934.27970000001"/>
    <n v="0.7356662624063921"/>
    <n v="0.215"/>
    <x v="6"/>
    <x v="0"/>
    <n v="-151064.65300000002"/>
    <x v="20"/>
  </r>
  <r>
    <x v="2"/>
    <x v="9"/>
    <x v="1"/>
    <x v="4"/>
    <s v="01-AUG-2006"/>
    <n v="-297600"/>
    <n v="-217770.67320000002"/>
    <n v="0.73175629421859911"/>
    <n v="0.215"/>
    <x v="6"/>
    <x v="0"/>
    <n v="-150261.76450000002"/>
    <x v="21"/>
  </r>
  <r>
    <x v="2"/>
    <x v="9"/>
    <x v="1"/>
    <x v="4"/>
    <s v="01-SEP-2006"/>
    <n v="-288000"/>
    <n v="-209622.71180000002"/>
    <n v="0.72785663834452208"/>
    <n v="0.215"/>
    <x v="6"/>
    <x v="0"/>
    <n v="-144639.67120000001"/>
    <x v="22"/>
  </r>
  <r>
    <x v="2"/>
    <x v="9"/>
    <x v="1"/>
    <x v="4"/>
    <s v="01-OCT-2006"/>
    <n v="-297600"/>
    <n v="-215489.97290000002"/>
    <n v="0.72409265075892715"/>
    <n v="0.215"/>
    <x v="6"/>
    <x v="0"/>
    <n v="-148688.08130000002"/>
    <x v="23"/>
  </r>
  <r>
    <x v="2"/>
    <x v="9"/>
    <x v="1"/>
    <x v="4"/>
    <s v="01-NOV-2006"/>
    <n v="-288000"/>
    <n v="-207421.4748"/>
    <n v="0.72021345426784311"/>
    <n v="0.41499999999999998"/>
    <x v="6"/>
    <x v="0"/>
    <n v="-184605.11260000002"/>
    <x v="24"/>
  </r>
  <r>
    <x v="2"/>
    <x v="9"/>
    <x v="1"/>
    <x v="4"/>
    <s v="01-DEC-2006"/>
    <n v="-297600"/>
    <n v="-213221.28510000001"/>
    <n v="0.71646937185858317"/>
    <n v="0.435"/>
    <x v="6"/>
    <x v="0"/>
    <n v="-194031.3694"/>
    <x v="25"/>
  </r>
  <r>
    <x v="2"/>
    <x v="9"/>
    <x v="1"/>
    <x v="4"/>
    <s v="01-JAN-2007"/>
    <n v="-297600"/>
    <n v="-212072.9895"/>
    <n v="0.71261085188784812"/>
    <n v="0.44500000000000001"/>
    <x v="6"/>
    <x v="0"/>
    <n v="-195107.15040000001"/>
    <x v="26"/>
  </r>
  <r>
    <x v="2"/>
    <x v="9"/>
    <x v="1"/>
    <x v="4"/>
    <s v="01-FEB-2007"/>
    <n v="-268800"/>
    <n v="-190515.47320000001"/>
    <n v="0.7087629210099331"/>
    <n v="0.435"/>
    <x v="6"/>
    <x v="0"/>
    <n v="-173369.08060000002"/>
    <x v="27"/>
  </r>
  <r>
    <x v="2"/>
    <x v="9"/>
    <x v="1"/>
    <x v="4"/>
    <s v="01-MAR-2007"/>
    <n v="-297600"/>
    <n v="-209896.24340000001"/>
    <n v="0.70529651687215211"/>
    <n v="0.43"/>
    <x v="6"/>
    <x v="0"/>
    <n v="-189956.10030000002"/>
    <x v="28"/>
  </r>
  <r>
    <x v="2"/>
    <x v="9"/>
    <x v="1"/>
    <x v="4"/>
    <s v="01-APR-2007"/>
    <n v="-288000"/>
    <n v="-202023.03960000002"/>
    <n v="0.70146888748485114"/>
    <n v="0.22500000000000001"/>
    <x v="6"/>
    <x v="0"/>
    <n v="-141416.12770000001"/>
    <x v="29"/>
  </r>
  <r>
    <x v="2"/>
    <x v="9"/>
    <x v="1"/>
    <x v="4"/>
    <s v="01-MAY-2007"/>
    <n v="-297600"/>
    <n v="-207657.82760000002"/>
    <n v="0.69777495848181015"/>
    <n v="0.215"/>
    <x v="6"/>
    <x v="0"/>
    <n v="-143283.90110000002"/>
    <x v="30"/>
  </r>
  <r>
    <x v="2"/>
    <x v="9"/>
    <x v="1"/>
    <x v="4"/>
    <s v="01-JUN-2007"/>
    <n v="-288000"/>
    <n v="-199862.9332"/>
    <n v="0.69396851818002114"/>
    <n v="0.20499999999999999"/>
    <x v="6"/>
    <x v="0"/>
    <n v="-135906.79459999999"/>
    <x v="31"/>
  </r>
  <r>
    <x v="2"/>
    <x v="9"/>
    <x v="1"/>
    <x v="4"/>
    <s v="01-JUL-2007"/>
    <n v="-297600"/>
    <n v="-205431.84880000001"/>
    <n v="0.69029519078115009"/>
    <n v="0.20499999999999999"/>
    <x v="6"/>
    <x v="0"/>
    <n v="-139693.65720000002"/>
    <x v="32"/>
  </r>
  <r>
    <x v="2"/>
    <x v="9"/>
    <x v="1"/>
    <x v="4"/>
    <s v="01-AUG-2007"/>
    <n v="-297600"/>
    <n v="-204305.4167"/>
    <n v="0.68651013659579707"/>
    <n v="0.20499999999999999"/>
    <x v="6"/>
    <x v="0"/>
    <n v="-138927.6833"/>
    <x v="33"/>
  </r>
  <r>
    <x v="2"/>
    <x v="9"/>
    <x v="1"/>
    <x v="4"/>
    <s v="01-SEP-2007"/>
    <n v="-288000"/>
    <n v="-196627.97500000001"/>
    <n v="0.68273602443125114"/>
    <n v="0.22500000000000001"/>
    <x v="6"/>
    <x v="0"/>
    <n v="-137639.58250000002"/>
    <x v="34"/>
  </r>
  <r>
    <x v="2"/>
    <x v="9"/>
    <x v="1"/>
    <x v="4"/>
    <s v="01-OCT-2007"/>
    <n v="-297600"/>
    <n v="-202098.41070000001"/>
    <n v="0.6790941219102411"/>
    <n v="0.23499999999999999"/>
    <x v="6"/>
    <x v="0"/>
    <n v="-143489.87160000001"/>
    <x v="35"/>
  </r>
  <r>
    <x v="2"/>
    <x v="9"/>
    <x v="1"/>
    <x v="4"/>
    <s v="01-NOV-2007"/>
    <n v="-288000"/>
    <n v="-194498.4045"/>
    <n v="0.67534168216284107"/>
    <n v="0.42249999999999999"/>
    <x v="6"/>
    <x v="0"/>
    <n v="-174562.318"/>
    <x v="36"/>
  </r>
  <r>
    <x v="2"/>
    <x v="9"/>
    <x v="1"/>
    <x v="4"/>
    <s v="01-DEC-2007"/>
    <n v="-297600"/>
    <n v="-199904.1226"/>
    <n v="0.67172084202587712"/>
    <n v="0.4425"/>
    <x v="6"/>
    <x v="0"/>
    <n v="-183412.0325"/>
    <x v="37"/>
  </r>
  <r>
    <x v="2"/>
    <x v="9"/>
    <x v="1"/>
    <x v="4"/>
    <s v="01-JAN-2008"/>
    <n v="-297600"/>
    <n v="-198793.90060000002"/>
    <n v="0.66799025735476114"/>
    <n v="0.45250000000000001"/>
    <x v="6"/>
    <x v="0"/>
    <n v="-184381.34280000001"/>
    <x v="38"/>
  </r>
  <r>
    <x v="2"/>
    <x v="9"/>
    <x v="1"/>
    <x v="4"/>
    <s v="01-FEB-2008"/>
    <n v="-278400"/>
    <n v="-184933.00400000002"/>
    <n v="0.66427084753768706"/>
    <n v="0.4425"/>
    <x v="6"/>
    <x v="0"/>
    <n v="-169676.03109999999"/>
    <x v="39"/>
  </r>
  <r>
    <x v="2"/>
    <x v="9"/>
    <x v="1"/>
    <x v="4"/>
    <s v="01-MAR-2008"/>
    <n v="-297600"/>
    <n v="-196658.64860000001"/>
    <n v="0.66081535135760416"/>
    <n v="0.4375"/>
    <x v="6"/>
    <x v="0"/>
    <n v="-179451.01680000001"/>
    <x v="40"/>
  </r>
  <r>
    <x v="2"/>
    <x v="9"/>
    <x v="1"/>
    <x v="4"/>
    <s v="01-APR-2008"/>
    <n v="-288000"/>
    <n v="-189280.91280000002"/>
    <n v="0.6572253914935231"/>
    <n v="0.22750000000000001"/>
    <x v="6"/>
    <x v="0"/>
    <n v="-132969.8412"/>
    <x v="41"/>
  </r>
  <r>
    <x v="2"/>
    <x v="9"/>
    <x v="1"/>
    <x v="4"/>
    <s v="01-MAY-2008"/>
    <n v="-297600"/>
    <n v="-194559.95600000001"/>
    <n v="0.65376329315163006"/>
    <n v="0.2175"/>
    <x v="6"/>
    <x v="0"/>
    <n v="-134732.7696"/>
    <x v="42"/>
  </r>
  <r>
    <x v="2"/>
    <x v="9"/>
    <x v="1"/>
    <x v="4"/>
    <s v="01-JUN-2008"/>
    <n v="-288000"/>
    <n v="-187257.09760000001"/>
    <n v="0.65019825568022815"/>
    <n v="0.20749999999999999"/>
    <x v="6"/>
    <x v="0"/>
    <n v="-127802.9691"/>
    <x v="43"/>
  </r>
  <r>
    <x v="2"/>
    <x v="9"/>
    <x v="1"/>
    <x v="4"/>
    <s v="01-JUL-2008"/>
    <n v="-297600"/>
    <n v="-192475.86130000002"/>
    <n v="0.64676028675005914"/>
    <n v="0.20749999999999999"/>
    <x v="6"/>
    <x v="0"/>
    <n v="-131364.77540000001"/>
    <x v="44"/>
  </r>
  <r>
    <x v="2"/>
    <x v="9"/>
    <x v="1"/>
    <x v="4"/>
    <s v="01-AUG-2008"/>
    <n v="-297600"/>
    <n v="-191422.3296"/>
    <n v="0.64322019350604909"/>
    <n v="0.20749999999999999"/>
    <x v="6"/>
    <x v="0"/>
    <n v="-130645.7399"/>
    <x v="45"/>
  </r>
  <r>
    <x v="2"/>
    <x v="9"/>
    <x v="1"/>
    <x v="4"/>
    <s v="01-SEP-2008"/>
    <n v="-288000"/>
    <n v="-184231.52180000002"/>
    <n v="0.63969278414926012"/>
    <n v="0.22750000000000001"/>
    <x v="6"/>
    <x v="0"/>
    <n v="-129422.6441"/>
    <x v="46"/>
  </r>
  <r>
    <x v="2"/>
    <x v="9"/>
    <x v="1"/>
    <x v="4"/>
    <s v="01-OCT-2008"/>
    <n v="-297600"/>
    <n v="-189360.2739"/>
    <n v="0.63629124305177209"/>
    <n v="0.23749999999999999"/>
    <x v="6"/>
    <x v="0"/>
    <n v="-134919.19520000002"/>
    <x v="47"/>
  </r>
  <r>
    <x v="2"/>
    <x v="9"/>
    <x v="1"/>
    <x v="4"/>
    <s v="01-NOV-2008"/>
    <n v="-288000"/>
    <n v="-182243.17570000002"/>
    <n v="0.63278880464322207"/>
    <n v="0.38750000000000001"/>
    <x v="6"/>
    <x v="0"/>
    <n v="-157184.73910000001"/>
    <x v="48"/>
  </r>
  <r>
    <x v="2"/>
    <x v="9"/>
    <x v="1"/>
    <x v="4"/>
    <s v="01-DEC-2008"/>
    <n v="-297600"/>
    <n v="-187312.84330000001"/>
    <n v="0.62941143597524707"/>
    <n v="0.40749999999999997"/>
    <x v="6"/>
    <x v="0"/>
    <n v="-165303.58430000002"/>
    <x v="49"/>
  </r>
  <r>
    <x v="2"/>
    <x v="9"/>
    <x v="1"/>
    <x v="4"/>
    <s v="01-JAN-2009"/>
    <n v="-297600"/>
    <n v="-186277.95310000001"/>
    <n v="0.62593398216274609"/>
    <n v="0.41749999999999998"/>
    <x v="6"/>
    <x v="0"/>
    <n v="-166253.07310000001"/>
    <x v="50"/>
  </r>
  <r>
    <x v="2"/>
    <x v="9"/>
    <x v="1"/>
    <x v="4"/>
    <s v="01-FEB-2009"/>
    <n v="-268800"/>
    <n v="-167319.72890000002"/>
    <n v="0.62246922964180906"/>
    <n v="0.40749999999999997"/>
    <x v="6"/>
    <x v="0"/>
    <n v="-147659.66080000001"/>
    <x v="51"/>
  </r>
  <r>
    <x v="2"/>
    <x v="9"/>
    <x v="1"/>
    <x v="4"/>
    <s v="01-MAR-2009"/>
    <n v="-297600"/>
    <n v="-184318.76670000001"/>
    <n v="0.61935069468684512"/>
    <n v="0.40250000000000002"/>
    <x v="6"/>
    <x v="0"/>
    <n v="-161739.71780000001"/>
    <x v="52"/>
  </r>
  <r>
    <x v="2"/>
    <x v="9"/>
    <x v="1"/>
    <x v="4"/>
    <s v="01-APR-2009"/>
    <n v="-288000"/>
    <n v="-177382.11500000002"/>
    <n v="0.61591012154217606"/>
    <n v="0.23250000000000001"/>
    <x v="6"/>
    <x v="0"/>
    <n v="-125497.84640000001"/>
    <x v="53"/>
  </r>
  <r>
    <x v="2"/>
    <x v="9"/>
    <x v="1"/>
    <x v="4"/>
    <s v="01-MAY-2009"/>
    <n v="-297600"/>
    <n v="-182307.56760000001"/>
    <n v="0.61259263314603007"/>
    <n v="0.2225"/>
    <x v="6"/>
    <x v="0"/>
    <n v="-127159.52840000001"/>
    <x v="54"/>
  </r>
  <r>
    <x v="2"/>
    <x v="9"/>
    <x v="1"/>
    <x v="4"/>
    <s v="01-JUN-2009"/>
    <n v="-288000"/>
    <n v="-175442.99460000001"/>
    <n v="0.60917706466260413"/>
    <n v="0.21249999999999999"/>
    <x v="6"/>
    <x v="0"/>
    <n v="-120617.0588"/>
    <x v="55"/>
  </r>
  <r>
    <x v="2"/>
    <x v="9"/>
    <x v="1"/>
    <x v="4"/>
    <s v="01-JUL-2009"/>
    <n v="-297600"/>
    <n v="-180311.0117"/>
    <n v="0.60588377598636611"/>
    <n v="0.21249999999999999"/>
    <x v="6"/>
    <x v="0"/>
    <n v="-123963.82060000001"/>
    <x v="56"/>
  </r>
  <r>
    <x v="2"/>
    <x v="9"/>
    <x v="1"/>
    <x v="4"/>
    <s v="01-AUG-2009"/>
    <n v="-297600"/>
    <n v="-179301.98070000001"/>
    <n v="0.60249321481569407"/>
    <n v="0.21249999999999999"/>
    <x v="6"/>
    <x v="0"/>
    <n v="-123270.1118"/>
    <x v="57"/>
  </r>
  <r>
    <x v="2"/>
    <x v="9"/>
    <x v="1"/>
    <x v="4"/>
    <s v="01-SEP-2009"/>
    <n v="-288000"/>
    <n v="-172545.2243"/>
    <n v="0.5991153623048161"/>
    <n v="0.23250000000000001"/>
    <x v="6"/>
    <x v="0"/>
    <n v="-122075.74620000001"/>
    <x v="58"/>
  </r>
  <r>
    <x v="2"/>
    <x v="9"/>
    <x v="1"/>
    <x v="4"/>
    <s v="01-OCT-2009"/>
    <n v="-297600"/>
    <n v="-177327.51120000001"/>
    <n v="0.5958585726328931"/>
    <n v="0.24249999999999999"/>
    <x v="6"/>
    <x v="0"/>
    <n v="-127232.4893"/>
    <x v="59"/>
  </r>
  <r>
    <x v="2"/>
    <x v="10"/>
    <x v="1"/>
    <x v="3"/>
    <s v="01-MAR-2001"/>
    <n v="886600"/>
    <n v="885649.08799999999"/>
    <n v="0.99892746222138218"/>
    <n v="0.6103623600000001"/>
    <x v="4"/>
    <x v="0"/>
    <n v="540566.80949999997"/>
    <x v="122"/>
  </r>
  <r>
    <x v="2"/>
    <x v="10"/>
    <x v="1"/>
    <x v="3"/>
    <s v="01-APR-2001"/>
    <n v="858000"/>
    <n v="853035.36670000001"/>
    <n v="0.9942137141042392"/>
    <n v="0.61050818000000007"/>
    <x v="4"/>
    <x v="0"/>
    <n v="520785.00719999999"/>
    <x v="123"/>
  </r>
  <r>
    <x v="2"/>
    <x v="10"/>
    <x v="1"/>
    <x v="3"/>
    <s v="01-MAY-2001"/>
    <n v="886600"/>
    <n v="877592.14610000001"/>
    <n v="0.98984000233035419"/>
    <n v="0.61066278000000007"/>
    <x v="4"/>
    <x v="0"/>
    <n v="535912.79550000001"/>
    <x v="124"/>
  </r>
  <r>
    <x v="2"/>
    <x v="10"/>
    <x v="1"/>
    <x v="3"/>
    <s v="01-JUN-2001"/>
    <n v="858000"/>
    <n v="845590.48609999998"/>
    <n v="0.98553669704476821"/>
    <n v="0.61078672000000001"/>
    <x v="4"/>
    <x v="0"/>
    <n v="516475.38040000002"/>
    <x v="125"/>
  </r>
  <r>
    <x v="2"/>
    <x v="10"/>
    <x v="1"/>
    <x v="3"/>
    <s v="01-JUL-2001"/>
    <n v="886600"/>
    <n v="870366.86030000006"/>
    <n v="0.98169057111349511"/>
    <n v="0.61074612000000006"/>
    <x v="4"/>
    <x v="0"/>
    <n v="531573.12439999997"/>
    <x v="126"/>
  </r>
  <r>
    <x v="2"/>
    <x v="10"/>
    <x v="1"/>
    <x v="3"/>
    <s v="01-AUG-2001"/>
    <n v="886600"/>
    <n v="866709.73050000006"/>
    <n v="0.97756567846239117"/>
    <n v="0.61085633000000006"/>
    <x v="4"/>
    <x v="0"/>
    <n v="529435.0638"/>
    <x v="127"/>
  </r>
  <r>
    <x v="2"/>
    <x v="10"/>
    <x v="1"/>
    <x v="3"/>
    <s v="01-SEP-2001"/>
    <n v="858000"/>
    <n v="835301.58150000009"/>
    <n v="0.97354496678660918"/>
    <n v="0.61097093000000002"/>
    <x v="4"/>
    <x v="0"/>
    <n v="510344.92990000005"/>
    <x v="128"/>
  </r>
  <r>
    <x v="2"/>
    <x v="10"/>
    <x v="1"/>
    <x v="3"/>
    <s v="01-OCT-2001"/>
    <n v="886600"/>
    <n v="859724.60629999998"/>
    <n v="0.96968712638545218"/>
    <n v="0.61107014000000004"/>
    <x v="4"/>
    <x v="0"/>
    <n v="525351.97940000007"/>
    <x v="129"/>
  </r>
  <r>
    <x v="2"/>
    <x v="10"/>
    <x v="1"/>
    <x v="3"/>
    <s v="01-NOV-2001"/>
    <n v="858000"/>
    <n v="828539.78830000001"/>
    <n v="0.96566408898436318"/>
    <n v="0.61116825000000008"/>
    <x v="4"/>
    <x v="0"/>
    <n v="506377.15780000004"/>
    <x v="130"/>
  </r>
  <r>
    <x v="2"/>
    <x v="10"/>
    <x v="1"/>
    <x v="3"/>
    <s v="01-DEC-2001"/>
    <n v="886600"/>
    <n v="852752.15980000002"/>
    <n v="0.96182287363994012"/>
    <n v="0.61126201000000002"/>
    <x v="4"/>
    <x v="0"/>
    <n v="521254.93940000003"/>
    <x v="131"/>
  </r>
  <r>
    <x v="2"/>
    <x v="10"/>
    <x v="1"/>
    <x v="3"/>
    <s v="01-JAN-2002"/>
    <n v="886600"/>
    <n v="849201.90690000006"/>
    <n v="0.95781852800901013"/>
    <n v="0.61136409000000003"/>
    <x v="4"/>
    <x v="0"/>
    <n v="519171.48880000005"/>
    <x v="132"/>
  </r>
  <r>
    <x v="2"/>
    <x v="10"/>
    <x v="1"/>
    <x v="3"/>
    <s v="01-FEB-2002"/>
    <n v="800800"/>
    <n v="763736.73190000001"/>
    <n v="0.95371719763131912"/>
    <n v="0.61149343"/>
    <x v="4"/>
    <x v="0"/>
    <n v="467019.94170000002"/>
    <x v="133"/>
  </r>
  <r>
    <x v="2"/>
    <x v="10"/>
    <x v="1"/>
    <x v="3"/>
    <s v="01-MAR-2002"/>
    <n v="886600"/>
    <n v="842291.7378"/>
    <n v="0.95002451821139611"/>
    <n v="0.61161451"/>
    <x v="4"/>
    <x v="0"/>
    <n v="515157.79130000004"/>
    <x v="134"/>
  </r>
  <r>
    <x v="2"/>
    <x v="10"/>
    <x v="1"/>
    <x v="3"/>
    <s v="01-APR-2002"/>
    <n v="858000"/>
    <n v="811608.72600000002"/>
    <n v="0.94593091612242519"/>
    <n v="0.61171729000000008"/>
    <x v="4"/>
    <x v="0"/>
    <n v="496475.03720000002"/>
    <x v="135"/>
  </r>
  <r>
    <x v="2"/>
    <x v="10"/>
    <x v="1"/>
    <x v="3"/>
    <s v="01-MAY-2002"/>
    <n v="886600"/>
    <n v="835139.0969"/>
    <n v="0.9419570233038892"/>
    <n v="0.61177065000000008"/>
    <x v="4"/>
    <x v="0"/>
    <n v="510913.53370000003"/>
    <x v="136"/>
  </r>
  <r>
    <x v="2"/>
    <x v="10"/>
    <x v="1"/>
    <x v="3"/>
    <s v="01-JUN-2002"/>
    <n v="858000"/>
    <n v="804682.48869999999"/>
    <n v="0.93785837842272712"/>
    <n v="0.61181857000000006"/>
    <x v="4"/>
    <x v="0"/>
    <n v="492319.63320000004"/>
    <x v="137"/>
  </r>
  <r>
    <x v="2"/>
    <x v="10"/>
    <x v="1"/>
    <x v="3"/>
    <s v="01-JUL-2002"/>
    <n v="886600"/>
    <n v="827966.00900000008"/>
    <n v="0.9338664662679752"/>
    <n v="0.6118795600000001"/>
    <x v="4"/>
    <x v="0"/>
    <n v="506615.42340000003"/>
    <x v="138"/>
  </r>
  <r>
    <x v="2"/>
    <x v="10"/>
    <x v="1"/>
    <x v="3"/>
    <s v="01-AUG-2002"/>
    <n v="886600"/>
    <n v="824261.53080000007"/>
    <n v="0.92968816922562614"/>
    <n v="0.61197580000000007"/>
    <x v="4"/>
    <x v="0"/>
    <n v="504428.05660000001"/>
    <x v="139"/>
  </r>
  <r>
    <x v="2"/>
    <x v="10"/>
    <x v="1"/>
    <x v="3"/>
    <s v="01-SEP-2002"/>
    <n v="858000"/>
    <n v="794085.65100000007"/>
    <n v="0.92550775171920019"/>
    <n v="0.61207196000000008"/>
    <x v="4"/>
    <x v="0"/>
    <n v="486037.50690000004"/>
    <x v="140"/>
  </r>
  <r>
    <x v="2"/>
    <x v="10"/>
    <x v="1"/>
    <x v="3"/>
    <s v="01-OCT-2002"/>
    <n v="886600"/>
    <n v="816949.2598"/>
    <n v="0.92144062691720818"/>
    <n v="0.61217804000000009"/>
    <x v="4"/>
    <x v="0"/>
    <n v="500118.34260000003"/>
    <x v="141"/>
  </r>
  <r>
    <x v="2"/>
    <x v="10"/>
    <x v="1"/>
    <x v="3"/>
    <s v="01-NOV-2002"/>
    <n v="858000"/>
    <n v="786961.64679999999"/>
    <n v="0.91720471660445413"/>
    <n v="0.61230874000000002"/>
    <x v="4"/>
    <x v="0"/>
    <n v="481863.44220000005"/>
    <x v="142"/>
  </r>
  <r>
    <x v="2"/>
    <x v="10"/>
    <x v="1"/>
    <x v="3"/>
    <s v="01-DEC-2002"/>
    <n v="886600"/>
    <n v="809554.10310000007"/>
    <n v="0.9130995974119801"/>
    <n v="0.6124384100000001"/>
    <x v="4"/>
    <x v="0"/>
    <n v="495801.97080000001"/>
    <x v="143"/>
  </r>
  <r>
    <x v="2"/>
    <x v="10"/>
    <x v="1"/>
    <x v="3"/>
    <s v="01-JAN-2003"/>
    <n v="886600"/>
    <n v="805764.22590000008"/>
    <n v="0.90882497840411214"/>
    <n v="0.61259380000000008"/>
    <x v="4"/>
    <x v="0"/>
    <n v="493606.11620000005"/>
    <x v="144"/>
  </r>
  <r>
    <x v="2"/>
    <x v="10"/>
    <x v="1"/>
    <x v="3"/>
    <s v="01-FEB-2003"/>
    <n v="800800"/>
    <n v="724330.48030000005"/>
    <n v="0.90450859182274013"/>
    <n v="0.61277722000000001"/>
    <x v="4"/>
    <x v="0"/>
    <n v="443853.16470000002"/>
    <x v="145"/>
  </r>
  <r>
    <x v="2"/>
    <x v="10"/>
    <x v="1"/>
    <x v="3"/>
    <s v="01-MAR-2003"/>
    <n v="886600"/>
    <n v="798473.0307"/>
    <n v="0.9006012075928912"/>
    <n v="0.61294822000000004"/>
    <x v="4"/>
    <x v="0"/>
    <n v="489422.56520000001"/>
    <x v="146"/>
  </r>
  <r>
    <x v="2"/>
    <x v="10"/>
    <x v="1"/>
    <x v="3"/>
    <s v="01-APR-2003"/>
    <n v="858000"/>
    <n v="769017.3395"/>
    <n v="0.8962906055233012"/>
    <n v="0.61312350000000004"/>
    <x v="4"/>
    <x v="0"/>
    <n v="471502.54600000003"/>
    <x v="147"/>
  </r>
  <r>
    <x v="2"/>
    <x v="10"/>
    <x v="1"/>
    <x v="3"/>
    <s v="01-MAY-2003"/>
    <n v="886600"/>
    <n v="790977.31440000003"/>
    <n v="0.89214675660337917"/>
    <n v="0.61327406000000007"/>
    <x v="4"/>
    <x v="0"/>
    <n v="485085.81670000002"/>
    <x v="148"/>
  </r>
  <r>
    <x v="2"/>
    <x v="10"/>
    <x v="1"/>
    <x v="3"/>
    <s v="01-JUN-2003"/>
    <n v="858000"/>
    <n v="761783.78639999998"/>
    <n v="0.88785989095679319"/>
    <n v="0.61343295000000009"/>
    <x v="4"/>
    <x v="0"/>
    <n v="467303.22320000001"/>
    <x v="149"/>
  </r>
  <r>
    <x v="2"/>
    <x v="10"/>
    <x v="1"/>
    <x v="3"/>
    <s v="01-JUL-2003"/>
    <n v="886600"/>
    <n v="783501.17610000004"/>
    <n v="0.88371438769658417"/>
    <n v="0.61358466"/>
    <x v="4"/>
    <x v="0"/>
    <n v="480744.25180000003"/>
    <x v="150"/>
  </r>
  <r>
    <x v="2"/>
    <x v="10"/>
    <x v="1"/>
    <x v="3"/>
    <s v="01-AUG-2003"/>
    <n v="886600"/>
    <n v="779709.72400000005"/>
    <n v="0.87943799234602016"/>
    <n v="0.61373655000000005"/>
    <x v="4"/>
    <x v="0"/>
    <n v="478536.30290000001"/>
    <x v="151"/>
  </r>
  <r>
    <x v="2"/>
    <x v="10"/>
    <x v="1"/>
    <x v="3"/>
    <s v="01-SEP-2003"/>
    <n v="858000"/>
    <n v="750886.05240000004"/>
    <n v="0.87515856917931012"/>
    <n v="0.61389086000000004"/>
    <x v="4"/>
    <x v="0"/>
    <n v="460962.03160000005"/>
    <x v="152"/>
  </r>
  <r>
    <x v="2"/>
    <x v="10"/>
    <x v="1"/>
    <x v="3"/>
    <s v="01-OCT-2003"/>
    <n v="886600"/>
    <n v="772248.63020000001"/>
    <n v="0.87102259218683009"/>
    <n v="0.61403682000000004"/>
    <x v="4"/>
    <x v="0"/>
    <n v="474189.0404"/>
    <x v="153"/>
  </r>
  <r>
    <x v="2"/>
    <x v="10"/>
    <x v="1"/>
    <x v="3"/>
    <s v="01-NOV-2003"/>
    <n v="858000"/>
    <n v="743677.57429999998"/>
    <n v="0.86675707957445713"/>
    <n v="0.61418230000000007"/>
    <x v="4"/>
    <x v="0"/>
    <n v="456753.5528"/>
    <x v="154"/>
  </r>
  <r>
    <x v="2"/>
    <x v="10"/>
    <x v="1"/>
    <x v="3"/>
    <s v="01-DEC-2003"/>
    <n v="886600"/>
    <n v="764805.92119999998"/>
    <n v="0.8626279282528041"/>
    <n v="0.61432459000000006"/>
    <x v="4"/>
    <x v="0"/>
    <n v="469839.02900000004"/>
    <x v="155"/>
  </r>
  <r>
    <x v="2"/>
    <x v="10"/>
    <x v="1"/>
    <x v="3"/>
    <s v="01-JAN-2004"/>
    <n v="886600"/>
    <n v="761012.679"/>
    <n v="0.85834951391920411"/>
    <n v="0.61448073000000003"/>
    <x v="4"/>
    <x v="0"/>
    <n v="467627.57440000004"/>
    <x v="156"/>
  </r>
  <r>
    <x v="2"/>
    <x v="10"/>
    <x v="1"/>
    <x v="3"/>
    <s v="01-FEB-2004"/>
    <n v="829400"/>
    <n v="708355.85700000008"/>
    <n v="0.85405818302150216"/>
    <n v="0.61464721"/>
    <x v="4"/>
    <x v="0"/>
    <n v="435388.90470000001"/>
    <x v="157"/>
  </r>
  <r>
    <x v="2"/>
    <x v="10"/>
    <x v="1"/>
    <x v="3"/>
    <s v="01-MAR-2004"/>
    <n v="886600"/>
    <n v="753647.40509999997"/>
    <n v="0.85004218933996112"/>
    <n v="0.61482194000000001"/>
    <x v="4"/>
    <x v="0"/>
    <n v="463358.90640000004"/>
    <x v="158"/>
  </r>
  <r>
    <x v="2"/>
    <x v="10"/>
    <x v="1"/>
    <x v="3"/>
    <s v="01-APR-2004"/>
    <n v="858000"/>
    <n v="725680.95290000003"/>
    <n v="0.84578199639905316"/>
    <n v="0.61504501"/>
    <x v="4"/>
    <x v="0"/>
    <n v="446326.40230000002"/>
    <x v="159"/>
  </r>
  <r>
    <x v="2"/>
    <x v="10"/>
    <x v="1"/>
    <x v="3"/>
    <s v="01-MAY-2004"/>
    <n v="886600"/>
    <n v="746247.2611"/>
    <n v="0.84169553468861213"/>
    <n v="0.61523966000000008"/>
    <x v="4"/>
    <x v="0"/>
    <n v="459120.85630000004"/>
    <x v="160"/>
  </r>
  <r>
    <x v="2"/>
    <x v="10"/>
    <x v="1"/>
    <x v="3"/>
    <s v="01-JUN-2004"/>
    <n v="858000"/>
    <n v="718553.48739999998"/>
    <n v="0.83747492700592518"/>
    <n v="0.61544461000000006"/>
    <x v="4"/>
    <x v="0"/>
    <n v="442229.81950000004"/>
    <x v="161"/>
  </r>
  <r>
    <x v="2"/>
    <x v="10"/>
    <x v="1"/>
    <x v="3"/>
    <s v="01-JUL-2004"/>
    <n v="886600"/>
    <n v="738891.30920000002"/>
    <n v="0.83339872456064712"/>
    <n v="0.61564216000000005"/>
    <x v="4"/>
    <x v="0"/>
    <n v="454892.5882"/>
    <x v="162"/>
  </r>
  <r>
    <x v="2"/>
    <x v="10"/>
    <x v="1"/>
    <x v="3"/>
    <s v="01-AUG-2004"/>
    <n v="886600"/>
    <n v="735165.2942"/>
    <n v="0.82919613600503217"/>
    <n v="0.61584482000000007"/>
    <x v="4"/>
    <x v="0"/>
    <n v="452747.68950000004"/>
    <x v="163"/>
  </r>
  <r>
    <x v="2"/>
    <x v="10"/>
    <x v="1"/>
    <x v="3"/>
    <s v="01-SEP-2004"/>
    <n v="858000"/>
    <n v="707847.16729999997"/>
    <n v="0.8249966984533571"/>
    <n v="0.61605089000000002"/>
    <x v="4"/>
    <x v="0"/>
    <n v="436069.8309"/>
    <x v="164"/>
  </r>
  <r>
    <x v="2"/>
    <x v="10"/>
    <x v="1"/>
    <x v="3"/>
    <s v="01-OCT-2004"/>
    <n v="886600"/>
    <n v="727847.57650000008"/>
    <n v="0.82094245040260316"/>
    <n v="0.61624863000000007"/>
    <x v="4"/>
    <x v="0"/>
    <n v="448535.02410000004"/>
    <x v="165"/>
  </r>
  <r>
    <x v="2"/>
    <x v="11"/>
    <x v="1"/>
    <x v="3"/>
    <s v="01-NOV-2004"/>
    <n v="264960"/>
    <n v="216409.56789999999"/>
    <n v="0.81676316392830917"/>
    <n v="0.61645123000000002"/>
    <x v="4"/>
    <x v="0"/>
    <n v="133405.92879999999"/>
    <x v="0"/>
  </r>
  <r>
    <x v="2"/>
    <x v="11"/>
    <x v="1"/>
    <x v="3"/>
    <s v="01-DEC-2004"/>
    <n v="273792"/>
    <n v="222516.95"/>
    <n v="0.81272261408158408"/>
    <n v="0.61665009000000004"/>
    <x v="4"/>
    <x v="0"/>
    <n v="137215.08170000001"/>
    <x v="1"/>
  </r>
  <r>
    <x v="2"/>
    <x v="11"/>
    <x v="1"/>
    <x v="3"/>
    <s v="01-JAN-2005"/>
    <n v="273792"/>
    <n v="221371.43550000002"/>
    <n v="0.80853872822844608"/>
    <n v="0.6168682900000001"/>
    <x v="4"/>
    <x v="0"/>
    <n v="136557.00280000002"/>
    <x v="2"/>
  </r>
  <r>
    <x v="2"/>
    <x v="11"/>
    <x v="1"/>
    <x v="3"/>
    <s v="01-FEB-2005"/>
    <n v="247296"/>
    <n v="198912.06230000002"/>
    <n v="0.80434807793474017"/>
    <n v="0.61709813000000002"/>
    <x v="4"/>
    <x v="0"/>
    <n v="122748.24740000001"/>
    <x v="3"/>
  </r>
  <r>
    <x v="2"/>
    <x v="11"/>
    <x v="1"/>
    <x v="3"/>
    <s v="01-MAR-2005"/>
    <n v="273792"/>
    <n v="219188.63400000002"/>
    <n v="0.80056624729238013"/>
    <n v="0.61730895000000008"/>
    <x v="4"/>
    <x v="0"/>
    <n v="135307.09020000001"/>
    <x v="4"/>
  </r>
  <r>
    <x v="2"/>
    <x v="11"/>
    <x v="1"/>
    <x v="3"/>
    <s v="01-APR-2005"/>
    <n v="264960"/>
    <n v="211004.4173"/>
    <n v="0.79636328978129212"/>
    <n v="0.61756122000000002"/>
    <x v="4"/>
    <x v="0"/>
    <n v="130308.1297"/>
    <x v="5"/>
  </r>
  <r>
    <x v="2"/>
    <x v="11"/>
    <x v="1"/>
    <x v="3"/>
    <s v="01-MAY-2005"/>
    <n v="273792"/>
    <n v="216920.83860000002"/>
    <n v="0.79228333414388108"/>
    <n v="0.61782196"/>
    <x v="4"/>
    <x v="0"/>
    <n v="134018.44289999999"/>
    <x v="6"/>
  </r>
  <r>
    <x v="2"/>
    <x v="11"/>
    <x v="1"/>
    <x v="3"/>
    <s v="01-JUN-2005"/>
    <n v="264960"/>
    <n v="208807.17260000002"/>
    <n v="0.78807054891059014"/>
    <n v="0.61809625000000001"/>
    <x v="4"/>
    <x v="0"/>
    <n v="129062.9167"/>
    <x v="7"/>
  </r>
  <r>
    <x v="2"/>
    <x v="11"/>
    <x v="1"/>
    <x v="3"/>
    <s v="01-JUL-2005"/>
    <n v="273792"/>
    <n v="214652.07990000001"/>
    <n v="0.78399690233809516"/>
    <n v="0.61836640000000009"/>
    <x v="4"/>
    <x v="0"/>
    <n v="132733.6194"/>
    <x v="8"/>
  </r>
  <r>
    <x v="2"/>
    <x v="11"/>
    <x v="1"/>
    <x v="3"/>
    <s v="01-AUG-2005"/>
    <n v="273792"/>
    <n v="213500.53750000001"/>
    <n v="0.77979100026889314"/>
    <n v="0.61865042000000003"/>
    <x v="4"/>
    <x v="0"/>
    <n v="132082.1826"/>
    <x v="9"/>
  </r>
  <r>
    <x v="2"/>
    <x v="11"/>
    <x v="1"/>
    <x v="3"/>
    <s v="01-SEP-2005"/>
    <n v="264960"/>
    <n v="205500.02770000001"/>
    <n v="0.77558887283280809"/>
    <n v="0.61893939000000009"/>
    <x v="4"/>
    <x v="0"/>
    <n v="127192.0478"/>
    <x v="10"/>
  </r>
  <r>
    <x v="2"/>
    <x v="11"/>
    <x v="1"/>
    <x v="3"/>
    <s v="01-OCT-2005"/>
    <n v="273792"/>
    <n v="211237.66460000002"/>
    <n v="0.77152606582712413"/>
    <n v="0.61922376000000001"/>
    <x v="4"/>
    <x v="0"/>
    <n v="130803.36630000001"/>
    <x v="11"/>
  </r>
  <r>
    <x v="2"/>
    <x v="11"/>
    <x v="1"/>
    <x v="3"/>
    <s v="01-NOV-2005"/>
    <n v="264960"/>
    <n v="203312.26130000001"/>
    <n v="0.76733190395795015"/>
    <n v="0.61952249000000004"/>
    <x v="4"/>
    <x v="0"/>
    <n v="125956.50450000001"/>
    <x v="12"/>
  </r>
  <r>
    <x v="2"/>
    <x v="11"/>
    <x v="1"/>
    <x v="3"/>
    <s v="01-DEC-2005"/>
    <n v="273792"/>
    <n v="208979.17690000002"/>
    <n v="0.76327714796713808"/>
    <n v="0.61981632000000009"/>
    <x v="4"/>
    <x v="0"/>
    <n v="129528.6894"/>
    <x v="13"/>
  </r>
  <r>
    <x v="2"/>
    <x v="11"/>
    <x v="1"/>
    <x v="3"/>
    <s v="01-JAN-2006"/>
    <n v="273792"/>
    <n v="207833.22290000002"/>
    <n v="0.75909165674261914"/>
    <n v="0.62012483000000007"/>
    <x v="4"/>
    <x v="0"/>
    <n v="128882.52830000001"/>
    <x v="14"/>
  </r>
  <r>
    <x v="2"/>
    <x v="11"/>
    <x v="1"/>
    <x v="3"/>
    <s v="01-FEB-2006"/>
    <n v="247296"/>
    <n v="186686.4308"/>
    <n v="0.75491083884643417"/>
    <n v="0.62043833000000004"/>
    <x v="4"/>
    <x v="0"/>
    <n v="115827.40460000001"/>
    <x v="15"/>
  </r>
  <r>
    <x v="2"/>
    <x v="11"/>
    <x v="1"/>
    <x v="3"/>
    <s v="01-MAR-2006"/>
    <n v="273792"/>
    <n v="205659.65420000002"/>
    <n v="0.75115289793550311"/>
    <n v="0.62072879000000003"/>
    <x v="4"/>
    <x v="0"/>
    <n v="127658.85340000001"/>
    <x v="16"/>
  </r>
  <r>
    <x v="2"/>
    <x v="11"/>
    <x v="1"/>
    <x v="3"/>
    <s v="01-APR-2006"/>
    <n v="264960"/>
    <n v="197978.88560000001"/>
    <n v="0.74720291973141117"/>
    <n v="0.62093401000000004"/>
    <x v="4"/>
    <x v="0"/>
    <n v="122931.80870000001"/>
    <x v="17"/>
  </r>
  <r>
    <x v="2"/>
    <x v="11"/>
    <x v="1"/>
    <x v="3"/>
    <s v="01-MAY-2006"/>
    <n v="273792"/>
    <n v="203534.22270000001"/>
    <n v="0.74338995540798014"/>
    <n v="0.62113355000000003"/>
    <x v="4"/>
    <x v="0"/>
    <n v="126421.92030000001"/>
    <x v="18"/>
  </r>
  <r>
    <x v="2"/>
    <x v="11"/>
    <x v="1"/>
    <x v="3"/>
    <s v="01-JUN-2006"/>
    <n v="264960"/>
    <n v="195927.2862"/>
    <n v="0.73945986633385508"/>
    <n v="0.62134073000000001"/>
    <x v="4"/>
    <x v="0"/>
    <n v="121737.5889"/>
    <x v="19"/>
  </r>
  <r>
    <x v="2"/>
    <x v="11"/>
    <x v="1"/>
    <x v="3"/>
    <s v="01-JUL-2006"/>
    <n v="273792"/>
    <n v="201419.5373"/>
    <n v="0.7356662624063921"/>
    <n v="0.62154217"/>
    <x v="4"/>
    <x v="0"/>
    <n v="125190.72200000001"/>
    <x v="20"/>
  </r>
  <r>
    <x v="2"/>
    <x v="11"/>
    <x v="1"/>
    <x v="3"/>
    <s v="01-AUG-2006"/>
    <n v="273792"/>
    <n v="200349.01930000001"/>
    <n v="0.73175629421859911"/>
    <n v="0.62175131000000006"/>
    <x v="4"/>
    <x v="0"/>
    <n v="124567.2504"/>
    <x v="21"/>
  </r>
  <r>
    <x v="2"/>
    <x v="11"/>
    <x v="1"/>
    <x v="3"/>
    <s v="01-SEP-2006"/>
    <n v="264960"/>
    <n v="192852.89490000001"/>
    <n v="0.72785663834452208"/>
    <n v="0.62196144000000009"/>
    <x v="4"/>
    <x v="0"/>
    <n v="119947.0509"/>
    <x v="22"/>
  </r>
  <r>
    <x v="2"/>
    <x v="11"/>
    <x v="1"/>
    <x v="3"/>
    <s v="01-OCT-2006"/>
    <n v="273792"/>
    <n v="198250.77499999999"/>
    <n v="0.72409265075892715"/>
    <n v="0.62216575000000007"/>
    <x v="4"/>
    <x v="0"/>
    <n v="123344.8279"/>
    <x v="23"/>
  </r>
  <r>
    <x v="2"/>
    <x v="11"/>
    <x v="1"/>
    <x v="3"/>
    <s v="01-NOV-2006"/>
    <n v="264960"/>
    <n v="190827.7568"/>
    <n v="0.72021345426784311"/>
    <n v="0.62237785000000001"/>
    <x v="4"/>
    <x v="0"/>
    <n v="118766.95550000001"/>
    <x v="24"/>
  </r>
  <r>
    <x v="2"/>
    <x v="11"/>
    <x v="1"/>
    <x v="3"/>
    <s v="01-DEC-2006"/>
    <n v="273792"/>
    <n v="196163.58230000001"/>
    <n v="0.71646937185858317"/>
    <n v="0.62258406000000011"/>
    <x v="4"/>
    <x v="0"/>
    <n v="122128.3058"/>
    <x v="25"/>
  </r>
  <r>
    <x v="2"/>
    <x v="11"/>
    <x v="1"/>
    <x v="3"/>
    <s v="01-JAN-2007"/>
    <n v="273792"/>
    <n v="195107.15040000001"/>
    <n v="0.71261085188784812"/>
    <n v="0.62279813000000006"/>
    <x v="4"/>
    <x v="0"/>
    <n v="121512.35470000001"/>
    <x v="26"/>
  </r>
  <r>
    <x v="2"/>
    <x v="11"/>
    <x v="1"/>
    <x v="3"/>
    <s v="01-FEB-2007"/>
    <n v="247296"/>
    <n v="175274.2353"/>
    <n v="0.7087629210099331"/>
    <n v="0.62301320000000004"/>
    <x v="4"/>
    <x v="0"/>
    <n v="109198.15030000001"/>
    <x v="27"/>
  </r>
  <r>
    <x v="2"/>
    <x v="11"/>
    <x v="1"/>
    <x v="3"/>
    <s v="01-MAR-2007"/>
    <n v="273792"/>
    <n v="193104.54390000002"/>
    <n v="0.70529651687215211"/>
    <n v="0.62320832000000004"/>
    <x v="4"/>
    <x v="0"/>
    <n v="120344.34540000001"/>
    <x v="28"/>
  </r>
  <r>
    <x v="2"/>
    <x v="11"/>
    <x v="1"/>
    <x v="3"/>
    <s v="01-APR-2007"/>
    <n v="264960"/>
    <n v="185861.19640000002"/>
    <n v="0.70146888748485114"/>
    <n v="0.62342530000000007"/>
    <x v="4"/>
    <x v="0"/>
    <n v="115870.55990000001"/>
    <x v="29"/>
  </r>
  <r>
    <x v="2"/>
    <x v="11"/>
    <x v="1"/>
    <x v="3"/>
    <s v="01-MAY-2007"/>
    <n v="273792"/>
    <n v="191045.20140000002"/>
    <n v="0.69777495848181015"/>
    <n v="0.62363624000000006"/>
    <x v="4"/>
    <x v="0"/>
    <n v="119142.6982"/>
    <x v="30"/>
  </r>
  <r>
    <x v="2"/>
    <x v="11"/>
    <x v="1"/>
    <x v="3"/>
    <s v="01-JUN-2007"/>
    <n v="264960"/>
    <n v="183873.89860000001"/>
    <n v="0.69396851818002114"/>
    <n v="0.62385520000000005"/>
    <x v="4"/>
    <x v="0"/>
    <n v="114710.6752"/>
    <x v="31"/>
  </r>
  <r>
    <x v="2"/>
    <x v="11"/>
    <x v="1"/>
    <x v="3"/>
    <s v="01-JUL-2007"/>
    <n v="273792"/>
    <n v="188997.3009"/>
    <n v="0.69029519078115009"/>
    <n v="0.62406806000000004"/>
    <x v="4"/>
    <x v="0"/>
    <n v="117947.1648"/>
    <x v="32"/>
  </r>
  <r>
    <x v="2"/>
    <x v="11"/>
    <x v="1"/>
    <x v="3"/>
    <s v="01-AUG-2007"/>
    <n v="273792"/>
    <n v="187960.98330000002"/>
    <n v="0.68651013659579707"/>
    <n v="0.62428900000000009"/>
    <x v="4"/>
    <x v="0"/>
    <n v="117341.96030000001"/>
    <x v="33"/>
  </r>
  <r>
    <x v="2"/>
    <x v="11"/>
    <x v="1"/>
    <x v="3"/>
    <s v="01-SEP-2007"/>
    <n v="264960"/>
    <n v="180897.73699999999"/>
    <n v="0.68273602443125114"/>
    <n v="0.62451094000000007"/>
    <x v="4"/>
    <x v="0"/>
    <n v="112972.60380000001"/>
    <x v="34"/>
  </r>
  <r>
    <x v="2"/>
    <x v="11"/>
    <x v="1"/>
    <x v="3"/>
    <s v="01-OCT-2007"/>
    <n v="273792"/>
    <n v="185930.53780000002"/>
    <n v="0.6790941219102411"/>
    <n v="0.62472669000000003"/>
    <x v="4"/>
    <x v="0"/>
    <n v="116155.757"/>
    <x v="35"/>
  </r>
  <r>
    <x v="2"/>
    <x v="11"/>
    <x v="1"/>
    <x v="3"/>
    <s v="01-NOV-2007"/>
    <n v="264960"/>
    <n v="178938.53210000001"/>
    <n v="0.67534168216284107"/>
    <n v="0.62495063000000006"/>
    <x v="4"/>
    <x v="0"/>
    <n v="111827.73540000001"/>
    <x v="36"/>
  </r>
  <r>
    <x v="2"/>
    <x v="11"/>
    <x v="1"/>
    <x v="3"/>
    <s v="01-DEC-2007"/>
    <n v="273792"/>
    <n v="183911.7928"/>
    <n v="0.67172084202587712"/>
    <n v="0.62516830000000001"/>
    <x v="4"/>
    <x v="0"/>
    <n v="114975.81020000001"/>
    <x v="37"/>
  </r>
  <r>
    <x v="2"/>
    <x v="11"/>
    <x v="1"/>
    <x v="3"/>
    <s v="01-JAN-2008"/>
    <n v="273792"/>
    <n v="182890.3885"/>
    <n v="0.66799025735476114"/>
    <n v="0.62539423000000005"/>
    <x v="4"/>
    <x v="0"/>
    <n v="114378.58010000001"/>
    <x v="38"/>
  </r>
  <r>
    <x v="2"/>
    <x v="11"/>
    <x v="1"/>
    <x v="3"/>
    <s v="01-FEB-2008"/>
    <n v="256128"/>
    <n v="170138.36360000001"/>
    <n v="0.66427084753768706"/>
    <n v="0.62562116000000001"/>
    <x v="4"/>
    <x v="0"/>
    <n v="106442.1489"/>
    <x v="39"/>
  </r>
  <r>
    <x v="2"/>
    <x v="11"/>
    <x v="1"/>
    <x v="3"/>
    <s v="01-MAR-2008"/>
    <n v="273792"/>
    <n v="180925.95670000001"/>
    <n v="0.66081535135760416"/>
    <n v="0.62582131000000008"/>
    <x v="4"/>
    <x v="0"/>
    <n v="113227.30680000001"/>
    <x v="40"/>
  </r>
  <r>
    <x v="2"/>
    <x v="11"/>
    <x v="1"/>
    <x v="3"/>
    <s v="01-APR-2008"/>
    <n v="264960"/>
    <n v="174138.43970000002"/>
    <n v="0.6572253914935231"/>
    <n v="0.62594755000000002"/>
    <x v="4"/>
    <x v="0"/>
    <n v="109001.51700000001"/>
    <x v="41"/>
  </r>
  <r>
    <x v="2"/>
    <x v="11"/>
    <x v="1"/>
    <x v="3"/>
    <s v="01-MAY-2008"/>
    <n v="273792"/>
    <n v="178995.15960000001"/>
    <n v="0.65376329315163006"/>
    <n v="0.62606830000000002"/>
    <x v="4"/>
    <x v="0"/>
    <n v="112063.18210000001"/>
    <x v="42"/>
  </r>
  <r>
    <x v="2"/>
    <x v="11"/>
    <x v="1"/>
    <x v="3"/>
    <s v="01-JUN-2008"/>
    <n v="264960"/>
    <n v="172276.52980000002"/>
    <n v="0.65019825568022815"/>
    <n v="0.62619161000000001"/>
    <x v="4"/>
    <x v="0"/>
    <n v="107878.10550000001"/>
    <x v="43"/>
  </r>
  <r>
    <x v="2"/>
    <x v="11"/>
    <x v="1"/>
    <x v="3"/>
    <s v="01-JUL-2008"/>
    <n v="273792"/>
    <n v="177077.79240000001"/>
    <n v="0.64676028675005914"/>
    <n v="0.62630953"/>
    <x v="4"/>
    <x v="0"/>
    <n v="110905.49650000001"/>
    <x v="44"/>
  </r>
  <r>
    <x v="2"/>
    <x v="11"/>
    <x v="1"/>
    <x v="3"/>
    <s v="01-AUG-2008"/>
    <n v="273792"/>
    <n v="176108.54320000001"/>
    <n v="0.64322019350604909"/>
    <n v="0.62642992000000008"/>
    <x v="4"/>
    <x v="0"/>
    <n v="110319.64790000001"/>
    <x v="45"/>
  </r>
  <r>
    <x v="2"/>
    <x v="11"/>
    <x v="1"/>
    <x v="3"/>
    <s v="01-SEP-2008"/>
    <n v="264960"/>
    <n v="169493.0001"/>
    <n v="0.63969278414926012"/>
    <n v="0.62654882000000001"/>
    <x v="4"/>
    <x v="0"/>
    <n v="106195.6269"/>
    <x v="46"/>
  </r>
  <r>
    <x v="2"/>
    <x v="11"/>
    <x v="1"/>
    <x v="3"/>
    <s v="01-OCT-2008"/>
    <n v="273792"/>
    <n v="174211.45200000002"/>
    <n v="0.63629124305177209"/>
    <n v="0.62666247000000008"/>
    <x v="4"/>
    <x v="0"/>
    <n v="109171.7657"/>
    <x v="47"/>
  </r>
  <r>
    <x v="2"/>
    <x v="11"/>
    <x v="1"/>
    <x v="3"/>
    <s v="01-NOV-2008"/>
    <n v="264960"/>
    <n v="167663.72169999999"/>
    <n v="0.63278880464322207"/>
    <n v="0.62677844000000005"/>
    <x v="4"/>
    <x v="0"/>
    <n v="105087.99340000001"/>
    <x v="48"/>
  </r>
  <r>
    <x v="2"/>
    <x v="11"/>
    <x v="1"/>
    <x v="3"/>
    <s v="01-DEC-2008"/>
    <n v="273792"/>
    <n v="172327.81590000002"/>
    <n v="0.62941143597524707"/>
    <n v="0.62688925000000006"/>
    <x v="4"/>
    <x v="0"/>
    <n v="108030.44260000001"/>
    <x v="49"/>
  </r>
  <r>
    <x v="2"/>
    <x v="11"/>
    <x v="1"/>
    <x v="3"/>
    <s v="01-JAN-2009"/>
    <n v="273792"/>
    <n v="171375.71679999999"/>
    <n v="0.62593398216274609"/>
    <n v="0.62700229000000007"/>
    <x v="4"/>
    <x v="0"/>
    <n v="107452.954"/>
    <x v="50"/>
  </r>
  <r>
    <x v="2"/>
    <x v="11"/>
    <x v="1"/>
    <x v="3"/>
    <s v="01-FEB-2009"/>
    <n v="247296"/>
    <n v="153934.15059999999"/>
    <n v="0.62246922964180906"/>
    <n v="0.62711383000000009"/>
    <x v="4"/>
    <x v="0"/>
    <n v="96534.224300000002"/>
    <x v="51"/>
  </r>
  <r>
    <x v="2"/>
    <x v="11"/>
    <x v="1"/>
    <x v="3"/>
    <s v="01-MAR-2009"/>
    <n v="273792"/>
    <n v="169573.2654"/>
    <n v="0.61935069468684512"/>
    <n v="0.62721330000000008"/>
    <x v="4"/>
    <x v="0"/>
    <n v="106358.5959"/>
    <x v="52"/>
  </r>
  <r>
    <x v="2"/>
    <x v="11"/>
    <x v="1"/>
    <x v="3"/>
    <s v="01-APR-2009"/>
    <n v="264960"/>
    <n v="163191.54579999999"/>
    <n v="0.61591012154217606"/>
    <n v="0.6273220100000001"/>
    <x v="4"/>
    <x v="0"/>
    <n v="102373.63710000001"/>
    <x v="53"/>
  </r>
  <r>
    <x v="2"/>
    <x v="11"/>
    <x v="1"/>
    <x v="3"/>
    <s v="01-MAY-2009"/>
    <n v="273792"/>
    <n v="167722.96220000001"/>
    <n v="0.61259263314603007"/>
    <n v="0.62742579000000009"/>
    <x v="4"/>
    <x v="0"/>
    <n v="105233.70020000001"/>
    <x v="54"/>
  </r>
  <r>
    <x v="2"/>
    <x v="11"/>
    <x v="1"/>
    <x v="3"/>
    <s v="01-JUN-2009"/>
    <n v="264960"/>
    <n v="161407.5551"/>
    <n v="0.60917706466260413"/>
    <n v="0.6275315600000001"/>
    <x v="4"/>
    <x v="0"/>
    <n v="101288.3233"/>
    <x v="55"/>
  </r>
  <r>
    <x v="2"/>
    <x v="11"/>
    <x v="1"/>
    <x v="3"/>
    <s v="01-JUL-2009"/>
    <n v="273792"/>
    <n v="165886.13080000001"/>
    <n v="0.60588377598636611"/>
    <n v="0.6276324900000001"/>
    <x v="4"/>
    <x v="0"/>
    <n v="104115.51430000001"/>
    <x v="56"/>
  </r>
  <r>
    <x v="2"/>
    <x v="11"/>
    <x v="1"/>
    <x v="3"/>
    <s v="01-AUG-2009"/>
    <n v="273792"/>
    <n v="164957.8223"/>
    <n v="0.60249321481569407"/>
    <n v="0.6277353200000001"/>
    <x v="4"/>
    <x v="0"/>
    <n v="103549.84020000001"/>
    <x v="57"/>
  </r>
  <r>
    <x v="2"/>
    <x v="11"/>
    <x v="1"/>
    <x v="3"/>
    <s v="01-SEP-2009"/>
    <n v="264960"/>
    <n v="158741.60640000002"/>
    <n v="0.5991153623048161"/>
    <n v="0.62783666000000005"/>
    <x v="4"/>
    <x v="0"/>
    <n v="99663.78820000001"/>
    <x v="58"/>
  </r>
  <r>
    <x v="2"/>
    <x v="11"/>
    <x v="1"/>
    <x v="3"/>
    <s v="01-OCT-2009"/>
    <n v="273792"/>
    <n v="163141.31030000001"/>
    <n v="0.5958585726328931"/>
    <n v="0.62793330000000003"/>
    <x v="4"/>
    <x v="0"/>
    <n v="102441.8493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O7:P175" firstHeaderRow="2" firstDataRow="2" firstDataCol="1"/>
  <pivotFields count="13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0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compact="0" numFmtId="173" outline="0" subtotalTop="0" showAll="0" includeNewItemsInFilter="1"/>
    <pivotField dataField="1" compact="0" numFmtId="173" outline="0" subtotalTop="0" showAll="0" includeNewItemsInFilter="1"/>
    <pivotField axis="axisRow" compact="0" numFmtId="17" outline="0" subtotalTop="0" showAll="0" includeNewItemsInFilter="1">
      <items count="167"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1">
    <field x="12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Sum of Value" fld="11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E9" sqref="E9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x14ac:dyDescent="0.2">
      <c r="A4" s="7" t="s">
        <v>7</v>
      </c>
      <c r="B4" s="8">
        <v>1150581</v>
      </c>
      <c r="D4" s="4" t="s">
        <v>8</v>
      </c>
    </row>
    <row r="5" spans="1:4" x14ac:dyDescent="0.2">
      <c r="A5" s="4"/>
      <c r="B5" s="23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4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workbookViewId="0">
      <selection activeCell="H8" sqref="H8"/>
    </sheetView>
  </sheetViews>
  <sheetFormatPr defaultRowHeight="12.75" x14ac:dyDescent="0.2"/>
  <cols>
    <col min="1" max="1" width="17.28515625" style="48" customWidth="1"/>
    <col min="2" max="2" width="11.85546875" style="48" bestFit="1" customWidth="1"/>
    <col min="3" max="4" width="9.140625" style="48"/>
    <col min="5" max="5" width="10.28515625" style="48" bestFit="1" customWidth="1"/>
    <col min="6" max="6" width="11" style="48" customWidth="1"/>
    <col min="7" max="16384" width="9.140625" style="48"/>
  </cols>
  <sheetData>
    <row r="1" spans="1:6" ht="18" x14ac:dyDescent="0.25">
      <c r="A1" s="50" t="s">
        <v>265</v>
      </c>
    </row>
    <row r="2" spans="1:6" x14ac:dyDescent="0.2">
      <c r="A2" s="48" t="s">
        <v>203</v>
      </c>
    </row>
    <row r="3" spans="1:6" x14ac:dyDescent="0.2">
      <c r="A3" s="49" t="s">
        <v>288</v>
      </c>
    </row>
    <row r="5" spans="1:6" ht="15" x14ac:dyDescent="0.35">
      <c r="B5" s="94" t="s">
        <v>238</v>
      </c>
      <c r="E5" s="96"/>
    </row>
    <row r="6" spans="1:6" x14ac:dyDescent="0.2">
      <c r="A6" s="48" t="s">
        <v>205</v>
      </c>
      <c r="B6" s="48">
        <f>+Split!O3</f>
        <v>-8753153.92861275</v>
      </c>
      <c r="D6" s="97" t="s">
        <v>247</v>
      </c>
      <c r="E6" s="98">
        <v>1150581</v>
      </c>
      <c r="F6" s="99" t="s">
        <v>19</v>
      </c>
    </row>
    <row r="7" spans="1:6" x14ac:dyDescent="0.2">
      <c r="A7" s="48" t="s">
        <v>206</v>
      </c>
      <c r="B7" s="107">
        <f>+Split!J3</f>
        <v>-6647170.0471318364</v>
      </c>
      <c r="D7" s="100"/>
      <c r="E7" s="101">
        <v>1150601</v>
      </c>
      <c r="F7" s="102" t="s">
        <v>239</v>
      </c>
    </row>
    <row r="8" spans="1:6" x14ac:dyDescent="0.2">
      <c r="B8" s="106">
        <f>+ALL!L4</f>
        <v>-15400006.854800064</v>
      </c>
      <c r="D8" s="103"/>
      <c r="E8" s="104"/>
      <c r="F8" s="105"/>
    </row>
    <row r="9" spans="1:6" x14ac:dyDescent="0.2">
      <c r="A9" s="48" t="s">
        <v>336</v>
      </c>
      <c r="B9" s="106">
        <f>+Index!L4</f>
        <v>1855943.3887999991</v>
      </c>
      <c r="D9" s="106"/>
      <c r="E9" s="101"/>
      <c r="F9" s="106"/>
    </row>
    <row r="10" spans="1:6" x14ac:dyDescent="0.2">
      <c r="A10" s="48" t="s">
        <v>204</v>
      </c>
      <c r="B10" s="93">
        <f>+B9+B8</f>
        <v>-13544063.466000065</v>
      </c>
      <c r="D10" s="148" t="s">
        <v>337</v>
      </c>
      <c r="E10" s="149">
        <f>+B8-B7-B6</f>
        <v>317.12094452232122</v>
      </c>
      <c r="F10" s="106"/>
    </row>
    <row r="11" spans="1:6" x14ac:dyDescent="0.2">
      <c r="B11" s="106"/>
      <c r="D11" s="106"/>
      <c r="E11" s="101"/>
      <c r="F11" s="106"/>
    </row>
    <row r="28" spans="1:5" s="95" customFormat="1" ht="15" x14ac:dyDescent="0.35">
      <c r="A28" s="47" t="s">
        <v>266</v>
      </c>
    </row>
    <row r="29" spans="1:5" x14ac:dyDescent="0.2">
      <c r="A29" s="48" t="s">
        <v>257</v>
      </c>
      <c r="B29" s="48" t="s">
        <v>240</v>
      </c>
      <c r="C29" s="48" t="s">
        <v>268</v>
      </c>
      <c r="D29" s="48" t="s">
        <v>241</v>
      </c>
    </row>
    <row r="30" spans="1:5" x14ac:dyDescent="0.2">
      <c r="A30" s="48" t="s">
        <v>258</v>
      </c>
      <c r="B30" s="48" t="s">
        <v>242</v>
      </c>
      <c r="C30" s="48" t="s">
        <v>269</v>
      </c>
      <c r="D30" s="48" t="s">
        <v>243</v>
      </c>
      <c r="E30" s="48" t="s">
        <v>255</v>
      </c>
    </row>
    <row r="31" spans="1:5" x14ac:dyDescent="0.2">
      <c r="A31" s="48" t="s">
        <v>197</v>
      </c>
      <c r="B31" s="48" t="s">
        <v>244</v>
      </c>
      <c r="C31" s="48" t="s">
        <v>270</v>
      </c>
      <c r="D31" s="48" t="s">
        <v>243</v>
      </c>
    </row>
    <row r="32" spans="1:5" x14ac:dyDescent="0.2">
      <c r="A32" s="48" t="s">
        <v>239</v>
      </c>
      <c r="B32" s="48" t="s">
        <v>248</v>
      </c>
      <c r="C32" s="48" t="s">
        <v>269</v>
      </c>
      <c r="D32" s="48" t="s">
        <v>254</v>
      </c>
      <c r="E32" s="48" t="s">
        <v>256</v>
      </c>
    </row>
    <row r="33" spans="1:5" x14ac:dyDescent="0.2">
      <c r="A33" s="48" t="s">
        <v>239</v>
      </c>
      <c r="B33" s="48" t="s">
        <v>244</v>
      </c>
      <c r="C33" s="48" t="s">
        <v>270</v>
      </c>
      <c r="D33" s="48" t="s">
        <v>249</v>
      </c>
    </row>
    <row r="34" spans="1:5" x14ac:dyDescent="0.2">
      <c r="A34" s="48" t="s">
        <v>259</v>
      </c>
      <c r="B34" s="48" t="s">
        <v>253</v>
      </c>
      <c r="C34" s="48" t="s">
        <v>272</v>
      </c>
      <c r="D34" s="48" t="s">
        <v>252</v>
      </c>
    </row>
    <row r="35" spans="1:5" x14ac:dyDescent="0.2">
      <c r="A35" s="48" t="s">
        <v>259</v>
      </c>
      <c r="B35" s="48" t="s">
        <v>250</v>
      </c>
      <c r="C35" s="48" t="s">
        <v>271</v>
      </c>
      <c r="D35" s="48" t="s">
        <v>251</v>
      </c>
    </row>
    <row r="36" spans="1:5" x14ac:dyDescent="0.2">
      <c r="A36" s="48" t="s">
        <v>262</v>
      </c>
      <c r="B36" s="48" t="s">
        <v>240</v>
      </c>
      <c r="C36" s="48" t="s">
        <v>268</v>
      </c>
      <c r="D36" s="48" t="s">
        <v>260</v>
      </c>
    </row>
    <row r="37" spans="1:5" x14ac:dyDescent="0.2">
      <c r="A37" s="48" t="s">
        <v>262</v>
      </c>
      <c r="B37" s="48" t="s">
        <v>261</v>
      </c>
      <c r="C37" s="48" t="s">
        <v>273</v>
      </c>
      <c r="D37" s="48" t="s">
        <v>263</v>
      </c>
      <c r="E37" s="48" t="s">
        <v>264</v>
      </c>
    </row>
  </sheetData>
  <phoneticPr fontId="0" type="noConversion"/>
  <pageMargins left="0.75" right="0.75" top="1" bottom="1" header="0.5" footer="0.5"/>
  <pageSetup orientation="landscape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4:R815"/>
  <sheetViews>
    <sheetView workbookViewId="0">
      <selection activeCell="L8" sqref="L8:L416"/>
    </sheetView>
  </sheetViews>
  <sheetFormatPr defaultRowHeight="12.75" x14ac:dyDescent="0.2"/>
  <cols>
    <col min="1" max="1" width="14.42578125" customWidth="1"/>
    <col min="3" max="3" width="2.28515625" customWidth="1"/>
    <col min="4" max="4" width="17.28515625" customWidth="1"/>
    <col min="5" max="5" width="11.42578125" customWidth="1"/>
    <col min="12" max="12" width="11.5703125" customWidth="1"/>
    <col min="15" max="15" width="12.140625" bestFit="1" customWidth="1"/>
    <col min="16" max="16" width="14.42578125" style="86" bestFit="1" customWidth="1"/>
    <col min="17" max="17" width="12.85546875" bestFit="1" customWidth="1"/>
  </cols>
  <sheetData>
    <row r="4" spans="1:18" x14ac:dyDescent="0.2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SUM(K7:K768)</f>
        <v>0</v>
      </c>
      <c r="L4" s="21">
        <f>SUM(L7:L768)</f>
        <v>-15400006.854800064</v>
      </c>
    </row>
    <row r="5" spans="1:18" x14ac:dyDescent="0.2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  <c r="M5" s="31"/>
    </row>
    <row r="6" spans="1:18" x14ac:dyDescent="0.2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  <c r="M6" s="38" t="s">
        <v>233</v>
      </c>
    </row>
    <row r="7" spans="1:18" hidden="1" x14ac:dyDescent="0.2">
      <c r="A7" s="19" t="s">
        <v>200</v>
      </c>
      <c r="B7" s="19" t="s">
        <v>274</v>
      </c>
      <c r="C7" s="19" t="s">
        <v>198</v>
      </c>
      <c r="D7" s="19" t="s">
        <v>201</v>
      </c>
      <c r="E7" s="9" t="s">
        <v>32</v>
      </c>
      <c r="F7" s="10">
        <v>0</v>
      </c>
      <c r="G7" s="10">
        <v>0</v>
      </c>
      <c r="H7" s="11">
        <v>1</v>
      </c>
      <c r="I7" s="12">
        <v>4.83</v>
      </c>
      <c r="J7" s="12">
        <v>9.9999999999999995E-8</v>
      </c>
      <c r="K7" s="13">
        <v>0</v>
      </c>
      <c r="L7" s="13">
        <v>-4641629.9039000003</v>
      </c>
      <c r="M7" s="64">
        <f>DATE(YEAR(E7),MONTH(E7),1)</f>
        <v>37012</v>
      </c>
      <c r="O7" s="134" t="s">
        <v>234</v>
      </c>
      <c r="P7" s="87"/>
    </row>
    <row r="8" spans="1:18" x14ac:dyDescent="0.2">
      <c r="A8" s="19" t="s">
        <v>200</v>
      </c>
      <c r="B8" s="19" t="s">
        <v>274</v>
      </c>
      <c r="C8" s="19" t="s">
        <v>198</v>
      </c>
      <c r="D8" s="19" t="s">
        <v>201</v>
      </c>
      <c r="E8" s="9" t="s">
        <v>33</v>
      </c>
      <c r="F8" s="10">
        <v>-930000</v>
      </c>
      <c r="G8" s="10">
        <v>-929169.38430000003</v>
      </c>
      <c r="H8" s="11">
        <v>0.99910686481503808</v>
      </c>
      <c r="I8" s="12">
        <v>3.7861905299999998</v>
      </c>
      <c r="J8" s="12">
        <v>9.9999999999999995E-8</v>
      </c>
      <c r="K8" s="13">
        <v>0</v>
      </c>
      <c r="L8" s="13">
        <v>-3518012.2316000001</v>
      </c>
      <c r="M8" s="64">
        <f t="shared" ref="M8:M71" si="0">DATE(YEAR(E8),MONTH(E8),1)</f>
        <v>37043</v>
      </c>
      <c r="O8" s="82" t="s">
        <v>233</v>
      </c>
      <c r="P8" s="87" t="s">
        <v>204</v>
      </c>
      <c r="Q8" s="92" t="s">
        <v>236</v>
      </c>
      <c r="R8" s="92" t="s">
        <v>237</v>
      </c>
    </row>
    <row r="9" spans="1:18" hidden="1" x14ac:dyDescent="0.2">
      <c r="A9" s="19" t="s">
        <v>200</v>
      </c>
      <c r="B9" s="19" t="s">
        <v>274</v>
      </c>
      <c r="C9" s="19" t="s">
        <v>198</v>
      </c>
      <c r="D9" s="19" t="s">
        <v>201</v>
      </c>
      <c r="E9" s="9" t="s">
        <v>34</v>
      </c>
      <c r="F9" s="10">
        <v>-961000</v>
      </c>
      <c r="G9" s="10">
        <v>-956879.82819999999</v>
      </c>
      <c r="H9" s="11">
        <v>0.99571262036048702</v>
      </c>
      <c r="I9" s="12">
        <v>3.7430000000000003</v>
      </c>
      <c r="J9" s="12">
        <v>9.9999999999999995E-8</v>
      </c>
      <c r="K9" s="13">
        <v>0</v>
      </c>
      <c r="L9" s="13">
        <v>-3581601.1011000001</v>
      </c>
      <c r="M9" s="64">
        <f t="shared" si="0"/>
        <v>37073</v>
      </c>
      <c r="O9" s="83">
        <v>36951</v>
      </c>
      <c r="P9" s="87">
        <v>-554817.28669999982</v>
      </c>
      <c r="Q9" s="90" t="e">
        <f>+Split!#REF!</f>
        <v>#REF!</v>
      </c>
      <c r="R9" s="91" t="e">
        <f>+Q9-P9</f>
        <v>#REF!</v>
      </c>
    </row>
    <row r="10" spans="1:18" hidden="1" x14ac:dyDescent="0.2">
      <c r="A10" s="19" t="s">
        <v>200</v>
      </c>
      <c r="B10" s="19" t="s">
        <v>274</v>
      </c>
      <c r="C10" s="19" t="s">
        <v>198</v>
      </c>
      <c r="D10" s="19" t="s">
        <v>201</v>
      </c>
      <c r="E10" s="9" t="s">
        <v>35</v>
      </c>
      <c r="F10" s="10">
        <v>-961000</v>
      </c>
      <c r="G10" s="10">
        <v>-953552.5675</v>
      </c>
      <c r="H10" s="11">
        <v>0.99225033034156207</v>
      </c>
      <c r="I10" s="12">
        <v>3.8149999999999999</v>
      </c>
      <c r="J10" s="12">
        <v>9.9999999999999995E-8</v>
      </c>
      <c r="K10" s="13">
        <v>0</v>
      </c>
      <c r="L10" s="13">
        <v>-3637802.9495000001</v>
      </c>
      <c r="M10" s="64">
        <f t="shared" si="0"/>
        <v>37104</v>
      </c>
      <c r="O10" s="84">
        <v>36982</v>
      </c>
      <c r="P10" s="88">
        <v>-124823.53179999941</v>
      </c>
      <c r="Q10" s="90" t="e">
        <f>+Split!#REF!</f>
        <v>#REF!</v>
      </c>
      <c r="R10" s="91" t="e">
        <f t="shared" ref="R10:R73" si="1">+Q10-P10</f>
        <v>#REF!</v>
      </c>
    </row>
    <row r="11" spans="1:18" hidden="1" x14ac:dyDescent="0.2">
      <c r="A11" s="19" t="s">
        <v>200</v>
      </c>
      <c r="B11" s="19" t="s">
        <v>274</v>
      </c>
      <c r="C11" s="19" t="s">
        <v>198</v>
      </c>
      <c r="D11" s="19" t="s">
        <v>201</v>
      </c>
      <c r="E11" s="9" t="s">
        <v>36</v>
      </c>
      <c r="F11" s="10">
        <v>-930000</v>
      </c>
      <c r="G11" s="10">
        <v>-919607.06850000005</v>
      </c>
      <c r="H11" s="11">
        <v>0.98882480484101209</v>
      </c>
      <c r="I11" s="12">
        <v>3.87</v>
      </c>
      <c r="J11" s="12">
        <v>9.9999999999999995E-8</v>
      </c>
      <c r="K11" s="13">
        <v>0</v>
      </c>
      <c r="L11" s="13">
        <v>-3558879.2631000001</v>
      </c>
      <c r="M11" s="64">
        <f t="shared" si="0"/>
        <v>37135</v>
      </c>
      <c r="O11" s="84">
        <v>37012</v>
      </c>
      <c r="P11" s="88">
        <v>-128416.89270000078</v>
      </c>
      <c r="Q11" s="90">
        <f>+Split!Q6</f>
        <v>-242171.99999999988</v>
      </c>
      <c r="R11" s="91">
        <f t="shared" si="1"/>
        <v>-113755.1072999991</v>
      </c>
    </row>
    <row r="12" spans="1:18" hidden="1" x14ac:dyDescent="0.2">
      <c r="A12" s="19" t="s">
        <v>200</v>
      </c>
      <c r="B12" s="19" t="s">
        <v>274</v>
      </c>
      <c r="C12" s="19" t="s">
        <v>198</v>
      </c>
      <c r="D12" s="19" t="s">
        <v>201</v>
      </c>
      <c r="E12" s="9" t="s">
        <v>37</v>
      </c>
      <c r="F12" s="10">
        <v>-961000</v>
      </c>
      <c r="G12" s="10">
        <v>-947180.63359999994</v>
      </c>
      <c r="H12" s="11">
        <v>0.985619806085128</v>
      </c>
      <c r="I12" s="12">
        <v>3.9020000000000001</v>
      </c>
      <c r="J12" s="12">
        <v>9.9999999999999995E-8</v>
      </c>
      <c r="K12" s="13">
        <v>0</v>
      </c>
      <c r="L12" s="13">
        <v>-3695898.7377999998</v>
      </c>
      <c r="M12" s="64">
        <f t="shared" si="0"/>
        <v>37165</v>
      </c>
      <c r="O12" s="84">
        <v>37043</v>
      </c>
      <c r="P12" s="88">
        <v>-119151.38669999968</v>
      </c>
      <c r="Q12" s="90">
        <f>+Split!Q7</f>
        <v>-127473.24132502233</v>
      </c>
      <c r="R12" s="91">
        <f t="shared" si="1"/>
        <v>-8321.85462502265</v>
      </c>
    </row>
    <row r="13" spans="1:18" hidden="1" x14ac:dyDescent="0.2">
      <c r="A13" s="19" t="s">
        <v>200</v>
      </c>
      <c r="B13" s="19" t="s">
        <v>274</v>
      </c>
      <c r="C13" s="19" t="s">
        <v>198</v>
      </c>
      <c r="D13" s="19" t="s">
        <v>201</v>
      </c>
      <c r="E13" s="9" t="s">
        <v>38</v>
      </c>
      <c r="F13" s="10">
        <v>-930000</v>
      </c>
      <c r="G13" s="10">
        <v>-913482.12250000006</v>
      </c>
      <c r="H13" s="11">
        <v>0.98223884144416995</v>
      </c>
      <c r="I13" s="12">
        <v>4.2341285800000001</v>
      </c>
      <c r="J13" s="12">
        <v>9.9999999999999995E-8</v>
      </c>
      <c r="K13" s="13">
        <v>0</v>
      </c>
      <c r="L13" s="13">
        <v>-3867800.6743999999</v>
      </c>
      <c r="M13" s="64">
        <f t="shared" si="0"/>
        <v>37196</v>
      </c>
      <c r="O13" s="84">
        <v>37073</v>
      </c>
      <c r="P13" s="88">
        <v>-113208.55670000042</v>
      </c>
      <c r="Q13" s="90">
        <f>+Split!Q8</f>
        <v>-28706.394844992828</v>
      </c>
      <c r="R13" s="91">
        <f t="shared" si="1"/>
        <v>84502.161855007595</v>
      </c>
    </row>
    <row r="14" spans="1:18" hidden="1" x14ac:dyDescent="0.2">
      <c r="A14" s="19" t="s">
        <v>200</v>
      </c>
      <c r="B14" s="19" t="s">
        <v>274</v>
      </c>
      <c r="C14" s="19" t="s">
        <v>198</v>
      </c>
      <c r="D14" s="19" t="s">
        <v>201</v>
      </c>
      <c r="E14" s="9" t="s">
        <v>39</v>
      </c>
      <c r="F14" s="10">
        <v>-961000</v>
      </c>
      <c r="G14" s="10">
        <v>-940803.99199999997</v>
      </c>
      <c r="H14" s="11">
        <v>0.97898438294944301</v>
      </c>
      <c r="I14" s="12">
        <v>4.4140970499999996</v>
      </c>
      <c r="J14" s="12">
        <v>9.9999999999999995E-8</v>
      </c>
      <c r="K14" s="13">
        <v>0</v>
      </c>
      <c r="L14" s="13">
        <v>-4152800.0328000002</v>
      </c>
      <c r="M14" s="64">
        <f t="shared" si="0"/>
        <v>37226</v>
      </c>
      <c r="O14" s="84">
        <v>37104</v>
      </c>
      <c r="P14" s="88">
        <v>-112732.87400000065</v>
      </c>
      <c r="Q14" s="90">
        <f>+Split!Q9</f>
        <v>-23838.814186456002</v>
      </c>
      <c r="R14" s="91">
        <f t="shared" si="1"/>
        <v>88894.059813544649</v>
      </c>
    </row>
    <row r="15" spans="1:18" hidden="1" x14ac:dyDescent="0.2">
      <c r="A15" s="19" t="s">
        <v>200</v>
      </c>
      <c r="B15" s="19" t="s">
        <v>274</v>
      </c>
      <c r="C15" s="19" t="s">
        <v>198</v>
      </c>
      <c r="D15" s="19" t="s">
        <v>201</v>
      </c>
      <c r="E15" s="9" t="s">
        <v>40</v>
      </c>
      <c r="F15" s="10">
        <v>-961000</v>
      </c>
      <c r="G15" s="10">
        <v>-937484.97230000002</v>
      </c>
      <c r="H15" s="11">
        <v>0.97553066834118796</v>
      </c>
      <c r="I15" s="12">
        <v>4.4920677199999997</v>
      </c>
      <c r="J15" s="12">
        <v>9.9999999999999995E-8</v>
      </c>
      <c r="K15" s="13">
        <v>0</v>
      </c>
      <c r="L15" s="13">
        <v>-4211245.8890000004</v>
      </c>
      <c r="M15" s="64">
        <f t="shared" si="0"/>
        <v>37257</v>
      </c>
      <c r="O15" s="84">
        <v>37135</v>
      </c>
      <c r="P15" s="88">
        <v>-135809.52280000021</v>
      </c>
      <c r="Q15" s="90">
        <f>+Split!Q10</f>
        <v>-41382.318082596335</v>
      </c>
      <c r="R15" s="91">
        <f t="shared" si="1"/>
        <v>94427.204717403874</v>
      </c>
    </row>
    <row r="16" spans="1:18" hidden="1" x14ac:dyDescent="0.2">
      <c r="A16" s="19" t="s">
        <v>200</v>
      </c>
      <c r="B16" s="19" t="s">
        <v>274</v>
      </c>
      <c r="C16" s="19" t="s">
        <v>198</v>
      </c>
      <c r="D16" s="19" t="s">
        <v>201</v>
      </c>
      <c r="E16" s="9" t="s">
        <v>41</v>
      </c>
      <c r="F16" s="10">
        <v>-868000</v>
      </c>
      <c r="G16" s="10">
        <v>-843604.62040000001</v>
      </c>
      <c r="H16" s="11">
        <v>0.97189472402002997</v>
      </c>
      <c r="I16" s="12">
        <v>4.3840474900000004</v>
      </c>
      <c r="J16" s="12">
        <v>9.9999999999999995E-8</v>
      </c>
      <c r="K16" s="13">
        <v>0</v>
      </c>
      <c r="L16" s="13">
        <v>-3698402.6362000001</v>
      </c>
      <c r="M16" s="64">
        <f t="shared" si="0"/>
        <v>37288</v>
      </c>
      <c r="O16" s="84">
        <v>37165</v>
      </c>
      <c r="P16" s="88">
        <v>-144439.7459000001</v>
      </c>
      <c r="Q16" s="90">
        <f>+Split!Q11</f>
        <v>-42623.128514151875</v>
      </c>
      <c r="R16" s="91">
        <f t="shared" si="1"/>
        <v>101816.61738584822</v>
      </c>
    </row>
    <row r="17" spans="1:18" hidden="1" x14ac:dyDescent="0.2">
      <c r="A17" s="19" t="s">
        <v>200</v>
      </c>
      <c r="B17" s="19" t="s">
        <v>274</v>
      </c>
      <c r="C17" s="19" t="s">
        <v>198</v>
      </c>
      <c r="D17" s="19" t="s">
        <v>201</v>
      </c>
      <c r="E17" s="9" t="s">
        <v>42</v>
      </c>
      <c r="F17" s="10">
        <v>-961000</v>
      </c>
      <c r="G17" s="10">
        <v>-930792.21129999997</v>
      </c>
      <c r="H17" s="11">
        <v>0.96856629692736107</v>
      </c>
      <c r="I17" s="12">
        <v>4.2140315900000003</v>
      </c>
      <c r="J17" s="12">
        <v>9.9999999999999995E-8</v>
      </c>
      <c r="K17" s="13">
        <v>0</v>
      </c>
      <c r="L17" s="13">
        <v>-3922387.6935999999</v>
      </c>
      <c r="M17" s="64">
        <f t="shared" si="0"/>
        <v>37316</v>
      </c>
      <c r="O17" s="84">
        <v>37196</v>
      </c>
      <c r="P17" s="88">
        <v>-276610.10710000037</v>
      </c>
      <c r="Q17" s="90">
        <f>+Split!Q12</f>
        <v>-180073.43697620626</v>
      </c>
      <c r="R17" s="91">
        <f t="shared" si="1"/>
        <v>96536.670123794116</v>
      </c>
    </row>
    <row r="18" spans="1:18" hidden="1" x14ac:dyDescent="0.2">
      <c r="A18" s="19" t="s">
        <v>200</v>
      </c>
      <c r="B18" s="19" t="s">
        <v>274</v>
      </c>
      <c r="C18" s="19" t="s">
        <v>198</v>
      </c>
      <c r="D18" s="19" t="s">
        <v>201</v>
      </c>
      <c r="E18" s="9" t="s">
        <v>43</v>
      </c>
      <c r="F18" s="10">
        <v>-930000</v>
      </c>
      <c r="G18" s="10">
        <v>-897281.66449999996</v>
      </c>
      <c r="H18" s="11">
        <v>0.96481899406933402</v>
      </c>
      <c r="I18" s="12">
        <v>3.8440137999999999</v>
      </c>
      <c r="J18" s="12">
        <v>9.9999999999999995E-8</v>
      </c>
      <c r="K18" s="13">
        <v>0</v>
      </c>
      <c r="L18" s="13">
        <v>-3449163.0142999999</v>
      </c>
      <c r="M18" s="64">
        <f t="shared" si="0"/>
        <v>37347</v>
      </c>
      <c r="O18" s="84">
        <v>37226</v>
      </c>
      <c r="P18" s="88">
        <v>-284708.07420000026</v>
      </c>
      <c r="Q18" s="90">
        <f>+Split!Q13</f>
        <v>-185429.69244503241</v>
      </c>
      <c r="R18" s="91">
        <f t="shared" si="1"/>
        <v>99278.38175496785</v>
      </c>
    </row>
    <row r="19" spans="1:18" hidden="1" x14ac:dyDescent="0.2">
      <c r="A19" s="19" t="s">
        <v>200</v>
      </c>
      <c r="B19" s="19" t="s">
        <v>274</v>
      </c>
      <c r="C19" s="19" t="s">
        <v>198</v>
      </c>
      <c r="D19" s="19" t="s">
        <v>201</v>
      </c>
      <c r="E19" s="9" t="s">
        <v>44</v>
      </c>
      <c r="F19" s="10">
        <v>-961000</v>
      </c>
      <c r="G19" s="10">
        <v>-923648.51370000001</v>
      </c>
      <c r="H19" s="11">
        <v>0.96113268859160605</v>
      </c>
      <c r="I19" s="12">
        <v>3.7789941900000001</v>
      </c>
      <c r="J19" s="12">
        <v>9.9999999999999995E-8</v>
      </c>
      <c r="K19" s="13">
        <v>0</v>
      </c>
      <c r="L19" s="13">
        <v>-3490462.2738000001</v>
      </c>
      <c r="M19" s="64">
        <f t="shared" si="0"/>
        <v>37377</v>
      </c>
      <c r="O19" s="84">
        <v>37257</v>
      </c>
      <c r="P19" s="88">
        <v>-283538.58799999929</v>
      </c>
      <c r="Q19" s="90">
        <f>+Split!Q14</f>
        <v>-184748.02674635767</v>
      </c>
      <c r="R19" s="91">
        <f t="shared" si="1"/>
        <v>98790.561253641616</v>
      </c>
    </row>
    <row r="20" spans="1:18" hidden="1" x14ac:dyDescent="0.2">
      <c r="A20" s="19" t="s">
        <v>200</v>
      </c>
      <c r="B20" s="19" t="s">
        <v>274</v>
      </c>
      <c r="C20" s="19" t="s">
        <v>198</v>
      </c>
      <c r="D20" s="19" t="s">
        <v>201</v>
      </c>
      <c r="E20" s="9" t="s">
        <v>45</v>
      </c>
      <c r="F20" s="10">
        <v>-930000</v>
      </c>
      <c r="G20" s="10">
        <v>-890261.64020000002</v>
      </c>
      <c r="H20" s="11">
        <v>0.95727058081247796</v>
      </c>
      <c r="I20" s="12">
        <v>3.8239752600000001</v>
      </c>
      <c r="J20" s="12">
        <v>9.9999999999999995E-8</v>
      </c>
      <c r="K20" s="13">
        <v>0</v>
      </c>
      <c r="L20" s="13">
        <v>-3404338.3952000001</v>
      </c>
      <c r="M20" s="64">
        <f t="shared" si="0"/>
        <v>37408</v>
      </c>
      <c r="O20" s="84">
        <v>37288</v>
      </c>
      <c r="P20" s="88">
        <v>-255020.81179999985</v>
      </c>
      <c r="Q20" s="90">
        <f>+Split!Q15</f>
        <v>-166230.1746743985</v>
      </c>
      <c r="R20" s="91">
        <f t="shared" si="1"/>
        <v>88790.637125601352</v>
      </c>
    </row>
    <row r="21" spans="1:18" hidden="1" x14ac:dyDescent="0.2">
      <c r="A21" s="19" t="s">
        <v>200</v>
      </c>
      <c r="B21" s="19" t="s">
        <v>274</v>
      </c>
      <c r="C21" s="19" t="s">
        <v>198</v>
      </c>
      <c r="D21" s="19" t="s">
        <v>201</v>
      </c>
      <c r="E21" s="9" t="s">
        <v>46</v>
      </c>
      <c r="F21" s="10">
        <v>-961000</v>
      </c>
      <c r="G21" s="10">
        <v>-916274.12600000005</v>
      </c>
      <c r="H21" s="11">
        <v>0.95345902813059102</v>
      </c>
      <c r="I21" s="12">
        <v>3.8769570799999999</v>
      </c>
      <c r="J21" s="12">
        <v>9.9999999999999995E-8</v>
      </c>
      <c r="K21" s="13">
        <v>0</v>
      </c>
      <c r="L21" s="13">
        <v>-3552355.3728</v>
      </c>
      <c r="M21" s="64">
        <f t="shared" si="0"/>
        <v>37438</v>
      </c>
      <c r="O21" s="84">
        <v>37316</v>
      </c>
      <c r="P21" s="88">
        <v>-281269.89689999982</v>
      </c>
      <c r="Q21" s="90">
        <f>+Split!Q16</f>
        <v>-183395.47358385674</v>
      </c>
      <c r="R21" s="91">
        <f t="shared" si="1"/>
        <v>97874.423316143075</v>
      </c>
    </row>
    <row r="22" spans="1:18" hidden="1" x14ac:dyDescent="0.2">
      <c r="A22" s="19" t="s">
        <v>200</v>
      </c>
      <c r="B22" s="19" t="s">
        <v>274</v>
      </c>
      <c r="C22" s="19" t="s">
        <v>198</v>
      </c>
      <c r="D22" s="19" t="s">
        <v>201</v>
      </c>
      <c r="E22" s="9" t="s">
        <v>47</v>
      </c>
      <c r="F22" s="10">
        <v>-961000</v>
      </c>
      <c r="G22" s="10">
        <v>-912396.7476</v>
      </c>
      <c r="H22" s="11">
        <v>0.94942429511546911</v>
      </c>
      <c r="I22" s="12">
        <v>3.9069385699999999</v>
      </c>
      <c r="J22" s="12">
        <v>9.9999999999999995E-8</v>
      </c>
      <c r="K22" s="13">
        <v>0</v>
      </c>
      <c r="L22" s="13">
        <v>-3564677.9526</v>
      </c>
      <c r="M22" s="64">
        <f t="shared" si="0"/>
        <v>37469</v>
      </c>
      <c r="O22" s="84">
        <v>37347</v>
      </c>
      <c r="P22" s="88">
        <v>-117088.77689999982</v>
      </c>
      <c r="Q22" s="90">
        <f>+Split!Q17</f>
        <v>-127426.38204864359</v>
      </c>
      <c r="R22" s="91">
        <f t="shared" si="1"/>
        <v>-10337.605148643765</v>
      </c>
    </row>
    <row r="23" spans="1:18" hidden="1" x14ac:dyDescent="0.2">
      <c r="A23" s="19" t="s">
        <v>200</v>
      </c>
      <c r="B23" s="19" t="s">
        <v>274</v>
      </c>
      <c r="C23" s="19" t="s">
        <v>198</v>
      </c>
      <c r="D23" s="19" t="s">
        <v>201</v>
      </c>
      <c r="E23" s="9" t="s">
        <v>48</v>
      </c>
      <c r="F23" s="10">
        <v>-930000</v>
      </c>
      <c r="G23" s="10">
        <v>-879156.13360000006</v>
      </c>
      <c r="H23" s="11">
        <v>0.94532917587172505</v>
      </c>
      <c r="I23" s="12">
        <v>3.9219211</v>
      </c>
      <c r="J23" s="12">
        <v>9.9999999999999995E-8</v>
      </c>
      <c r="K23" s="13">
        <v>0</v>
      </c>
      <c r="L23" s="13">
        <v>-3447980.9024</v>
      </c>
      <c r="M23" s="64">
        <f t="shared" si="0"/>
        <v>37500</v>
      </c>
      <c r="O23" s="84">
        <v>37377</v>
      </c>
      <c r="P23" s="88">
        <v>-120491.58609999984</v>
      </c>
      <c r="Q23" s="90">
        <f>+Split!Q18</f>
        <v>-131152.72163143562</v>
      </c>
      <c r="R23" s="91">
        <f t="shared" si="1"/>
        <v>-10661.135531435779</v>
      </c>
    </row>
    <row r="24" spans="1:18" hidden="1" x14ac:dyDescent="0.2">
      <c r="A24" s="19" t="s">
        <v>200</v>
      </c>
      <c r="B24" s="19" t="s">
        <v>274</v>
      </c>
      <c r="C24" s="19" t="s">
        <v>198</v>
      </c>
      <c r="D24" s="19" t="s">
        <v>201</v>
      </c>
      <c r="E24" s="9" t="s">
        <v>49</v>
      </c>
      <c r="F24" s="10">
        <v>-961000</v>
      </c>
      <c r="G24" s="10">
        <v>-904595.55</v>
      </c>
      <c r="H24" s="11">
        <v>0.94130650367970903</v>
      </c>
      <c r="I24" s="12">
        <v>3.9369055199999998</v>
      </c>
      <c r="J24" s="12">
        <v>9.9999999999999995E-8</v>
      </c>
      <c r="K24" s="13">
        <v>0</v>
      </c>
      <c r="L24" s="13">
        <v>-3561307.1238000002</v>
      </c>
      <c r="M24" s="64">
        <f t="shared" si="0"/>
        <v>37530</v>
      </c>
      <c r="O24" s="84">
        <v>37408</v>
      </c>
      <c r="P24" s="88">
        <v>-116104.43339999986</v>
      </c>
      <c r="Q24" s="90">
        <f>+Split!Q19</f>
        <v>-126395.12508776097</v>
      </c>
      <c r="R24" s="91">
        <f t="shared" si="1"/>
        <v>-10290.691687761107</v>
      </c>
    </row>
    <row r="25" spans="1:18" hidden="1" x14ac:dyDescent="0.2">
      <c r="A25" s="19" t="s">
        <v>200</v>
      </c>
      <c r="B25" s="19" t="s">
        <v>274</v>
      </c>
      <c r="C25" s="19" t="s">
        <v>198</v>
      </c>
      <c r="D25" s="19" t="s">
        <v>201</v>
      </c>
      <c r="E25" s="9" t="s">
        <v>50</v>
      </c>
      <c r="F25" s="10">
        <v>-930000</v>
      </c>
      <c r="G25" s="10">
        <v>-871491.11470000003</v>
      </c>
      <c r="H25" s="11">
        <v>0.93708722011956003</v>
      </c>
      <c r="I25" s="12">
        <v>4.0934946300000004</v>
      </c>
      <c r="J25" s="12">
        <v>9.9999999999999995E-8</v>
      </c>
      <c r="K25" s="13">
        <v>0</v>
      </c>
      <c r="L25" s="13">
        <v>-3567444.1072</v>
      </c>
      <c r="M25" s="64">
        <f t="shared" si="0"/>
        <v>37561</v>
      </c>
      <c r="O25" s="84">
        <v>37438</v>
      </c>
      <c r="P25" s="88">
        <v>-119473.14580000023</v>
      </c>
      <c r="Q25" s="90">
        <f>+Split!Q20</f>
        <v>-130071.60358437937</v>
      </c>
      <c r="R25" s="91">
        <f t="shared" si="1"/>
        <v>-10598.457784379134</v>
      </c>
    </row>
    <row r="26" spans="1:18" hidden="1" x14ac:dyDescent="0.2">
      <c r="A26" s="19" t="s">
        <v>200</v>
      </c>
      <c r="B26" s="19" t="s">
        <v>274</v>
      </c>
      <c r="C26" s="19" t="s">
        <v>198</v>
      </c>
      <c r="D26" s="19" t="s">
        <v>201</v>
      </c>
      <c r="E26" s="9" t="s">
        <v>51</v>
      </c>
      <c r="F26" s="10">
        <v>-961000</v>
      </c>
      <c r="G26" s="10">
        <v>-896563.46580000001</v>
      </c>
      <c r="H26" s="11">
        <v>0.93294845560541506</v>
      </c>
      <c r="I26" s="12">
        <v>4.22848209</v>
      </c>
      <c r="J26" s="12">
        <v>9.9999999999999995E-8</v>
      </c>
      <c r="K26" s="13">
        <v>0</v>
      </c>
      <c r="L26" s="13">
        <v>-3791102.4660999998</v>
      </c>
      <c r="M26" s="64">
        <f t="shared" si="0"/>
        <v>37591</v>
      </c>
      <c r="O26" s="84">
        <v>37469</v>
      </c>
      <c r="P26" s="88">
        <v>-118953.09180000005</v>
      </c>
      <c r="Q26" s="90">
        <f>+Split!Q21</f>
        <v>-129504.28897128829</v>
      </c>
      <c r="R26" s="91">
        <f t="shared" si="1"/>
        <v>-10551.197171288237</v>
      </c>
    </row>
    <row r="27" spans="1:18" hidden="1" x14ac:dyDescent="0.2">
      <c r="A27" s="19" t="s">
        <v>200</v>
      </c>
      <c r="B27" s="19" t="s">
        <v>274</v>
      </c>
      <c r="C27" s="19" t="s">
        <v>198</v>
      </c>
      <c r="D27" s="19" t="s">
        <v>201</v>
      </c>
      <c r="E27" s="9" t="s">
        <v>52</v>
      </c>
      <c r="F27" s="10">
        <v>-961000</v>
      </c>
      <c r="G27" s="10">
        <v>-892387.80729999999</v>
      </c>
      <c r="H27" s="11">
        <v>0.92860333740997703</v>
      </c>
      <c r="I27" s="12">
        <v>4.2884714800000001</v>
      </c>
      <c r="J27" s="12">
        <v>9.9999999999999995E-8</v>
      </c>
      <c r="K27" s="13">
        <v>0</v>
      </c>
      <c r="L27" s="13">
        <v>-3826979.5743</v>
      </c>
      <c r="M27" s="64">
        <f t="shared" si="0"/>
        <v>37622</v>
      </c>
      <c r="O27" s="84">
        <v>37500</v>
      </c>
      <c r="P27" s="88">
        <v>-114612.21649999975</v>
      </c>
      <c r="Q27" s="90">
        <f>+Split!Q22</f>
        <v>-124770.80540798946</v>
      </c>
      <c r="R27" s="91">
        <f t="shared" si="1"/>
        <v>-10158.588907989717</v>
      </c>
    </row>
    <row r="28" spans="1:18" hidden="1" x14ac:dyDescent="0.2">
      <c r="A28" s="19" t="s">
        <v>200</v>
      </c>
      <c r="B28" s="19" t="s">
        <v>274</v>
      </c>
      <c r="C28" s="19" t="s">
        <v>198</v>
      </c>
      <c r="D28" s="19" t="s">
        <v>201</v>
      </c>
      <c r="E28" s="9" t="s">
        <v>53</v>
      </c>
      <c r="F28" s="10">
        <v>-868000</v>
      </c>
      <c r="G28" s="10">
        <v>-802193.03</v>
      </c>
      <c r="H28" s="11">
        <v>0.92418551848080988</v>
      </c>
      <c r="I28" s="12">
        <v>4.1644637299999996</v>
      </c>
      <c r="J28" s="12">
        <v>9.9999999999999995E-8</v>
      </c>
      <c r="K28" s="13">
        <v>0</v>
      </c>
      <c r="L28" s="13">
        <v>-3340703.6993</v>
      </c>
      <c r="M28" s="64">
        <f t="shared" si="0"/>
        <v>37653</v>
      </c>
      <c r="O28" s="84">
        <v>37530</v>
      </c>
      <c r="P28" s="88">
        <v>-117928.00579999998</v>
      </c>
      <c r="Q28" s="90">
        <f>+Split!Q23</f>
        <v>-128367.10175415094</v>
      </c>
      <c r="R28" s="91">
        <f t="shared" si="1"/>
        <v>-10439.095954150951</v>
      </c>
    </row>
    <row r="29" spans="1:18" hidden="1" x14ac:dyDescent="0.2">
      <c r="A29" s="19" t="s">
        <v>200</v>
      </c>
      <c r="B29" s="19" t="s">
        <v>274</v>
      </c>
      <c r="C29" s="19" t="s">
        <v>198</v>
      </c>
      <c r="D29" s="19" t="s">
        <v>201</v>
      </c>
      <c r="E29" s="9" t="s">
        <v>54</v>
      </c>
      <c r="F29" s="10">
        <v>-961000</v>
      </c>
      <c r="G29" s="10">
        <v>-884259.80740000005</v>
      </c>
      <c r="H29" s="11">
        <v>0.92014548120323203</v>
      </c>
      <c r="I29" s="12">
        <v>4.0104579300000003</v>
      </c>
      <c r="J29" s="12">
        <v>9.9999999999999995E-8</v>
      </c>
      <c r="K29" s="13">
        <v>0</v>
      </c>
      <c r="L29" s="13">
        <v>-3546286.6686</v>
      </c>
      <c r="M29" s="64">
        <f t="shared" si="0"/>
        <v>37681</v>
      </c>
      <c r="O29" s="84">
        <v>37561</v>
      </c>
      <c r="P29" s="88">
        <v>-217308.8139999999</v>
      </c>
      <c r="Q29" s="90">
        <f>+Split!Q24</f>
        <v>-142484.1134458406</v>
      </c>
      <c r="R29" s="91">
        <f t="shared" si="1"/>
        <v>74824.700554159295</v>
      </c>
    </row>
    <row r="30" spans="1:18" hidden="1" x14ac:dyDescent="0.2">
      <c r="A30" s="19" t="s">
        <v>200</v>
      </c>
      <c r="B30" s="19" t="s">
        <v>274</v>
      </c>
      <c r="C30" s="19" t="s">
        <v>198</v>
      </c>
      <c r="D30" s="19" t="s">
        <v>201</v>
      </c>
      <c r="E30" s="9" t="s">
        <v>55</v>
      </c>
      <c r="F30" s="10">
        <v>-930000</v>
      </c>
      <c r="G30" s="10">
        <v>-851569.98549999995</v>
      </c>
      <c r="H30" s="11">
        <v>0.91566665105704403</v>
      </c>
      <c r="I30" s="12">
        <v>3.68044766</v>
      </c>
      <c r="J30" s="12">
        <v>9.9999999999999995E-8</v>
      </c>
      <c r="K30" s="13">
        <v>0</v>
      </c>
      <c r="L30" s="13">
        <v>-3134158.6719999998</v>
      </c>
      <c r="M30" s="64">
        <f t="shared" si="0"/>
        <v>37712</v>
      </c>
      <c r="O30" s="84">
        <v>37591</v>
      </c>
      <c r="P30" s="88">
        <v>-223565.95250000048</v>
      </c>
      <c r="Q30" s="90">
        <f>+Split!Q25</f>
        <v>-146572.06702065139</v>
      </c>
      <c r="R30" s="91">
        <f t="shared" si="1"/>
        <v>76993.88547934909</v>
      </c>
    </row>
    <row r="31" spans="1:18" hidden="1" x14ac:dyDescent="0.2">
      <c r="A31" s="19" t="s">
        <v>200</v>
      </c>
      <c r="B31" s="19" t="s">
        <v>274</v>
      </c>
      <c r="C31" s="19" t="s">
        <v>198</v>
      </c>
      <c r="D31" s="19" t="s">
        <v>201</v>
      </c>
      <c r="E31" s="9" t="s">
        <v>56</v>
      </c>
      <c r="F31" s="10">
        <v>-961000</v>
      </c>
      <c r="G31" s="10">
        <v>-875808.72499999998</v>
      </c>
      <c r="H31" s="11">
        <v>0.91135143081886505</v>
      </c>
      <c r="I31" s="12">
        <v>3.6554311899999998</v>
      </c>
      <c r="J31" s="12">
        <v>9.9999999999999995E-8</v>
      </c>
      <c r="K31" s="13">
        <v>0</v>
      </c>
      <c r="L31" s="13">
        <v>-3201458.4391000001</v>
      </c>
      <c r="M31" s="64">
        <f t="shared" si="0"/>
        <v>37742</v>
      </c>
      <c r="O31" s="84">
        <v>37622</v>
      </c>
      <c r="P31" s="88">
        <v>-222541.45380000002</v>
      </c>
      <c r="Q31" s="90">
        <f>+Split!Q26</f>
        <v>-145879.95852989596</v>
      </c>
      <c r="R31" s="91">
        <f t="shared" si="1"/>
        <v>76661.49527010406</v>
      </c>
    </row>
    <row r="32" spans="1:18" hidden="1" x14ac:dyDescent="0.2">
      <c r="A32" s="19" t="s">
        <v>200</v>
      </c>
      <c r="B32" s="19" t="s">
        <v>274</v>
      </c>
      <c r="C32" s="19" t="s">
        <v>198</v>
      </c>
      <c r="D32" s="19" t="s">
        <v>201</v>
      </c>
      <c r="E32" s="9" t="s">
        <v>57</v>
      </c>
      <c r="F32" s="10">
        <v>-930000</v>
      </c>
      <c r="G32" s="10">
        <v>-843368.29720000003</v>
      </c>
      <c r="H32" s="11">
        <v>0.90684763137822599</v>
      </c>
      <c r="I32" s="12">
        <v>3.6854179899999999</v>
      </c>
      <c r="J32" s="12">
        <v>9.9999999999999995E-8</v>
      </c>
      <c r="K32" s="13">
        <v>0</v>
      </c>
      <c r="L32" s="13">
        <v>-3108164.6137999999</v>
      </c>
      <c r="M32" s="64">
        <f t="shared" si="0"/>
        <v>37773</v>
      </c>
      <c r="O32" s="84">
        <v>37653</v>
      </c>
      <c r="P32" s="88">
        <v>-200073.98779999983</v>
      </c>
      <c r="Q32" s="90">
        <f>+Split!Q27</f>
        <v>-131129.46625404697</v>
      </c>
      <c r="R32" s="91">
        <f t="shared" si="1"/>
        <v>68944.521545952855</v>
      </c>
    </row>
    <row r="33" spans="1:18" hidden="1" x14ac:dyDescent="0.2">
      <c r="A33" s="19" t="s">
        <v>200</v>
      </c>
      <c r="B33" s="19" t="s">
        <v>274</v>
      </c>
      <c r="C33" s="19" t="s">
        <v>198</v>
      </c>
      <c r="D33" s="19" t="s">
        <v>201</v>
      </c>
      <c r="E33" s="9" t="s">
        <v>58</v>
      </c>
      <c r="F33" s="10">
        <v>-961000</v>
      </c>
      <c r="G33" s="10">
        <v>-867275.43839999998</v>
      </c>
      <c r="H33" s="11">
        <v>0.90247184019971904</v>
      </c>
      <c r="I33" s="12">
        <v>3.7354217200000002</v>
      </c>
      <c r="J33" s="12">
        <v>9.9999999999999995E-8</v>
      </c>
      <c r="K33" s="13">
        <v>0</v>
      </c>
      <c r="L33" s="13">
        <v>-3239639.4271</v>
      </c>
      <c r="M33" s="64">
        <f t="shared" si="0"/>
        <v>37803</v>
      </c>
      <c r="O33" s="84">
        <v>37681</v>
      </c>
      <c r="P33" s="88">
        <v>-220577.69590000046</v>
      </c>
      <c r="Q33" s="90">
        <f>+Split!Q28</f>
        <v>-144539.27778344476</v>
      </c>
      <c r="R33" s="91">
        <f t="shared" si="1"/>
        <v>76038.418116555695</v>
      </c>
    </row>
    <row r="34" spans="1:18" hidden="1" x14ac:dyDescent="0.2">
      <c r="A34" s="19" t="s">
        <v>200</v>
      </c>
      <c r="B34" s="19" t="s">
        <v>274</v>
      </c>
      <c r="C34" s="19" t="s">
        <v>198</v>
      </c>
      <c r="D34" s="19" t="s">
        <v>201</v>
      </c>
      <c r="E34" s="9" t="s">
        <v>59</v>
      </c>
      <c r="F34" s="10">
        <v>-961000</v>
      </c>
      <c r="G34" s="10">
        <v>-862926.44720000005</v>
      </c>
      <c r="H34" s="11">
        <v>0.89794635509289988</v>
      </c>
      <c r="I34" s="12">
        <v>3.76542333</v>
      </c>
      <c r="J34" s="12">
        <v>9.9999999999999995E-8</v>
      </c>
      <c r="K34" s="13">
        <v>0</v>
      </c>
      <c r="L34" s="13">
        <v>-3249283.2930999999</v>
      </c>
      <c r="M34" s="64">
        <f t="shared" si="0"/>
        <v>37834</v>
      </c>
      <c r="O34" s="84">
        <v>37712</v>
      </c>
      <c r="P34" s="88">
        <v>-91599.594099999696</v>
      </c>
      <c r="Q34" s="90">
        <f>+Split!Q29</f>
        <v>-88092.919005093689</v>
      </c>
      <c r="R34" s="91">
        <f t="shared" si="1"/>
        <v>3506.6750949060079</v>
      </c>
    </row>
    <row r="35" spans="1:18" hidden="1" x14ac:dyDescent="0.2">
      <c r="A35" s="19" t="s">
        <v>200</v>
      </c>
      <c r="B35" s="19" t="s">
        <v>274</v>
      </c>
      <c r="C35" s="19" t="s">
        <v>198</v>
      </c>
      <c r="D35" s="19" t="s">
        <v>201</v>
      </c>
      <c r="E35" s="9" t="s">
        <v>60</v>
      </c>
      <c r="F35" s="10">
        <v>-930000</v>
      </c>
      <c r="G35" s="10">
        <v>-830845.60699999996</v>
      </c>
      <c r="H35" s="11">
        <v>0.89338237315935298</v>
      </c>
      <c r="I35" s="12">
        <v>3.7774264999999998</v>
      </c>
      <c r="J35" s="12">
        <v>9.9999999999999995E-8</v>
      </c>
      <c r="K35" s="13">
        <v>0</v>
      </c>
      <c r="L35" s="13">
        <v>-3138458.1332999999</v>
      </c>
      <c r="M35" s="64">
        <f t="shared" si="0"/>
        <v>37865</v>
      </c>
      <c r="O35" s="84">
        <v>37742</v>
      </c>
      <c r="P35" s="88">
        <v>-94236.333499999775</v>
      </c>
      <c r="Q35" s="90">
        <f>+Split!Q30</f>
        <v>-90585.935348547006</v>
      </c>
      <c r="R35" s="91">
        <f t="shared" si="1"/>
        <v>3650.3981514527695</v>
      </c>
    </row>
    <row r="36" spans="1:18" hidden="1" x14ac:dyDescent="0.2">
      <c r="A36" s="19" t="s">
        <v>200</v>
      </c>
      <c r="B36" s="19" t="s">
        <v>274</v>
      </c>
      <c r="C36" s="19" t="s">
        <v>198</v>
      </c>
      <c r="D36" s="19" t="s">
        <v>201</v>
      </c>
      <c r="E36" s="9" t="s">
        <v>61</v>
      </c>
      <c r="F36" s="10">
        <v>-961000</v>
      </c>
      <c r="G36" s="10">
        <v>-854299.33649999998</v>
      </c>
      <c r="H36" s="11">
        <v>0.88896913267459698</v>
      </c>
      <c r="I36" s="12">
        <v>3.8004267</v>
      </c>
      <c r="J36" s="12">
        <v>9.9999999999999995E-8</v>
      </c>
      <c r="K36" s="13">
        <v>0</v>
      </c>
      <c r="L36" s="13">
        <v>-3246701.9202000001</v>
      </c>
      <c r="M36" s="64">
        <f t="shared" si="0"/>
        <v>37895</v>
      </c>
      <c r="O36" s="84">
        <v>37773</v>
      </c>
      <c r="P36" s="88">
        <v>-90779.616999999853</v>
      </c>
      <c r="Q36" s="90">
        <f>+Split!Q31</f>
        <v>-87219.457515679314</v>
      </c>
      <c r="R36" s="91">
        <f t="shared" si="1"/>
        <v>3560.1594843205385</v>
      </c>
    </row>
    <row r="37" spans="1:18" hidden="1" x14ac:dyDescent="0.2">
      <c r="A37" s="19" t="s">
        <v>200</v>
      </c>
      <c r="B37" s="19" t="s">
        <v>274</v>
      </c>
      <c r="C37" s="19" t="s">
        <v>198</v>
      </c>
      <c r="D37" s="19" t="s">
        <v>201</v>
      </c>
      <c r="E37" s="9" t="s">
        <v>62</v>
      </c>
      <c r="F37" s="10">
        <v>-930000</v>
      </c>
      <c r="G37" s="10">
        <v>-822516.05980000005</v>
      </c>
      <c r="H37" s="11">
        <v>0.8844258708005821</v>
      </c>
      <c r="I37" s="12">
        <v>3.9770285699999999</v>
      </c>
      <c r="J37" s="12">
        <v>9.9999999999999995E-8</v>
      </c>
      <c r="K37" s="13">
        <v>0</v>
      </c>
      <c r="L37" s="13">
        <v>-3271169.7889999999</v>
      </c>
      <c r="M37" s="64">
        <f t="shared" si="0"/>
        <v>37926</v>
      </c>
      <c r="O37" s="84">
        <v>37803</v>
      </c>
      <c r="P37" s="88">
        <v>-93388.608199999377</v>
      </c>
      <c r="Q37" s="90">
        <f>+Split!Q32</f>
        <v>-89695.121359755023</v>
      </c>
      <c r="R37" s="91">
        <f t="shared" si="1"/>
        <v>3693.4868402443535</v>
      </c>
    </row>
    <row r="38" spans="1:18" hidden="1" x14ac:dyDescent="0.2">
      <c r="A38" s="19" t="s">
        <v>200</v>
      </c>
      <c r="B38" s="19" t="s">
        <v>274</v>
      </c>
      <c r="C38" s="19" t="s">
        <v>198</v>
      </c>
      <c r="D38" s="19" t="s">
        <v>201</v>
      </c>
      <c r="E38" s="9" t="s">
        <v>63</v>
      </c>
      <c r="F38" s="10">
        <v>-961000</v>
      </c>
      <c r="G38" s="10">
        <v>-845680.02159999998</v>
      </c>
      <c r="H38" s="11">
        <v>0.88000002251418197</v>
      </c>
      <c r="I38" s="12">
        <v>4.1170253800000003</v>
      </c>
      <c r="J38" s="12">
        <v>9.9999999999999995E-8</v>
      </c>
      <c r="K38" s="13">
        <v>0</v>
      </c>
      <c r="L38" s="13">
        <v>-3481686.0279999999</v>
      </c>
      <c r="M38" s="64">
        <f t="shared" si="0"/>
        <v>37956</v>
      </c>
      <c r="O38" s="84">
        <v>37834</v>
      </c>
      <c r="P38" s="88">
        <v>-92957.603400000138</v>
      </c>
      <c r="Q38" s="90">
        <f>+Split!Q33</f>
        <v>-89246.729521922927</v>
      </c>
      <c r="R38" s="91">
        <f t="shared" si="1"/>
        <v>3710.873878077211</v>
      </c>
    </row>
    <row r="39" spans="1:18" hidden="1" x14ac:dyDescent="0.2">
      <c r="A39" s="19" t="s">
        <v>200</v>
      </c>
      <c r="B39" s="19" t="s">
        <v>274</v>
      </c>
      <c r="C39" s="19" t="s">
        <v>198</v>
      </c>
      <c r="D39" s="19" t="s">
        <v>201</v>
      </c>
      <c r="E39" s="9" t="s">
        <v>64</v>
      </c>
      <c r="F39" s="10">
        <v>-961000</v>
      </c>
      <c r="G39" s="10">
        <v>-841280.75910000002</v>
      </c>
      <c r="H39" s="11">
        <v>0.875422225865781</v>
      </c>
      <c r="I39" s="12">
        <v>4.1630201700000002</v>
      </c>
      <c r="J39" s="12">
        <v>9.9999999999999995E-8</v>
      </c>
      <c r="K39" s="13">
        <v>0</v>
      </c>
      <c r="L39" s="13">
        <v>-3502268.6856</v>
      </c>
      <c r="M39" s="64">
        <f t="shared" si="0"/>
        <v>37987</v>
      </c>
      <c r="O39" s="84">
        <v>37865</v>
      </c>
      <c r="P39" s="88">
        <v>-89541.684100000479</v>
      </c>
      <c r="Q39" s="90">
        <f>+Split!Q34</f>
        <v>-85931.456032472124</v>
      </c>
      <c r="R39" s="91">
        <f t="shared" si="1"/>
        <v>3610.2280675283546</v>
      </c>
    </row>
    <row r="40" spans="1:18" hidden="1" x14ac:dyDescent="0.2">
      <c r="A40" s="19" t="s">
        <v>200</v>
      </c>
      <c r="B40" s="19" t="s">
        <v>274</v>
      </c>
      <c r="C40" s="19" t="s">
        <v>198</v>
      </c>
      <c r="D40" s="19" t="s">
        <v>201</v>
      </c>
      <c r="E40" s="9" t="s">
        <v>65</v>
      </c>
      <c r="F40" s="10">
        <v>-899000</v>
      </c>
      <c r="G40" s="10">
        <v>-782888.73970000003</v>
      </c>
      <c r="H40" s="11">
        <v>0.87084398191951107</v>
      </c>
      <c r="I40" s="12">
        <v>4.0400126199999997</v>
      </c>
      <c r="J40" s="12">
        <v>9.9999999999999995E-8</v>
      </c>
      <c r="K40" s="13">
        <v>0</v>
      </c>
      <c r="L40" s="13">
        <v>-3162880.3064999999</v>
      </c>
      <c r="M40" s="64">
        <f t="shared" si="0"/>
        <v>38018</v>
      </c>
      <c r="O40" s="84">
        <v>37895</v>
      </c>
      <c r="P40" s="88">
        <v>-92109.034899999911</v>
      </c>
      <c r="Q40" s="90">
        <f>+Split!Q35</f>
        <v>-88357.358460235686</v>
      </c>
      <c r="R40" s="91">
        <f t="shared" si="1"/>
        <v>3751.6764397642255</v>
      </c>
    </row>
    <row r="41" spans="1:18" hidden="1" x14ac:dyDescent="0.2">
      <c r="A41" s="19" t="s">
        <v>200</v>
      </c>
      <c r="B41" s="19" t="s">
        <v>274</v>
      </c>
      <c r="C41" s="19" t="s">
        <v>198</v>
      </c>
      <c r="D41" s="19" t="s">
        <v>201</v>
      </c>
      <c r="E41" s="9" t="s">
        <v>66</v>
      </c>
      <c r="F41" s="10">
        <v>-961000</v>
      </c>
      <c r="G41" s="10">
        <v>-832742.85900000005</v>
      </c>
      <c r="H41" s="11">
        <v>0.86653783458802103</v>
      </c>
      <c r="I41" s="12">
        <v>3.8900059599999999</v>
      </c>
      <c r="J41" s="12">
        <v>9.9999999999999995E-8</v>
      </c>
      <c r="K41" s="13">
        <v>0</v>
      </c>
      <c r="L41" s="13">
        <v>-3239374.5975000001</v>
      </c>
      <c r="M41" s="64">
        <f t="shared" si="0"/>
        <v>38047</v>
      </c>
      <c r="O41" s="84">
        <v>37926</v>
      </c>
      <c r="P41" s="88">
        <v>-182669.08939999988</v>
      </c>
      <c r="Q41" s="90">
        <f>+Split!Q36</f>
        <v>-119288.32981891646</v>
      </c>
      <c r="R41" s="91">
        <f t="shared" si="1"/>
        <v>63380.759581083417</v>
      </c>
    </row>
    <row r="42" spans="1:18" hidden="1" x14ac:dyDescent="0.2">
      <c r="A42" s="19" t="s">
        <v>200</v>
      </c>
      <c r="B42" s="19" t="s">
        <v>274</v>
      </c>
      <c r="C42" s="19" t="s">
        <v>198</v>
      </c>
      <c r="D42" s="19" t="s">
        <v>201</v>
      </c>
      <c r="E42" s="9" t="s">
        <v>67</v>
      </c>
      <c r="F42" s="10">
        <v>-930000</v>
      </c>
      <c r="G42" s="10">
        <v>-801639.3602</v>
      </c>
      <c r="H42" s="11">
        <v>0.86197780664564205</v>
      </c>
      <c r="I42" s="12">
        <v>3.6599918499999999</v>
      </c>
      <c r="J42" s="12">
        <v>9.9999999999999995E-8</v>
      </c>
      <c r="K42" s="13">
        <v>0</v>
      </c>
      <c r="L42" s="13">
        <v>-2933993.4457</v>
      </c>
      <c r="M42" s="64">
        <f t="shared" si="0"/>
        <v>38078</v>
      </c>
      <c r="O42" s="84">
        <v>37956</v>
      </c>
      <c r="P42" s="88">
        <v>-187877.38729999989</v>
      </c>
      <c r="Q42" s="90">
        <f>+Split!Q37</f>
        <v>-122645.06659554488</v>
      </c>
      <c r="R42" s="91">
        <f t="shared" si="1"/>
        <v>65232.320704455007</v>
      </c>
    </row>
    <row r="43" spans="1:18" hidden="1" x14ac:dyDescent="0.2">
      <c r="A43" s="19" t="s">
        <v>200</v>
      </c>
      <c r="B43" s="19" t="s">
        <v>274</v>
      </c>
      <c r="C43" s="19" t="s">
        <v>198</v>
      </c>
      <c r="D43" s="19" t="s">
        <v>201</v>
      </c>
      <c r="E43" s="9" t="s">
        <v>68</v>
      </c>
      <c r="F43" s="10">
        <v>-961000</v>
      </c>
      <c r="G43" s="10">
        <v>-824168.84849999996</v>
      </c>
      <c r="H43" s="11">
        <v>0.85761586737675899</v>
      </c>
      <c r="I43" s="12">
        <v>3.64497034</v>
      </c>
      <c r="J43" s="12">
        <v>9.9999999999999995E-8</v>
      </c>
      <c r="K43" s="13">
        <v>0</v>
      </c>
      <c r="L43" s="13">
        <v>-3004070.9235999999</v>
      </c>
      <c r="M43" s="64">
        <f t="shared" si="0"/>
        <v>38108</v>
      </c>
      <c r="O43" s="84">
        <v>37987</v>
      </c>
      <c r="P43" s="88">
        <v>-186965.8237999999</v>
      </c>
      <c r="Q43" s="90">
        <f>+Split!Q38</f>
        <v>-122002.67974415237</v>
      </c>
      <c r="R43" s="91">
        <f t="shared" si="1"/>
        <v>64963.14405584753</v>
      </c>
    </row>
    <row r="44" spans="1:18" hidden="1" x14ac:dyDescent="0.2">
      <c r="A44" s="19" t="s">
        <v>200</v>
      </c>
      <c r="B44" s="19" t="s">
        <v>274</v>
      </c>
      <c r="C44" s="19" t="s">
        <v>198</v>
      </c>
      <c r="D44" s="19" t="s">
        <v>201</v>
      </c>
      <c r="E44" s="9" t="s">
        <v>69</v>
      </c>
      <c r="F44" s="10">
        <v>-930000</v>
      </c>
      <c r="G44" s="10">
        <v>-793375.25089999998</v>
      </c>
      <c r="H44" s="11">
        <v>0.85309166763698607</v>
      </c>
      <c r="I44" s="12">
        <v>3.6919561400000003</v>
      </c>
      <c r="J44" s="12">
        <v>9.9999999999999995E-8</v>
      </c>
      <c r="K44" s="13">
        <v>0</v>
      </c>
      <c r="L44" s="13">
        <v>-2929106.5471000001</v>
      </c>
      <c r="M44" s="64">
        <f t="shared" si="0"/>
        <v>38139</v>
      </c>
      <c r="O44" s="84">
        <v>38018</v>
      </c>
      <c r="P44" s="88">
        <v>-174049.18730000017</v>
      </c>
      <c r="Q44" s="90">
        <f>+Split!Q39</f>
        <v>-113528.74344056174</v>
      </c>
      <c r="R44" s="91">
        <f t="shared" si="1"/>
        <v>60520.443859438426</v>
      </c>
    </row>
    <row r="45" spans="1:18" hidden="1" x14ac:dyDescent="0.2">
      <c r="A45" s="19" t="s">
        <v>200</v>
      </c>
      <c r="B45" s="19" t="s">
        <v>274</v>
      </c>
      <c r="C45" s="19" t="s">
        <v>198</v>
      </c>
      <c r="D45" s="19" t="s">
        <v>201</v>
      </c>
      <c r="E45" s="9" t="s">
        <v>70</v>
      </c>
      <c r="F45" s="10">
        <v>-961000</v>
      </c>
      <c r="G45" s="10">
        <v>-815627.76969999995</v>
      </c>
      <c r="H45" s="11">
        <v>0.84872816824669306</v>
      </c>
      <c r="I45" s="12">
        <v>3.75696787</v>
      </c>
      <c r="J45" s="12">
        <v>9.9999999999999995E-8</v>
      </c>
      <c r="K45" s="13">
        <v>0</v>
      </c>
      <c r="L45" s="13">
        <v>-3064287.2431000001</v>
      </c>
      <c r="M45" s="64">
        <f t="shared" si="0"/>
        <v>38169</v>
      </c>
      <c r="O45" s="84">
        <v>38047</v>
      </c>
      <c r="P45" s="88">
        <v>-185200.16609999974</v>
      </c>
      <c r="Q45" s="90">
        <f>+Split!Q40</f>
        <v>-120752.67355307723</v>
      </c>
      <c r="R45" s="91">
        <f t="shared" si="1"/>
        <v>64447.492546922513</v>
      </c>
    </row>
    <row r="46" spans="1:18" hidden="1" x14ac:dyDescent="0.2">
      <c r="A46" s="19" t="s">
        <v>200</v>
      </c>
      <c r="B46" s="19" t="s">
        <v>274</v>
      </c>
      <c r="C46" s="19" t="s">
        <v>198</v>
      </c>
      <c r="D46" s="19" t="s">
        <v>201</v>
      </c>
      <c r="E46" s="9" t="s">
        <v>71</v>
      </c>
      <c r="F46" s="10">
        <v>-961000</v>
      </c>
      <c r="G46" s="10">
        <v>-811313.72609999997</v>
      </c>
      <c r="H46" s="11">
        <v>0.84423904897935609</v>
      </c>
      <c r="I46" s="12">
        <v>3.8019775600000001</v>
      </c>
      <c r="J46" s="12">
        <v>9.9999999999999995E-8</v>
      </c>
      <c r="K46" s="13">
        <v>0</v>
      </c>
      <c r="L46" s="13">
        <v>-3084596.5008</v>
      </c>
      <c r="M46" s="64">
        <f t="shared" si="0"/>
        <v>38200</v>
      </c>
      <c r="O46" s="84">
        <v>38078</v>
      </c>
      <c r="P46" s="88">
        <v>-68234.518300000171</v>
      </c>
      <c r="Q46" s="90">
        <f>+Split!Q41</f>
        <v>-64124.616352558383</v>
      </c>
      <c r="R46" s="91">
        <f t="shared" si="1"/>
        <v>4109.9019474417873</v>
      </c>
    </row>
    <row r="47" spans="1:18" hidden="1" x14ac:dyDescent="0.2">
      <c r="A47" s="19" t="s">
        <v>200</v>
      </c>
      <c r="B47" s="19" t="s">
        <v>274</v>
      </c>
      <c r="C47" s="19" t="s">
        <v>198</v>
      </c>
      <c r="D47" s="19" t="s">
        <v>201</v>
      </c>
      <c r="E47" s="9" t="s">
        <v>72</v>
      </c>
      <c r="F47" s="10">
        <v>-930000</v>
      </c>
      <c r="G47" s="10">
        <v>-780955.53720000002</v>
      </c>
      <c r="H47" s="11">
        <v>0.83973713681109807</v>
      </c>
      <c r="I47" s="12">
        <v>3.8189885000000001</v>
      </c>
      <c r="J47" s="12">
        <v>9.9999999999999995E-8</v>
      </c>
      <c r="K47" s="13">
        <v>0</v>
      </c>
      <c r="L47" s="13">
        <v>-2982460.1368999998</v>
      </c>
      <c r="M47" s="64">
        <f t="shared" si="0"/>
        <v>38231</v>
      </c>
      <c r="O47" s="84">
        <v>38108</v>
      </c>
      <c r="P47" s="88">
        <v>-70193.098300000245</v>
      </c>
      <c r="Q47" s="90">
        <f>+Split!Q42</f>
        <v>-65909.0608333118</v>
      </c>
      <c r="R47" s="91">
        <f t="shared" si="1"/>
        <v>4284.0374666884454</v>
      </c>
    </row>
    <row r="48" spans="1:18" hidden="1" x14ac:dyDescent="0.2">
      <c r="A48" s="19" t="s">
        <v>200</v>
      </c>
      <c r="B48" s="19" t="s">
        <v>274</v>
      </c>
      <c r="C48" s="19" t="s">
        <v>198</v>
      </c>
      <c r="D48" s="19" t="s">
        <v>201</v>
      </c>
      <c r="E48" s="9" t="s">
        <v>73</v>
      </c>
      <c r="F48" s="10">
        <v>-961000</v>
      </c>
      <c r="G48" s="10">
        <v>-802816.56200000003</v>
      </c>
      <c r="H48" s="11">
        <v>0.83539704678163107</v>
      </c>
      <c r="I48" s="12">
        <v>3.85199705</v>
      </c>
      <c r="J48" s="12">
        <v>9.9999999999999995E-8</v>
      </c>
      <c r="K48" s="13">
        <v>0</v>
      </c>
      <c r="L48" s="13">
        <v>-3092446.946</v>
      </c>
      <c r="M48" s="64">
        <f t="shared" si="0"/>
        <v>38261</v>
      </c>
      <c r="O48" s="84">
        <v>38139</v>
      </c>
      <c r="P48" s="88">
        <v>-67613.291700000002</v>
      </c>
      <c r="Q48" s="90">
        <f>+Split!Q43</f>
        <v>-63435.220131285227</v>
      </c>
      <c r="R48" s="91">
        <f t="shared" si="1"/>
        <v>4178.0715687147749</v>
      </c>
    </row>
    <row r="49" spans="1:18" hidden="1" x14ac:dyDescent="0.2">
      <c r="A49" s="19" t="s">
        <v>200</v>
      </c>
      <c r="B49" s="19" t="s">
        <v>275</v>
      </c>
      <c r="C49" s="19" t="s">
        <v>198</v>
      </c>
      <c r="D49" s="19" t="s">
        <v>202</v>
      </c>
      <c r="E49" s="9" t="s">
        <v>32</v>
      </c>
      <c r="F49" s="10">
        <v>0</v>
      </c>
      <c r="G49" s="10">
        <v>0</v>
      </c>
      <c r="H49" s="11">
        <v>1</v>
      </c>
      <c r="I49" s="12">
        <v>5.17</v>
      </c>
      <c r="J49" s="12">
        <v>9.9999999999999995E-8</v>
      </c>
      <c r="K49" s="13">
        <v>0</v>
      </c>
      <c r="L49" s="13">
        <v>4968369.9039000003</v>
      </c>
      <c r="M49" s="64">
        <f t="shared" si="0"/>
        <v>37012</v>
      </c>
      <c r="O49" s="84">
        <v>38169</v>
      </c>
      <c r="P49" s="88">
        <v>-69551.895300000557</v>
      </c>
      <c r="Q49" s="90">
        <f>+Split!Q44</f>
        <v>-65224.01549669361</v>
      </c>
      <c r="R49" s="91">
        <f t="shared" si="1"/>
        <v>4327.879803306947</v>
      </c>
    </row>
    <row r="50" spans="1:18" x14ac:dyDescent="0.2">
      <c r="A50" s="19" t="s">
        <v>200</v>
      </c>
      <c r="B50" s="19" t="s">
        <v>275</v>
      </c>
      <c r="C50" s="19" t="s">
        <v>198</v>
      </c>
      <c r="D50" s="19" t="s">
        <v>202</v>
      </c>
      <c r="E50" s="9" t="s">
        <v>33</v>
      </c>
      <c r="F50" s="10">
        <v>930000</v>
      </c>
      <c r="G50" s="10">
        <v>929169.38430000003</v>
      </c>
      <c r="H50" s="11">
        <v>0.99910686481503808</v>
      </c>
      <c r="I50" s="12">
        <v>4.2839999999999998</v>
      </c>
      <c r="J50" s="12">
        <v>9.9999999999999995E-8</v>
      </c>
      <c r="K50" s="13">
        <v>0</v>
      </c>
      <c r="L50" s="13">
        <v>3980561.5493000001</v>
      </c>
      <c r="M50" s="64">
        <f t="shared" si="0"/>
        <v>37043</v>
      </c>
      <c r="O50" s="84">
        <v>38200</v>
      </c>
      <c r="P50" s="88">
        <v>-69226.569100000313</v>
      </c>
      <c r="Q50" s="90">
        <f>+Split!Q45</f>
        <v>-64886.893395905601</v>
      </c>
      <c r="R50" s="91">
        <f t="shared" si="1"/>
        <v>4339.6757040947123</v>
      </c>
    </row>
    <row r="51" spans="1:18" hidden="1" x14ac:dyDescent="0.2">
      <c r="A51" s="19" t="s">
        <v>200</v>
      </c>
      <c r="B51" s="19" t="s">
        <v>275</v>
      </c>
      <c r="C51" s="19" t="s">
        <v>198</v>
      </c>
      <c r="D51" s="19" t="s">
        <v>202</v>
      </c>
      <c r="E51" s="9" t="s">
        <v>34</v>
      </c>
      <c r="F51" s="10">
        <v>961000</v>
      </c>
      <c r="G51" s="10">
        <v>956879.82819999999</v>
      </c>
      <c r="H51" s="11">
        <v>0.99571262036048702</v>
      </c>
      <c r="I51" s="12">
        <v>4.3280000000000003</v>
      </c>
      <c r="J51" s="12">
        <v>9.9999999999999995E-8</v>
      </c>
      <c r="K51" s="13">
        <v>0</v>
      </c>
      <c r="L51" s="13">
        <v>4141375.8006000002</v>
      </c>
      <c r="M51" s="64">
        <f t="shared" si="0"/>
        <v>37073</v>
      </c>
      <c r="O51" s="84">
        <v>38231</v>
      </c>
      <c r="P51" s="88">
        <v>-66679.038599999854</v>
      </c>
      <c r="Q51" s="90">
        <f>+Split!Q46</f>
        <v>-62467.461218639801</v>
      </c>
      <c r="R51" s="91">
        <f t="shared" si="1"/>
        <v>4211.5773813600536</v>
      </c>
    </row>
    <row r="52" spans="1:18" hidden="1" x14ac:dyDescent="0.2">
      <c r="A52" s="19" t="s">
        <v>200</v>
      </c>
      <c r="B52" s="19" t="s">
        <v>275</v>
      </c>
      <c r="C52" s="19" t="s">
        <v>198</v>
      </c>
      <c r="D52" s="19" t="s">
        <v>202</v>
      </c>
      <c r="E52" s="9" t="s">
        <v>35</v>
      </c>
      <c r="F52" s="10">
        <v>961000</v>
      </c>
      <c r="G52" s="10">
        <v>953552.5675</v>
      </c>
      <c r="H52" s="11">
        <v>0.99225033034156207</v>
      </c>
      <c r="I52" s="12">
        <v>4.38</v>
      </c>
      <c r="J52" s="12">
        <v>9.9999999999999995E-8</v>
      </c>
      <c r="K52" s="13">
        <v>0</v>
      </c>
      <c r="L52" s="13">
        <v>4176560.1501000002</v>
      </c>
      <c r="M52" s="64">
        <f t="shared" si="0"/>
        <v>37104</v>
      </c>
      <c r="O52" s="84">
        <v>38261</v>
      </c>
      <c r="P52" s="88">
        <v>-68587.612099999737</v>
      </c>
      <c r="Q52" s="90">
        <f>+Split!Q47</f>
        <v>-64222.9545190481</v>
      </c>
      <c r="R52" s="91">
        <f t="shared" si="1"/>
        <v>4364.6575809516362</v>
      </c>
    </row>
    <row r="53" spans="1:18" hidden="1" x14ac:dyDescent="0.2">
      <c r="A53" s="19" t="s">
        <v>200</v>
      </c>
      <c r="B53" s="19" t="s">
        <v>275</v>
      </c>
      <c r="C53" s="19" t="s">
        <v>198</v>
      </c>
      <c r="D53" s="19" t="s">
        <v>202</v>
      </c>
      <c r="E53" s="9" t="s">
        <v>36</v>
      </c>
      <c r="F53" s="10">
        <v>930000</v>
      </c>
      <c r="G53" s="10">
        <v>919607.06850000005</v>
      </c>
      <c r="H53" s="11">
        <v>0.98882480484101209</v>
      </c>
      <c r="I53" s="12">
        <v>4.4249999999999998</v>
      </c>
      <c r="J53" s="12">
        <v>9.9999999999999995E-8</v>
      </c>
      <c r="K53" s="13">
        <v>0</v>
      </c>
      <c r="L53" s="13">
        <v>4069261.1861999999</v>
      </c>
      <c r="M53" s="64">
        <f t="shared" si="0"/>
        <v>37135</v>
      </c>
      <c r="O53" s="84">
        <v>38292</v>
      </c>
      <c r="P53" s="88">
        <v>-289907.60710000002</v>
      </c>
      <c r="Q53" s="90">
        <f>+Split!Q48</f>
        <v>-235459.25510929734</v>
      </c>
      <c r="R53" s="91">
        <f t="shared" si="1"/>
        <v>54448.351990702678</v>
      </c>
    </row>
    <row r="54" spans="1:18" hidden="1" x14ac:dyDescent="0.2">
      <c r="A54" s="19" t="s">
        <v>200</v>
      </c>
      <c r="B54" s="19" t="s">
        <v>275</v>
      </c>
      <c r="C54" s="19" t="s">
        <v>198</v>
      </c>
      <c r="D54" s="19" t="s">
        <v>202</v>
      </c>
      <c r="E54" s="9" t="s">
        <v>37</v>
      </c>
      <c r="F54" s="10">
        <v>961000</v>
      </c>
      <c r="G54" s="10">
        <v>947180.63359999994</v>
      </c>
      <c r="H54" s="11">
        <v>0.985619806085128</v>
      </c>
      <c r="I54" s="12">
        <v>4.4620000000000006</v>
      </c>
      <c r="J54" s="12">
        <v>9.9999999999999995E-8</v>
      </c>
      <c r="K54" s="13">
        <v>0</v>
      </c>
      <c r="L54" s="13">
        <v>4226319.8925999999</v>
      </c>
      <c r="M54" s="64">
        <f t="shared" si="0"/>
        <v>37165</v>
      </c>
      <c r="O54" s="84">
        <v>38322</v>
      </c>
      <c r="P54" s="88">
        <v>-298113.63890000014</v>
      </c>
      <c r="Q54" s="90">
        <f>+Split!Q49</f>
        <v>-242045.22826187106</v>
      </c>
      <c r="R54" s="91">
        <f t="shared" si="1"/>
        <v>56068.410638129077</v>
      </c>
    </row>
    <row r="55" spans="1:18" hidden="1" x14ac:dyDescent="0.2">
      <c r="A55" s="19" t="s">
        <v>200</v>
      </c>
      <c r="B55" s="19" t="s">
        <v>275</v>
      </c>
      <c r="C55" s="19" t="s">
        <v>198</v>
      </c>
      <c r="D55" s="19" t="s">
        <v>202</v>
      </c>
      <c r="E55" s="9" t="s">
        <v>38</v>
      </c>
      <c r="F55" s="10">
        <v>930000</v>
      </c>
      <c r="G55" s="10">
        <v>913482.12250000006</v>
      </c>
      <c r="H55" s="11">
        <v>0.98223884144416995</v>
      </c>
      <c r="I55" s="12">
        <v>4.8570000000000002</v>
      </c>
      <c r="J55" s="12">
        <v>9.9999999999999995E-8</v>
      </c>
      <c r="K55" s="13">
        <v>0</v>
      </c>
      <c r="L55" s="13">
        <v>4436782.5778000001</v>
      </c>
      <c r="M55" s="64">
        <f t="shared" si="0"/>
        <v>37196</v>
      </c>
      <c r="O55" s="84">
        <v>38353</v>
      </c>
      <c r="P55" s="88">
        <v>-296605.62290000002</v>
      </c>
      <c r="Q55" s="90">
        <f>+Split!Q50</f>
        <v>-240740.69904424081</v>
      </c>
      <c r="R55" s="91">
        <f t="shared" si="1"/>
        <v>55864.923855759203</v>
      </c>
    </row>
    <row r="56" spans="1:18" hidden="1" x14ac:dyDescent="0.2">
      <c r="A56" s="19" t="s">
        <v>200</v>
      </c>
      <c r="B56" s="19" t="s">
        <v>275</v>
      </c>
      <c r="C56" s="19" t="s">
        <v>198</v>
      </c>
      <c r="D56" s="19" t="s">
        <v>202</v>
      </c>
      <c r="E56" s="9" t="s">
        <v>39</v>
      </c>
      <c r="F56" s="10">
        <v>961000</v>
      </c>
      <c r="G56" s="10">
        <v>940803.99199999997</v>
      </c>
      <c r="H56" s="11">
        <v>0.97898438294944301</v>
      </c>
      <c r="I56" s="12">
        <v>5.0369999999999999</v>
      </c>
      <c r="J56" s="12">
        <v>9.9999999999999995E-8</v>
      </c>
      <c r="K56" s="13">
        <v>0</v>
      </c>
      <c r="L56" s="13">
        <v>4738829.6136999996</v>
      </c>
      <c r="M56" s="64">
        <f t="shared" si="0"/>
        <v>37226</v>
      </c>
      <c r="O56" s="84">
        <v>38384</v>
      </c>
      <c r="P56" s="88">
        <v>-266538.56189999997</v>
      </c>
      <c r="Q56" s="90">
        <f>+Split!Q51</f>
        <v>-216264.96125921878</v>
      </c>
      <c r="R56" s="91">
        <f t="shared" si="1"/>
        <v>50273.600640781195</v>
      </c>
    </row>
    <row r="57" spans="1:18" hidden="1" x14ac:dyDescent="0.2">
      <c r="A57" s="19" t="s">
        <v>200</v>
      </c>
      <c r="B57" s="19" t="s">
        <v>275</v>
      </c>
      <c r="C57" s="19" t="s">
        <v>198</v>
      </c>
      <c r="D57" s="19" t="s">
        <v>202</v>
      </c>
      <c r="E57" s="9" t="s">
        <v>40</v>
      </c>
      <c r="F57" s="10">
        <v>961000</v>
      </c>
      <c r="G57" s="10">
        <v>937484.97230000002</v>
      </c>
      <c r="H57" s="11">
        <v>0.97553066834118796</v>
      </c>
      <c r="I57" s="12">
        <v>5.1150000000000002</v>
      </c>
      <c r="J57" s="12">
        <v>9.9999999999999995E-8</v>
      </c>
      <c r="K57" s="13">
        <v>0</v>
      </c>
      <c r="L57" s="13">
        <v>4795235.5394000001</v>
      </c>
      <c r="M57" s="64">
        <f t="shared" si="0"/>
        <v>37257</v>
      </c>
      <c r="O57" s="84">
        <v>38412</v>
      </c>
      <c r="P57" s="88">
        <v>-293734.31460000004</v>
      </c>
      <c r="Q57" s="90">
        <f>+Split!Q52</f>
        <v>-238256.60194185082</v>
      </c>
      <c r="R57" s="91">
        <f t="shared" si="1"/>
        <v>55477.712658149219</v>
      </c>
    </row>
    <row r="58" spans="1:18" hidden="1" x14ac:dyDescent="0.2">
      <c r="A58" s="19" t="s">
        <v>200</v>
      </c>
      <c r="B58" s="19" t="s">
        <v>275</v>
      </c>
      <c r="C58" s="19" t="s">
        <v>198</v>
      </c>
      <c r="D58" s="19" t="s">
        <v>202</v>
      </c>
      <c r="E58" s="9" t="s">
        <v>41</v>
      </c>
      <c r="F58" s="10">
        <v>868000</v>
      </c>
      <c r="G58" s="10">
        <v>843604.62040000001</v>
      </c>
      <c r="H58" s="11">
        <v>0.97189472402002997</v>
      </c>
      <c r="I58" s="12">
        <v>5.117</v>
      </c>
      <c r="J58" s="12">
        <v>9.9999999999999995E-8</v>
      </c>
      <c r="K58" s="13">
        <v>0</v>
      </c>
      <c r="L58" s="13">
        <v>4316724.7585000005</v>
      </c>
      <c r="M58" s="64">
        <f t="shared" si="0"/>
        <v>37288</v>
      </c>
      <c r="O58" s="84">
        <v>38443</v>
      </c>
      <c r="P58" s="88">
        <v>-204218.8833000001</v>
      </c>
      <c r="Q58" s="90">
        <f>+Split!Q53</f>
        <v>-209678.09997245608</v>
      </c>
      <c r="R58" s="91">
        <f t="shared" si="1"/>
        <v>-5459.2166724559793</v>
      </c>
    </row>
    <row r="59" spans="1:18" hidden="1" x14ac:dyDescent="0.2">
      <c r="A59" s="19" t="s">
        <v>200</v>
      </c>
      <c r="B59" s="19" t="s">
        <v>275</v>
      </c>
      <c r="C59" s="19" t="s">
        <v>198</v>
      </c>
      <c r="D59" s="19" t="s">
        <v>202</v>
      </c>
      <c r="E59" s="9" t="s">
        <v>42</v>
      </c>
      <c r="F59" s="10">
        <v>961000</v>
      </c>
      <c r="G59" s="10">
        <v>930792.21129999997</v>
      </c>
      <c r="H59" s="11">
        <v>0.96856629692736107</v>
      </c>
      <c r="I59" s="12">
        <v>4.9470000000000001</v>
      </c>
      <c r="J59" s="12">
        <v>9.9999999999999995E-8</v>
      </c>
      <c r="K59" s="13">
        <v>0</v>
      </c>
      <c r="L59" s="13">
        <v>4604628.9764999999</v>
      </c>
      <c r="M59" s="64">
        <f t="shared" si="0"/>
        <v>37316</v>
      </c>
      <c r="O59" s="84">
        <v>38473</v>
      </c>
      <c r="P59" s="88">
        <v>-209976.27209999997</v>
      </c>
      <c r="Q59" s="90">
        <f>+Split!Q54</f>
        <v>-215528.63821043592</v>
      </c>
      <c r="R59" s="91">
        <f t="shared" si="1"/>
        <v>-5552.3661104359489</v>
      </c>
    </row>
    <row r="60" spans="1:18" hidden="1" x14ac:dyDescent="0.2">
      <c r="A60" s="19" t="s">
        <v>200</v>
      </c>
      <c r="B60" s="19" t="s">
        <v>275</v>
      </c>
      <c r="C60" s="19" t="s">
        <v>198</v>
      </c>
      <c r="D60" s="19" t="s">
        <v>202</v>
      </c>
      <c r="E60" s="9" t="s">
        <v>43</v>
      </c>
      <c r="F60" s="10">
        <v>930000</v>
      </c>
      <c r="G60" s="10">
        <v>897281.66449999996</v>
      </c>
      <c r="H60" s="11">
        <v>0.96481899406933402</v>
      </c>
      <c r="I60" s="12">
        <v>4.3420000000000005</v>
      </c>
      <c r="J60" s="12">
        <v>9.9999999999999995E-8</v>
      </c>
      <c r="K60" s="13">
        <v>0</v>
      </c>
      <c r="L60" s="13">
        <v>3895996.8975</v>
      </c>
      <c r="M60" s="64">
        <f t="shared" si="0"/>
        <v>37347</v>
      </c>
      <c r="O60" s="84">
        <v>38504</v>
      </c>
      <c r="P60" s="88">
        <v>-202153.9819999999</v>
      </c>
      <c r="Q60" s="90">
        <f>+Split!Q55</f>
        <v>-207436.88206735629</v>
      </c>
      <c r="R60" s="91">
        <f t="shared" si="1"/>
        <v>-5282.900067356386</v>
      </c>
    </row>
    <row r="61" spans="1:18" hidden="1" x14ac:dyDescent="0.2">
      <c r="A61" s="19" t="s">
        <v>200</v>
      </c>
      <c r="B61" s="19" t="s">
        <v>275</v>
      </c>
      <c r="C61" s="19" t="s">
        <v>198</v>
      </c>
      <c r="D61" s="19" t="s">
        <v>202</v>
      </c>
      <c r="E61" s="9" t="s">
        <v>44</v>
      </c>
      <c r="F61" s="10">
        <v>961000</v>
      </c>
      <c r="G61" s="10">
        <v>923648.51370000001</v>
      </c>
      <c r="H61" s="11">
        <v>0.96113268859160605</v>
      </c>
      <c r="I61" s="12">
        <v>4.2770000000000001</v>
      </c>
      <c r="J61" s="12">
        <v>9.9999999999999995E-8</v>
      </c>
      <c r="K61" s="13">
        <v>0</v>
      </c>
      <c r="L61" s="13">
        <v>3950444.6009</v>
      </c>
      <c r="M61" s="64">
        <f t="shared" si="0"/>
        <v>37377</v>
      </c>
      <c r="O61" s="84">
        <v>38534</v>
      </c>
      <c r="P61" s="88">
        <v>-207844.6707000001</v>
      </c>
      <c r="Q61" s="90">
        <f>+Split!Q56</f>
        <v>-213212.57885194576</v>
      </c>
      <c r="R61" s="91">
        <f t="shared" si="1"/>
        <v>-5367.9081519456522</v>
      </c>
    </row>
    <row r="62" spans="1:18" hidden="1" x14ac:dyDescent="0.2">
      <c r="A62" s="19" t="s">
        <v>200</v>
      </c>
      <c r="B62" s="19" t="s">
        <v>275</v>
      </c>
      <c r="C62" s="19" t="s">
        <v>198</v>
      </c>
      <c r="D62" s="19" t="s">
        <v>202</v>
      </c>
      <c r="E62" s="9" t="s">
        <v>45</v>
      </c>
      <c r="F62" s="10">
        <v>930000</v>
      </c>
      <c r="G62" s="10">
        <v>890261.64020000002</v>
      </c>
      <c r="H62" s="11">
        <v>0.95727058081247796</v>
      </c>
      <c r="I62" s="12">
        <v>4.3220000000000001</v>
      </c>
      <c r="J62" s="12">
        <v>9.9999999999999995E-8</v>
      </c>
      <c r="K62" s="13">
        <v>0</v>
      </c>
      <c r="L62" s="13">
        <v>3847710.7196999998</v>
      </c>
      <c r="M62" s="64">
        <f t="shared" si="0"/>
        <v>37408</v>
      </c>
      <c r="O62" s="84">
        <v>38565</v>
      </c>
      <c r="P62" s="88">
        <v>-206763.12820000009</v>
      </c>
      <c r="Q62" s="90">
        <f>+Split!Q57</f>
        <v>-212036.22801423405</v>
      </c>
      <c r="R62" s="91">
        <f t="shared" si="1"/>
        <v>-5273.0998142339522</v>
      </c>
    </row>
    <row r="63" spans="1:18" hidden="1" x14ac:dyDescent="0.2">
      <c r="A63" s="19" t="s">
        <v>200</v>
      </c>
      <c r="B63" s="19" t="s">
        <v>275</v>
      </c>
      <c r="C63" s="19" t="s">
        <v>198</v>
      </c>
      <c r="D63" s="19" t="s">
        <v>202</v>
      </c>
      <c r="E63" s="9" t="s">
        <v>46</v>
      </c>
      <c r="F63" s="10">
        <v>961000</v>
      </c>
      <c r="G63" s="10">
        <v>916274.12600000005</v>
      </c>
      <c r="H63" s="11">
        <v>0.95345902813059102</v>
      </c>
      <c r="I63" s="12">
        <v>4.375</v>
      </c>
      <c r="J63" s="12">
        <v>9.9999999999999995E-8</v>
      </c>
      <c r="K63" s="13">
        <v>0</v>
      </c>
      <c r="L63" s="13">
        <v>4008699.2097999998</v>
      </c>
      <c r="M63" s="64">
        <f t="shared" si="0"/>
        <v>37438</v>
      </c>
      <c r="O63" s="84">
        <v>38596</v>
      </c>
      <c r="P63" s="88">
        <v>-199047.87680000003</v>
      </c>
      <c r="Q63" s="90">
        <f>+Split!Q58</f>
        <v>-204057.72097500696</v>
      </c>
      <c r="R63" s="91">
        <f t="shared" si="1"/>
        <v>-5009.8441750069323</v>
      </c>
    </row>
    <row r="64" spans="1:18" hidden="1" x14ac:dyDescent="0.2">
      <c r="A64" s="19" t="s">
        <v>200</v>
      </c>
      <c r="B64" s="19" t="s">
        <v>275</v>
      </c>
      <c r="C64" s="19" t="s">
        <v>198</v>
      </c>
      <c r="D64" s="19" t="s">
        <v>202</v>
      </c>
      <c r="E64" s="9" t="s">
        <v>47</v>
      </c>
      <c r="F64" s="10">
        <v>961000</v>
      </c>
      <c r="G64" s="10">
        <v>912396.7476</v>
      </c>
      <c r="H64" s="11">
        <v>0.94942429511546911</v>
      </c>
      <c r="I64" s="12">
        <v>4.4050000000000002</v>
      </c>
      <c r="J64" s="12">
        <v>9.9999999999999995E-8</v>
      </c>
      <c r="K64" s="13">
        <v>0</v>
      </c>
      <c r="L64" s="13">
        <v>4019107.5819999999</v>
      </c>
      <c r="M64" s="64">
        <f t="shared" si="0"/>
        <v>37469</v>
      </c>
      <c r="O64" s="84">
        <v>38626</v>
      </c>
      <c r="P64" s="88">
        <v>-204638.53319999983</v>
      </c>
      <c r="Q64" s="90">
        <f>+Split!Q59</f>
        <v>-209720.86779301666</v>
      </c>
      <c r="R64" s="91">
        <f t="shared" si="1"/>
        <v>-5082.3345930168289</v>
      </c>
    </row>
    <row r="65" spans="1:18" hidden="1" x14ac:dyDescent="0.2">
      <c r="A65" s="19" t="s">
        <v>200</v>
      </c>
      <c r="B65" s="19" t="s">
        <v>275</v>
      </c>
      <c r="C65" s="19" t="s">
        <v>198</v>
      </c>
      <c r="D65" s="19" t="s">
        <v>202</v>
      </c>
      <c r="E65" s="9" t="s">
        <v>48</v>
      </c>
      <c r="F65" s="10">
        <v>930000</v>
      </c>
      <c r="G65" s="10">
        <v>879156.13360000006</v>
      </c>
      <c r="H65" s="11">
        <v>0.94532917587172505</v>
      </c>
      <c r="I65" s="12">
        <v>4.42</v>
      </c>
      <c r="J65" s="12">
        <v>9.9999999999999995E-8</v>
      </c>
      <c r="K65" s="13">
        <v>0</v>
      </c>
      <c r="L65" s="13">
        <v>3885870.0224000001</v>
      </c>
      <c r="M65" s="64">
        <f t="shared" si="0"/>
        <v>37500</v>
      </c>
      <c r="O65" s="84">
        <v>38657</v>
      </c>
      <c r="P65" s="88">
        <v>-212049.30790000016</v>
      </c>
      <c r="Q65" s="90">
        <f>+Split!Q60</f>
        <v>-220720.69798216847</v>
      </c>
      <c r="R65" s="91">
        <f t="shared" si="1"/>
        <v>-8671.3900821683055</v>
      </c>
    </row>
    <row r="66" spans="1:18" hidden="1" x14ac:dyDescent="0.2">
      <c r="A66" s="19" t="s">
        <v>200</v>
      </c>
      <c r="B66" s="19" t="s">
        <v>275</v>
      </c>
      <c r="C66" s="19" t="s">
        <v>198</v>
      </c>
      <c r="D66" s="19" t="s">
        <v>202</v>
      </c>
      <c r="E66" s="9" t="s">
        <v>49</v>
      </c>
      <c r="F66" s="10">
        <v>961000</v>
      </c>
      <c r="G66" s="10">
        <v>904595.55</v>
      </c>
      <c r="H66" s="11">
        <v>0.94130650367970903</v>
      </c>
      <c r="I66" s="12">
        <v>4.43</v>
      </c>
      <c r="J66" s="12">
        <v>9.9999999999999995E-8</v>
      </c>
      <c r="K66" s="13">
        <v>0</v>
      </c>
      <c r="L66" s="13">
        <v>4007358.1962000001</v>
      </c>
      <c r="M66" s="64">
        <f t="shared" si="0"/>
        <v>37530</v>
      </c>
      <c r="O66" s="84">
        <v>38687</v>
      </c>
      <c r="P66" s="88">
        <v>-217993.65370000017</v>
      </c>
      <c r="Q66" s="90">
        <f>+Split!Q61</f>
        <v>-226832.71825781959</v>
      </c>
      <c r="R66" s="91">
        <f t="shared" si="1"/>
        <v>-8839.0645578194235</v>
      </c>
    </row>
    <row r="67" spans="1:18" hidden="1" x14ac:dyDescent="0.2">
      <c r="A67" s="19" t="s">
        <v>200</v>
      </c>
      <c r="B67" s="19" t="s">
        <v>275</v>
      </c>
      <c r="C67" s="19" t="s">
        <v>198</v>
      </c>
      <c r="D67" s="19" t="s">
        <v>202</v>
      </c>
      <c r="E67" s="9" t="s">
        <v>50</v>
      </c>
      <c r="F67" s="10">
        <v>930000</v>
      </c>
      <c r="G67" s="10">
        <v>871491.11470000003</v>
      </c>
      <c r="H67" s="11">
        <v>0.93708722011956003</v>
      </c>
      <c r="I67" s="12">
        <v>4.7649999999999997</v>
      </c>
      <c r="J67" s="12">
        <v>9.9999999999999995E-8</v>
      </c>
      <c r="K67" s="13">
        <v>0</v>
      </c>
      <c r="L67" s="13">
        <v>4152655.0743999998</v>
      </c>
      <c r="M67" s="64">
        <f t="shared" si="0"/>
        <v>37561</v>
      </c>
      <c r="O67" s="84">
        <v>38718</v>
      </c>
      <c r="P67" s="88">
        <v>-216833.67050000012</v>
      </c>
      <c r="Q67" s="90">
        <f>+Split!Q62</f>
        <v>-225545.92798255794</v>
      </c>
      <c r="R67" s="91">
        <f t="shared" si="1"/>
        <v>-8712.2574825578195</v>
      </c>
    </row>
    <row r="68" spans="1:18" hidden="1" x14ac:dyDescent="0.2">
      <c r="A68" s="19" t="s">
        <v>200</v>
      </c>
      <c r="B68" s="19" t="s">
        <v>275</v>
      </c>
      <c r="C68" s="19" t="s">
        <v>198</v>
      </c>
      <c r="D68" s="19" t="s">
        <v>202</v>
      </c>
      <c r="E68" s="9" t="s">
        <v>51</v>
      </c>
      <c r="F68" s="10">
        <v>961000</v>
      </c>
      <c r="G68" s="10">
        <v>896563.46580000001</v>
      </c>
      <c r="H68" s="11">
        <v>0.93294845560541506</v>
      </c>
      <c r="I68" s="12">
        <v>4.91</v>
      </c>
      <c r="J68" s="12">
        <v>9.9999999999999995E-8</v>
      </c>
      <c r="K68" s="13">
        <v>0</v>
      </c>
      <c r="L68" s="13">
        <v>4402126.5275999997</v>
      </c>
      <c r="M68" s="64">
        <f t="shared" si="0"/>
        <v>37591</v>
      </c>
      <c r="O68" s="84">
        <v>38749</v>
      </c>
      <c r="P68" s="88">
        <v>-194803.40699999995</v>
      </c>
      <c r="Q68" s="90">
        <f>+Split!Q63</f>
        <v>-202556.76689366909</v>
      </c>
      <c r="R68" s="91">
        <f t="shared" si="1"/>
        <v>-7753.3598936691415</v>
      </c>
    </row>
    <row r="69" spans="1:18" hidden="1" x14ac:dyDescent="0.2">
      <c r="A69" s="19" t="s">
        <v>200</v>
      </c>
      <c r="B69" s="19" t="s">
        <v>275</v>
      </c>
      <c r="C69" s="19" t="s">
        <v>198</v>
      </c>
      <c r="D69" s="19" t="s">
        <v>202</v>
      </c>
      <c r="E69" s="9" t="s">
        <v>52</v>
      </c>
      <c r="F69" s="10">
        <v>961000</v>
      </c>
      <c r="G69" s="10">
        <v>892387.80729999999</v>
      </c>
      <c r="H69" s="11">
        <v>0.92860333740997703</v>
      </c>
      <c r="I69" s="12">
        <v>4.9950000000000001</v>
      </c>
      <c r="J69" s="12">
        <v>9.9999999999999995E-8</v>
      </c>
      <c r="K69" s="13">
        <v>0</v>
      </c>
      <c r="L69" s="13">
        <v>4457477.0080000004</v>
      </c>
      <c r="M69" s="64">
        <f t="shared" si="0"/>
        <v>37622</v>
      </c>
      <c r="O69" s="84">
        <v>38777</v>
      </c>
      <c r="P69" s="88">
        <v>-214634.55239999999</v>
      </c>
      <c r="Q69" s="90">
        <f>+Split!Q64</f>
        <v>-223097.33041711373</v>
      </c>
      <c r="R69" s="91">
        <f t="shared" si="1"/>
        <v>-8462.778017113742</v>
      </c>
    </row>
    <row r="70" spans="1:18" hidden="1" x14ac:dyDescent="0.2">
      <c r="A70" s="19" t="s">
        <v>200</v>
      </c>
      <c r="B70" s="19" t="s">
        <v>275</v>
      </c>
      <c r="C70" s="19" t="s">
        <v>198</v>
      </c>
      <c r="D70" s="19" t="s">
        <v>202</v>
      </c>
      <c r="E70" s="9" t="s">
        <v>53</v>
      </c>
      <c r="F70" s="10">
        <v>868000</v>
      </c>
      <c r="G70" s="10">
        <v>802193.03</v>
      </c>
      <c r="H70" s="11">
        <v>0.92418551848080988</v>
      </c>
      <c r="I70" s="12">
        <v>4.8660000000000005</v>
      </c>
      <c r="J70" s="12">
        <v>9.9999999999999995E-8</v>
      </c>
      <c r="K70" s="13">
        <v>0</v>
      </c>
      <c r="L70" s="13">
        <v>3903471.2039999999</v>
      </c>
      <c r="M70" s="64">
        <f t="shared" si="0"/>
        <v>37653</v>
      </c>
      <c r="O70" s="84">
        <v>38808</v>
      </c>
      <c r="P70" s="88">
        <v>-143337.99940000009</v>
      </c>
      <c r="Q70" s="90">
        <f>+Split!Q65</f>
        <v>-178658.2755842956</v>
      </c>
      <c r="R70" s="91">
        <f t="shared" si="1"/>
        <v>-35320.276184295508</v>
      </c>
    </row>
    <row r="71" spans="1:18" hidden="1" x14ac:dyDescent="0.2">
      <c r="A71" s="19" t="s">
        <v>200</v>
      </c>
      <c r="B71" s="19" t="s">
        <v>275</v>
      </c>
      <c r="C71" s="19" t="s">
        <v>198</v>
      </c>
      <c r="D71" s="19" t="s">
        <v>202</v>
      </c>
      <c r="E71" s="9" t="s">
        <v>54</v>
      </c>
      <c r="F71" s="10">
        <v>961000</v>
      </c>
      <c r="G71" s="10">
        <v>884259.80740000005</v>
      </c>
      <c r="H71" s="11">
        <v>0.92014548120323203</v>
      </c>
      <c r="I71" s="12">
        <v>4.702</v>
      </c>
      <c r="J71" s="12">
        <v>9.9999999999999995E-8</v>
      </c>
      <c r="K71" s="13">
        <v>0</v>
      </c>
      <c r="L71" s="13">
        <v>4157789.5260999999</v>
      </c>
      <c r="M71" s="64">
        <f t="shared" si="0"/>
        <v>37681</v>
      </c>
      <c r="O71" s="84">
        <v>38838</v>
      </c>
      <c r="P71" s="88">
        <v>-147382.52400000009</v>
      </c>
      <c r="Q71" s="90">
        <f>+Split!Q66</f>
        <v>-183577.6927167075</v>
      </c>
      <c r="R71" s="91">
        <f t="shared" si="1"/>
        <v>-36195.168716707412</v>
      </c>
    </row>
    <row r="72" spans="1:18" hidden="1" x14ac:dyDescent="0.2">
      <c r="A72" s="19" t="s">
        <v>200</v>
      </c>
      <c r="B72" s="19" t="s">
        <v>275</v>
      </c>
      <c r="C72" s="19" t="s">
        <v>198</v>
      </c>
      <c r="D72" s="19" t="s">
        <v>202</v>
      </c>
      <c r="E72" s="9" t="s">
        <v>55</v>
      </c>
      <c r="F72" s="10">
        <v>930000</v>
      </c>
      <c r="G72" s="10">
        <v>851569.98549999995</v>
      </c>
      <c r="H72" s="11">
        <v>0.91566665105704403</v>
      </c>
      <c r="I72" s="12">
        <v>4.1970000000000001</v>
      </c>
      <c r="J72" s="12">
        <v>9.9999999999999995E-8</v>
      </c>
      <c r="K72" s="13">
        <v>0</v>
      </c>
      <c r="L72" s="13">
        <v>3574039.1439</v>
      </c>
      <c r="M72" s="64">
        <f t="shared" ref="M72:M135" si="2">DATE(YEAR(E72),MONTH(E72),1)</f>
        <v>37712</v>
      </c>
      <c r="O72" s="84">
        <v>38869</v>
      </c>
      <c r="P72" s="88">
        <v>-141896.62610000008</v>
      </c>
      <c r="Q72" s="90">
        <f>+Split!Q67</f>
        <v>-176631.11059448583</v>
      </c>
      <c r="R72" s="91">
        <f t="shared" si="1"/>
        <v>-34734.484494485747</v>
      </c>
    </row>
    <row r="73" spans="1:18" hidden="1" x14ac:dyDescent="0.2">
      <c r="A73" s="19" t="s">
        <v>200</v>
      </c>
      <c r="B73" s="19" t="s">
        <v>275</v>
      </c>
      <c r="C73" s="19" t="s">
        <v>198</v>
      </c>
      <c r="D73" s="19" t="s">
        <v>202</v>
      </c>
      <c r="E73" s="9" t="s">
        <v>56</v>
      </c>
      <c r="F73" s="10">
        <v>961000</v>
      </c>
      <c r="G73" s="10">
        <v>875808.72499999998</v>
      </c>
      <c r="H73" s="11">
        <v>0.91135143081886505</v>
      </c>
      <c r="I73" s="12">
        <v>4.1720000000000006</v>
      </c>
      <c r="J73" s="12">
        <v>9.9999999999999995E-8</v>
      </c>
      <c r="K73" s="13">
        <v>0</v>
      </c>
      <c r="L73" s="13">
        <v>3653873.9131999998</v>
      </c>
      <c r="M73" s="64">
        <f t="shared" si="2"/>
        <v>37742</v>
      </c>
      <c r="O73" s="84">
        <v>38899</v>
      </c>
      <c r="P73" s="88">
        <v>-145896.68730000005</v>
      </c>
      <c r="Q73" s="90">
        <f>+Split!Q68</f>
        <v>-181556.99515371618</v>
      </c>
      <c r="R73" s="91">
        <f t="shared" si="1"/>
        <v>-35660.307853716135</v>
      </c>
    </row>
    <row r="74" spans="1:18" hidden="1" x14ac:dyDescent="0.2">
      <c r="A74" s="19" t="s">
        <v>200</v>
      </c>
      <c r="B74" s="19" t="s">
        <v>275</v>
      </c>
      <c r="C74" s="19" t="s">
        <v>198</v>
      </c>
      <c r="D74" s="19" t="s">
        <v>202</v>
      </c>
      <c r="E74" s="9" t="s">
        <v>57</v>
      </c>
      <c r="F74" s="10">
        <v>930000</v>
      </c>
      <c r="G74" s="10">
        <v>843368.29720000003</v>
      </c>
      <c r="H74" s="11">
        <v>0.90684763137822599</v>
      </c>
      <c r="I74" s="12">
        <v>4.202</v>
      </c>
      <c r="J74" s="12">
        <v>9.9999999999999995E-8</v>
      </c>
      <c r="K74" s="13">
        <v>0</v>
      </c>
      <c r="L74" s="13">
        <v>3543833.5003999998</v>
      </c>
      <c r="M74" s="64">
        <f t="shared" si="2"/>
        <v>37773</v>
      </c>
      <c r="O74" s="84">
        <v>38930</v>
      </c>
      <c r="P74" s="88">
        <v>-145144.40029999992</v>
      </c>
      <c r="Q74" s="90">
        <f>+Split!Q69</f>
        <v>-180565.24631774743</v>
      </c>
      <c r="R74" s="91">
        <f t="shared" ref="R74:R137" si="3">+Q74-P74</f>
        <v>-35420.846017747506</v>
      </c>
    </row>
    <row r="75" spans="1:18" hidden="1" x14ac:dyDescent="0.2">
      <c r="A75" s="19" t="s">
        <v>200</v>
      </c>
      <c r="B75" s="19" t="s">
        <v>275</v>
      </c>
      <c r="C75" s="19" t="s">
        <v>198</v>
      </c>
      <c r="D75" s="19" t="s">
        <v>202</v>
      </c>
      <c r="E75" s="9" t="s">
        <v>58</v>
      </c>
      <c r="F75" s="10">
        <v>961000</v>
      </c>
      <c r="G75" s="10">
        <v>867275.43839999998</v>
      </c>
      <c r="H75" s="11">
        <v>0.90247184019971904</v>
      </c>
      <c r="I75" s="12">
        <v>4.2519999999999998</v>
      </c>
      <c r="J75" s="12">
        <v>9.9999999999999995E-8</v>
      </c>
      <c r="K75" s="13">
        <v>0</v>
      </c>
      <c r="L75" s="13">
        <v>3687655.0775000001</v>
      </c>
      <c r="M75" s="64">
        <f t="shared" si="2"/>
        <v>37803</v>
      </c>
      <c r="O75" s="84">
        <v>38961</v>
      </c>
      <c r="P75" s="88">
        <v>-139736.14979999993</v>
      </c>
      <c r="Q75" s="90">
        <f>+Split!Q70</f>
        <v>-173782.92304581281</v>
      </c>
      <c r="R75" s="91">
        <f t="shared" si="3"/>
        <v>-34046.773245812888</v>
      </c>
    </row>
    <row r="76" spans="1:18" hidden="1" x14ac:dyDescent="0.2">
      <c r="A76" s="19" t="s">
        <v>200</v>
      </c>
      <c r="B76" s="19" t="s">
        <v>275</v>
      </c>
      <c r="C76" s="19" t="s">
        <v>198</v>
      </c>
      <c r="D76" s="19" t="s">
        <v>202</v>
      </c>
      <c r="E76" s="9" t="s">
        <v>59</v>
      </c>
      <c r="F76" s="10">
        <v>961000</v>
      </c>
      <c r="G76" s="10">
        <v>862926.44720000005</v>
      </c>
      <c r="H76" s="11">
        <v>0.89794635509289988</v>
      </c>
      <c r="I76" s="12">
        <v>4.282</v>
      </c>
      <c r="J76" s="12">
        <v>9.9999999999999995E-8</v>
      </c>
      <c r="K76" s="13">
        <v>0</v>
      </c>
      <c r="L76" s="13">
        <v>3695050.9608</v>
      </c>
      <c r="M76" s="64">
        <f t="shared" si="2"/>
        <v>37834</v>
      </c>
      <c r="O76" s="84">
        <v>38991</v>
      </c>
      <c r="P76" s="88">
        <v>-143669.67569999993</v>
      </c>
      <c r="Q76" s="90">
        <f>+Split!Q71</f>
        <v>-178620.15652548222</v>
      </c>
      <c r="R76" s="91">
        <f t="shared" si="3"/>
        <v>-34950.480825482286</v>
      </c>
    </row>
    <row r="77" spans="1:18" hidden="1" x14ac:dyDescent="0.2">
      <c r="A77" s="19" t="s">
        <v>200</v>
      </c>
      <c r="B77" s="19" t="s">
        <v>275</v>
      </c>
      <c r="C77" s="19" t="s">
        <v>198</v>
      </c>
      <c r="D77" s="19" t="s">
        <v>202</v>
      </c>
      <c r="E77" s="9" t="s">
        <v>60</v>
      </c>
      <c r="F77" s="10">
        <v>930000</v>
      </c>
      <c r="G77" s="10">
        <v>830845.60699999996</v>
      </c>
      <c r="H77" s="11">
        <v>0.89338237315935298</v>
      </c>
      <c r="I77" s="12">
        <v>4.2940000000000005</v>
      </c>
      <c r="J77" s="12">
        <v>9.9999999999999995E-8</v>
      </c>
      <c r="K77" s="13">
        <v>0</v>
      </c>
      <c r="L77" s="13">
        <v>3567650.9534999998</v>
      </c>
      <c r="M77" s="64">
        <f t="shared" si="2"/>
        <v>37865</v>
      </c>
      <c r="O77" s="84">
        <v>39022</v>
      </c>
      <c r="P77" s="88">
        <v>-139047.27900000001</v>
      </c>
      <c r="Q77" s="90">
        <f>+Split!Q72</f>
        <v>-189591.17465626646</v>
      </c>
      <c r="R77" s="91">
        <f t="shared" si="3"/>
        <v>-50543.895656266453</v>
      </c>
    </row>
    <row r="78" spans="1:18" hidden="1" x14ac:dyDescent="0.2">
      <c r="A78" s="19" t="s">
        <v>200</v>
      </c>
      <c r="B78" s="19" t="s">
        <v>275</v>
      </c>
      <c r="C78" s="19" t="s">
        <v>198</v>
      </c>
      <c r="D78" s="19" t="s">
        <v>202</v>
      </c>
      <c r="E78" s="9" t="s">
        <v>61</v>
      </c>
      <c r="F78" s="10">
        <v>961000</v>
      </c>
      <c r="G78" s="10">
        <v>854299.33649999998</v>
      </c>
      <c r="H78" s="11">
        <v>0.88896913267459698</v>
      </c>
      <c r="I78" s="12">
        <v>4.3170000000000002</v>
      </c>
      <c r="J78" s="12">
        <v>9.9999999999999995E-8</v>
      </c>
      <c r="K78" s="13">
        <v>0</v>
      </c>
      <c r="L78" s="13">
        <v>3688010.1502</v>
      </c>
      <c r="M78" s="64">
        <f t="shared" si="2"/>
        <v>37895</v>
      </c>
      <c r="O78" s="84">
        <v>39052</v>
      </c>
      <c r="P78" s="88">
        <v>-142957.58019999988</v>
      </c>
      <c r="Q78" s="90">
        <f>+Split!Q73</f>
        <v>-194860.95518706119</v>
      </c>
      <c r="R78" s="91">
        <f t="shared" si="3"/>
        <v>-51903.37498706131</v>
      </c>
    </row>
    <row r="79" spans="1:18" hidden="1" x14ac:dyDescent="0.2">
      <c r="A79" s="19" t="s">
        <v>200</v>
      </c>
      <c r="B79" s="19" t="s">
        <v>275</v>
      </c>
      <c r="C79" s="19" t="s">
        <v>198</v>
      </c>
      <c r="D79" s="19" t="s">
        <v>202</v>
      </c>
      <c r="E79" s="9" t="s">
        <v>62</v>
      </c>
      <c r="F79" s="10">
        <v>930000</v>
      </c>
      <c r="G79" s="10">
        <v>822516.05980000005</v>
      </c>
      <c r="H79" s="11">
        <v>0.8844258708005821</v>
      </c>
      <c r="I79" s="12">
        <v>4.6920000000000002</v>
      </c>
      <c r="J79" s="12">
        <v>9.9999999999999995E-8</v>
      </c>
      <c r="K79" s="13">
        <v>0</v>
      </c>
      <c r="L79" s="13">
        <v>3859245.2705000001</v>
      </c>
      <c r="M79" s="64">
        <f t="shared" si="2"/>
        <v>37926</v>
      </c>
      <c r="O79" s="84">
        <v>39083</v>
      </c>
      <c r="P79" s="88">
        <v>-142210.74780000007</v>
      </c>
      <c r="Q79" s="90">
        <f>+Split!Q74</f>
        <v>-193778.47882684425</v>
      </c>
      <c r="R79" s="91">
        <f t="shared" si="3"/>
        <v>-51567.73102684418</v>
      </c>
    </row>
    <row r="80" spans="1:18" hidden="1" x14ac:dyDescent="0.2">
      <c r="A80" s="19" t="s">
        <v>200</v>
      </c>
      <c r="B80" s="19" t="s">
        <v>275</v>
      </c>
      <c r="C80" s="19" t="s">
        <v>198</v>
      </c>
      <c r="D80" s="19" t="s">
        <v>202</v>
      </c>
      <c r="E80" s="9" t="s">
        <v>63</v>
      </c>
      <c r="F80" s="10">
        <v>961000</v>
      </c>
      <c r="G80" s="10">
        <v>845680.02159999998</v>
      </c>
      <c r="H80" s="11">
        <v>0.88000002251418197</v>
      </c>
      <c r="I80" s="12">
        <v>4.8319999999999999</v>
      </c>
      <c r="J80" s="12">
        <v>9.9999999999999995E-8</v>
      </c>
      <c r="K80" s="13">
        <v>0</v>
      </c>
      <c r="L80" s="13">
        <v>4086325.78</v>
      </c>
      <c r="M80" s="64">
        <f t="shared" si="2"/>
        <v>37956</v>
      </c>
      <c r="O80" s="84">
        <v>39114</v>
      </c>
      <c r="P80" s="88">
        <v>-127775.63960000002</v>
      </c>
      <c r="Q80" s="90">
        <f>+Split!Q75</f>
        <v>-174050.2711946932</v>
      </c>
      <c r="R80" s="91">
        <f t="shared" si="3"/>
        <v>-46274.631594693172</v>
      </c>
    </row>
    <row r="81" spans="1:18" hidden="1" x14ac:dyDescent="0.2">
      <c r="A81" s="19" t="s">
        <v>200</v>
      </c>
      <c r="B81" s="19" t="s">
        <v>275</v>
      </c>
      <c r="C81" s="19" t="s">
        <v>198</v>
      </c>
      <c r="D81" s="19" t="s">
        <v>202</v>
      </c>
      <c r="E81" s="9" t="s">
        <v>64</v>
      </c>
      <c r="F81" s="10">
        <v>961000</v>
      </c>
      <c r="G81" s="10">
        <v>841280.75910000002</v>
      </c>
      <c r="H81" s="11">
        <v>0.875422225865781</v>
      </c>
      <c r="I81" s="12">
        <v>4.8780000000000001</v>
      </c>
      <c r="J81" s="12">
        <v>9.9999999999999995E-8</v>
      </c>
      <c r="K81" s="13">
        <v>0</v>
      </c>
      <c r="L81" s="13">
        <v>4103767.4586</v>
      </c>
      <c r="M81" s="64">
        <f t="shared" si="2"/>
        <v>37987</v>
      </c>
      <c r="O81" s="84">
        <v>39142</v>
      </c>
      <c r="P81" s="88">
        <v>-140794.81150000007</v>
      </c>
      <c r="Q81" s="90">
        <f>+Split!Q76</f>
        <v>-191725.24333288215</v>
      </c>
      <c r="R81" s="91">
        <f t="shared" si="3"/>
        <v>-50930.431832882081</v>
      </c>
    </row>
    <row r="82" spans="1:18" hidden="1" x14ac:dyDescent="0.2">
      <c r="A82" s="19" t="s">
        <v>200</v>
      </c>
      <c r="B82" s="19" t="s">
        <v>275</v>
      </c>
      <c r="C82" s="19" t="s">
        <v>198</v>
      </c>
      <c r="D82" s="19" t="s">
        <v>202</v>
      </c>
      <c r="E82" s="9" t="s">
        <v>65</v>
      </c>
      <c r="F82" s="10">
        <v>899000</v>
      </c>
      <c r="G82" s="10">
        <v>782888.73970000003</v>
      </c>
      <c r="H82" s="11">
        <v>0.87084398191951107</v>
      </c>
      <c r="I82" s="12">
        <v>4.7549999999999999</v>
      </c>
      <c r="J82" s="12">
        <v>9.9999999999999995E-8</v>
      </c>
      <c r="K82" s="13">
        <v>0</v>
      </c>
      <c r="L82" s="13">
        <v>3722635.8791999999</v>
      </c>
      <c r="M82" s="64">
        <f t="shared" si="2"/>
        <v>38018</v>
      </c>
      <c r="O82" s="84">
        <v>39173</v>
      </c>
      <c r="P82" s="88">
        <v>-79369.253599999982</v>
      </c>
      <c r="Q82" s="90">
        <f>+Split!Q77</f>
        <v>-134323.63681511211</v>
      </c>
      <c r="R82" s="91">
        <f t="shared" si="3"/>
        <v>-54954.383215112131</v>
      </c>
    </row>
    <row r="83" spans="1:18" hidden="1" x14ac:dyDescent="0.2">
      <c r="A83" s="19" t="s">
        <v>200</v>
      </c>
      <c r="B83" s="19" t="s">
        <v>275</v>
      </c>
      <c r="C83" s="19" t="s">
        <v>198</v>
      </c>
      <c r="D83" s="19" t="s">
        <v>202</v>
      </c>
      <c r="E83" s="9" t="s">
        <v>66</v>
      </c>
      <c r="F83" s="10">
        <v>961000</v>
      </c>
      <c r="G83" s="10">
        <v>832742.85900000005</v>
      </c>
      <c r="H83" s="11">
        <v>0.86653783458802103</v>
      </c>
      <c r="I83" s="12">
        <v>4.6050000000000004</v>
      </c>
      <c r="J83" s="12">
        <v>9.9999999999999995E-8</v>
      </c>
      <c r="K83" s="13">
        <v>0</v>
      </c>
      <c r="L83" s="13">
        <v>3834780.7826</v>
      </c>
      <c r="M83" s="64">
        <f t="shared" si="2"/>
        <v>38047</v>
      </c>
      <c r="O83" s="84">
        <v>39203</v>
      </c>
      <c r="P83" s="88">
        <v>-81605.255800000028</v>
      </c>
      <c r="Q83" s="90">
        <f>+Split!Q78</f>
        <v>-138047.96497762785</v>
      </c>
      <c r="R83" s="91">
        <f t="shared" si="3"/>
        <v>-56442.709177627825</v>
      </c>
    </row>
    <row r="84" spans="1:18" hidden="1" x14ac:dyDescent="0.2">
      <c r="A84" s="19" t="s">
        <v>200</v>
      </c>
      <c r="B84" s="19" t="s">
        <v>275</v>
      </c>
      <c r="C84" s="19" t="s">
        <v>198</v>
      </c>
      <c r="D84" s="19" t="s">
        <v>202</v>
      </c>
      <c r="E84" s="9" t="s">
        <v>67</v>
      </c>
      <c r="F84" s="10">
        <v>930000</v>
      </c>
      <c r="G84" s="10">
        <v>801639.3602</v>
      </c>
      <c r="H84" s="11">
        <v>0.86197780664564205</v>
      </c>
      <c r="I84" s="12">
        <v>4.18</v>
      </c>
      <c r="J84" s="12">
        <v>9.9999999999999995E-8</v>
      </c>
      <c r="K84" s="13">
        <v>0</v>
      </c>
      <c r="L84" s="13">
        <v>3350852.4454000001</v>
      </c>
      <c r="M84" s="64">
        <f t="shared" si="2"/>
        <v>38078</v>
      </c>
      <c r="O84" s="84">
        <v>39234</v>
      </c>
      <c r="P84" s="88">
        <v>-78564.251900000119</v>
      </c>
      <c r="Q84" s="90">
        <f>+Split!Q79</f>
        <v>-132843.556141229</v>
      </c>
      <c r="R84" s="91">
        <f t="shared" si="3"/>
        <v>-54279.304241228878</v>
      </c>
    </row>
    <row r="85" spans="1:18" hidden="1" x14ac:dyDescent="0.2">
      <c r="A85" s="19" t="s">
        <v>200</v>
      </c>
      <c r="B85" s="19" t="s">
        <v>275</v>
      </c>
      <c r="C85" s="19" t="s">
        <v>198</v>
      </c>
      <c r="D85" s="19" t="s">
        <v>202</v>
      </c>
      <c r="E85" s="9" t="s">
        <v>68</v>
      </c>
      <c r="F85" s="10">
        <v>961000</v>
      </c>
      <c r="G85" s="10">
        <v>824168.84849999996</v>
      </c>
      <c r="H85" s="11">
        <v>0.85761586737675899</v>
      </c>
      <c r="I85" s="12">
        <v>4.165</v>
      </c>
      <c r="J85" s="12">
        <v>9.9999999999999995E-8</v>
      </c>
      <c r="K85" s="13">
        <v>0</v>
      </c>
      <c r="L85" s="13">
        <v>3432663.1718000001</v>
      </c>
      <c r="M85" s="64">
        <f t="shared" si="2"/>
        <v>38108</v>
      </c>
      <c r="O85" s="84">
        <v>39264</v>
      </c>
      <c r="P85" s="88">
        <v>-80775.552000000025</v>
      </c>
      <c r="Q85" s="90">
        <f>+Split!Q80</f>
        <v>-136522.31878042291</v>
      </c>
      <c r="R85" s="91">
        <f t="shared" si="3"/>
        <v>-55746.766780422884</v>
      </c>
    </row>
    <row r="86" spans="1:18" hidden="1" x14ac:dyDescent="0.2">
      <c r="A86" s="19" t="s">
        <v>200</v>
      </c>
      <c r="B86" s="19" t="s">
        <v>275</v>
      </c>
      <c r="C86" s="19" t="s">
        <v>198</v>
      </c>
      <c r="D86" s="19" t="s">
        <v>202</v>
      </c>
      <c r="E86" s="9" t="s">
        <v>69</v>
      </c>
      <c r="F86" s="10">
        <v>930000</v>
      </c>
      <c r="G86" s="10">
        <v>793375.25089999998</v>
      </c>
      <c r="H86" s="11">
        <v>0.85309166763698607</v>
      </c>
      <c r="I86" s="12">
        <v>4.2120000000000006</v>
      </c>
      <c r="J86" s="12">
        <v>9.9999999999999995E-8</v>
      </c>
      <c r="K86" s="13">
        <v>0</v>
      </c>
      <c r="L86" s="13">
        <v>3341696.4775</v>
      </c>
      <c r="M86" s="64">
        <f t="shared" si="2"/>
        <v>38139</v>
      </c>
      <c r="O86" s="84">
        <v>39295</v>
      </c>
      <c r="P86" s="88">
        <v>-80355.569100000052</v>
      </c>
      <c r="Q86" s="90">
        <f>+Split!Q81</f>
        <v>-135749.95576113151</v>
      </c>
      <c r="R86" s="91">
        <f t="shared" si="3"/>
        <v>-55394.386661131459</v>
      </c>
    </row>
    <row r="87" spans="1:18" hidden="1" x14ac:dyDescent="0.2">
      <c r="A87" s="19" t="s">
        <v>200</v>
      </c>
      <c r="B87" s="19" t="s">
        <v>275</v>
      </c>
      <c r="C87" s="19" t="s">
        <v>198</v>
      </c>
      <c r="D87" s="19" t="s">
        <v>202</v>
      </c>
      <c r="E87" s="9" t="s">
        <v>70</v>
      </c>
      <c r="F87" s="10">
        <v>961000</v>
      </c>
      <c r="G87" s="10">
        <v>815627.76969999995</v>
      </c>
      <c r="H87" s="11">
        <v>0.84872816824669306</v>
      </c>
      <c r="I87" s="12">
        <v>4.2770000000000001</v>
      </c>
      <c r="J87" s="12">
        <v>9.9999999999999995E-8</v>
      </c>
      <c r="K87" s="13">
        <v>0</v>
      </c>
      <c r="L87" s="13">
        <v>3488439.8894000002</v>
      </c>
      <c r="M87" s="64">
        <f t="shared" si="2"/>
        <v>38169</v>
      </c>
      <c r="O87" s="84">
        <v>39326</v>
      </c>
      <c r="P87" s="88">
        <v>-77358.114899999928</v>
      </c>
      <c r="Q87" s="90">
        <f>+Split!Q82</f>
        <v>-130625.43103734963</v>
      </c>
      <c r="R87" s="91">
        <f t="shared" si="3"/>
        <v>-53267.316137349699</v>
      </c>
    </row>
    <row r="88" spans="1:18" hidden="1" x14ac:dyDescent="0.2">
      <c r="A88" s="19" t="s">
        <v>200</v>
      </c>
      <c r="B88" s="19" t="s">
        <v>275</v>
      </c>
      <c r="C88" s="19" t="s">
        <v>198</v>
      </c>
      <c r="D88" s="19" t="s">
        <v>202</v>
      </c>
      <c r="E88" s="9" t="s">
        <v>71</v>
      </c>
      <c r="F88" s="10">
        <v>961000</v>
      </c>
      <c r="G88" s="10">
        <v>811313.72609999997</v>
      </c>
      <c r="H88" s="11">
        <v>0.84423904897935609</v>
      </c>
      <c r="I88" s="12">
        <v>4.3220000000000001</v>
      </c>
      <c r="J88" s="12">
        <v>9.9999999999999995E-8</v>
      </c>
      <c r="K88" s="13">
        <v>0</v>
      </c>
      <c r="L88" s="13">
        <v>3506497.8429</v>
      </c>
      <c r="M88" s="64">
        <f t="shared" si="2"/>
        <v>38200</v>
      </c>
      <c r="O88" s="84">
        <v>39356</v>
      </c>
      <c r="P88" s="88">
        <v>-79532.462499999951</v>
      </c>
      <c r="Q88" s="90">
        <f>+Split!Q83</f>
        <v>-134236.05552422555</v>
      </c>
      <c r="R88" s="91">
        <f t="shared" si="3"/>
        <v>-54703.5930242256</v>
      </c>
    </row>
    <row r="89" spans="1:18" hidden="1" x14ac:dyDescent="0.2">
      <c r="A89" s="19" t="s">
        <v>200</v>
      </c>
      <c r="B89" s="19" t="s">
        <v>275</v>
      </c>
      <c r="C89" s="19" t="s">
        <v>198</v>
      </c>
      <c r="D89" s="19" t="s">
        <v>202</v>
      </c>
      <c r="E89" s="9" t="s">
        <v>72</v>
      </c>
      <c r="F89" s="10">
        <v>930000</v>
      </c>
      <c r="G89" s="10">
        <v>780955.53720000002</v>
      </c>
      <c r="H89" s="11">
        <v>0.83973713681109807</v>
      </c>
      <c r="I89" s="12">
        <v>4.3390000000000004</v>
      </c>
      <c r="J89" s="12">
        <v>9.9999999999999995E-8</v>
      </c>
      <c r="K89" s="13">
        <v>0</v>
      </c>
      <c r="L89" s="13">
        <v>3388565.9980000001</v>
      </c>
      <c r="M89" s="64">
        <f t="shared" si="2"/>
        <v>38231</v>
      </c>
      <c r="O89" s="84">
        <v>39387</v>
      </c>
      <c r="P89" s="88">
        <v>-94824.711099999986</v>
      </c>
      <c r="Q89" s="90">
        <f>+Split!Q84</f>
        <v>-147728.6208907949</v>
      </c>
      <c r="R89" s="91">
        <f t="shared" si="3"/>
        <v>-52903.909790794918</v>
      </c>
    </row>
    <row r="90" spans="1:18" hidden="1" x14ac:dyDescent="0.2">
      <c r="A90" s="19" t="s">
        <v>200</v>
      </c>
      <c r="B90" s="19" t="s">
        <v>275</v>
      </c>
      <c r="C90" s="19" t="s">
        <v>198</v>
      </c>
      <c r="D90" s="19" t="s">
        <v>202</v>
      </c>
      <c r="E90" s="9" t="s">
        <v>73</v>
      </c>
      <c r="F90" s="10">
        <v>961000</v>
      </c>
      <c r="G90" s="10">
        <v>802816.56200000003</v>
      </c>
      <c r="H90" s="11">
        <v>0.83539704678163107</v>
      </c>
      <c r="I90" s="12">
        <v>4.3719999999999999</v>
      </c>
      <c r="J90" s="12">
        <v>9.9999999999999995E-8</v>
      </c>
      <c r="K90" s="13">
        <v>0</v>
      </c>
      <c r="L90" s="13">
        <v>3509913.9286000002</v>
      </c>
      <c r="M90" s="64">
        <f t="shared" si="2"/>
        <v>38261</v>
      </c>
      <c r="O90" s="84">
        <v>39417</v>
      </c>
      <c r="P90" s="88">
        <v>-97480.710499999957</v>
      </c>
      <c r="Q90" s="90">
        <f>+Split!Q85</f>
        <v>-151804.49504598859</v>
      </c>
      <c r="R90" s="91">
        <f t="shared" si="3"/>
        <v>-54323.78454598863</v>
      </c>
    </row>
    <row r="91" spans="1:18" hidden="1" x14ac:dyDescent="0.2">
      <c r="A91" s="19" t="s">
        <v>200</v>
      </c>
      <c r="B91" s="19" t="s">
        <v>276</v>
      </c>
      <c r="C91" s="19" t="s">
        <v>198</v>
      </c>
      <c r="D91" s="19" t="s">
        <v>201</v>
      </c>
      <c r="E91" s="9" t="s">
        <v>74</v>
      </c>
      <c r="F91" s="10">
        <v>-288000</v>
      </c>
      <c r="G91" s="10">
        <v>-239307.70569999999</v>
      </c>
      <c r="H91" s="11">
        <v>0.830929533592078</v>
      </c>
      <c r="I91" s="12">
        <v>4.0520037599999998</v>
      </c>
      <c r="J91" s="12">
        <v>9.9999999999999995E-8</v>
      </c>
      <c r="K91" s="13">
        <v>0</v>
      </c>
      <c r="L91" s="13">
        <v>-969675.7</v>
      </c>
      <c r="M91" s="64">
        <f t="shared" si="2"/>
        <v>38292</v>
      </c>
      <c r="O91" s="84">
        <v>39448</v>
      </c>
      <c r="P91" s="88">
        <v>-96960.508999999976</v>
      </c>
      <c r="Q91" s="90">
        <f>+Split!Q86</f>
        <v>-150930.09412750552</v>
      </c>
      <c r="R91" s="91">
        <f t="shared" si="3"/>
        <v>-53969.585127505547</v>
      </c>
    </row>
    <row r="92" spans="1:18" hidden="1" x14ac:dyDescent="0.2">
      <c r="A92" s="19" t="s">
        <v>200</v>
      </c>
      <c r="B92" s="19" t="s">
        <v>276</v>
      </c>
      <c r="C92" s="19" t="s">
        <v>198</v>
      </c>
      <c r="D92" s="19" t="s">
        <v>201</v>
      </c>
      <c r="E92" s="9" t="s">
        <v>75</v>
      </c>
      <c r="F92" s="10">
        <v>-297600</v>
      </c>
      <c r="G92" s="10">
        <v>-245995.36790000001</v>
      </c>
      <c r="H92" s="11">
        <v>0.82659733842404204</v>
      </c>
      <c r="I92" s="12">
        <v>4.2070111399999996</v>
      </c>
      <c r="J92" s="12">
        <v>9.9999999999999995E-8</v>
      </c>
      <c r="K92" s="13">
        <v>0</v>
      </c>
      <c r="L92" s="13">
        <v>-1034905.2284</v>
      </c>
      <c r="M92" s="64">
        <f t="shared" si="2"/>
        <v>38322</v>
      </c>
      <c r="O92" s="84">
        <v>39479</v>
      </c>
      <c r="P92" s="88">
        <v>-90219.736699999979</v>
      </c>
      <c r="Q92" s="90">
        <f>+Split!Q87</f>
        <v>-140376.87752230576</v>
      </c>
      <c r="R92" s="91">
        <f t="shared" si="3"/>
        <v>-50157.140822305781</v>
      </c>
    </row>
    <row r="93" spans="1:18" hidden="1" x14ac:dyDescent="0.2">
      <c r="A93" s="19" t="s">
        <v>200</v>
      </c>
      <c r="B93" s="19" t="s">
        <v>276</v>
      </c>
      <c r="C93" s="19" t="s">
        <v>198</v>
      </c>
      <c r="D93" s="19" t="s">
        <v>201</v>
      </c>
      <c r="E93" s="9" t="s">
        <v>76</v>
      </c>
      <c r="F93" s="10">
        <v>-297600</v>
      </c>
      <c r="G93" s="10">
        <v>-244663.6778</v>
      </c>
      <c r="H93" s="11">
        <v>0.82212257324334204</v>
      </c>
      <c r="I93" s="12">
        <v>4.1830184499999996</v>
      </c>
      <c r="J93" s="12">
        <v>9.9999999999999995E-8</v>
      </c>
      <c r="K93" s="13">
        <v>0</v>
      </c>
      <c r="L93" s="13">
        <v>-1023432.654</v>
      </c>
      <c r="M93" s="64">
        <f t="shared" si="2"/>
        <v>38353</v>
      </c>
      <c r="O93" s="84">
        <v>39508</v>
      </c>
      <c r="P93" s="88">
        <v>-95958.668900000062</v>
      </c>
      <c r="Q93" s="90">
        <f>+Split!Q88</f>
        <v>-149244.39211196077</v>
      </c>
      <c r="R93" s="91">
        <f t="shared" si="3"/>
        <v>-53285.723211960707</v>
      </c>
    </row>
    <row r="94" spans="1:18" hidden="1" x14ac:dyDescent="0.2">
      <c r="A94" s="19" t="s">
        <v>200</v>
      </c>
      <c r="B94" s="19" t="s">
        <v>276</v>
      </c>
      <c r="C94" s="19" t="s">
        <v>198</v>
      </c>
      <c r="D94" s="19" t="s">
        <v>201</v>
      </c>
      <c r="E94" s="9" t="s">
        <v>77</v>
      </c>
      <c r="F94" s="10">
        <v>-268800</v>
      </c>
      <c r="G94" s="10">
        <v>-219783.93900000001</v>
      </c>
      <c r="H94" s="11">
        <v>0.81764858245324989</v>
      </c>
      <c r="I94" s="12">
        <v>4.0600256000000003</v>
      </c>
      <c r="J94" s="12">
        <v>9.9999999999999995E-8</v>
      </c>
      <c r="K94" s="13">
        <v>0</v>
      </c>
      <c r="L94" s="13">
        <v>-892328.39709999994</v>
      </c>
      <c r="M94" s="64">
        <f t="shared" si="2"/>
        <v>38384</v>
      </c>
      <c r="O94" s="84">
        <v>39539</v>
      </c>
      <c r="P94" s="88">
        <v>-140597.20659999992</v>
      </c>
      <c r="Q94" s="90">
        <f>+Split!Q89</f>
        <v>-65949.789805996363</v>
      </c>
      <c r="R94" s="91">
        <f t="shared" si="3"/>
        <v>74647.416794003555</v>
      </c>
    </row>
    <row r="95" spans="1:18" hidden="1" x14ac:dyDescent="0.2">
      <c r="A95" s="19" t="s">
        <v>200</v>
      </c>
      <c r="B95" s="19" t="s">
        <v>276</v>
      </c>
      <c r="C95" s="19" t="s">
        <v>198</v>
      </c>
      <c r="D95" s="19" t="s">
        <v>201</v>
      </c>
      <c r="E95" s="9" t="s">
        <v>78</v>
      </c>
      <c r="F95" s="10">
        <v>-297600</v>
      </c>
      <c r="G95" s="10">
        <v>-242127.72889999999</v>
      </c>
      <c r="H95" s="11">
        <v>0.81360123942674512</v>
      </c>
      <c r="I95" s="12">
        <v>3.91003276</v>
      </c>
      <c r="J95" s="12">
        <v>9.9999999999999995E-8</v>
      </c>
      <c r="K95" s="13">
        <v>0</v>
      </c>
      <c r="L95" s="13">
        <v>-946727.3284</v>
      </c>
      <c r="M95" s="64">
        <f t="shared" si="2"/>
        <v>38412</v>
      </c>
      <c r="O95" s="84">
        <v>39569</v>
      </c>
      <c r="P95" s="88">
        <v>-144529.5429</v>
      </c>
      <c r="Q95" s="90">
        <f>+Split!Q90</f>
        <v>-67770.044727576824</v>
      </c>
      <c r="R95" s="91">
        <f t="shared" si="3"/>
        <v>76759.498172423177</v>
      </c>
    </row>
    <row r="96" spans="1:18" hidden="1" x14ac:dyDescent="0.2">
      <c r="A96" s="19" t="s">
        <v>200</v>
      </c>
      <c r="B96" s="19" t="s">
        <v>276</v>
      </c>
      <c r="C96" s="19" t="s">
        <v>198</v>
      </c>
      <c r="D96" s="19" t="s">
        <v>201</v>
      </c>
      <c r="E96" s="9" t="s">
        <v>79</v>
      </c>
      <c r="F96" s="10">
        <v>-288000</v>
      </c>
      <c r="G96" s="10">
        <v>-233040.91990000001</v>
      </c>
      <c r="H96" s="11">
        <v>0.80916986078953501</v>
      </c>
      <c r="I96" s="12">
        <v>3.6900348599999999</v>
      </c>
      <c r="J96" s="12">
        <v>9.9999999999999995E-8</v>
      </c>
      <c r="K96" s="13">
        <v>0</v>
      </c>
      <c r="L96" s="13">
        <v>-859929.09550000005</v>
      </c>
      <c r="M96" s="64">
        <f t="shared" si="2"/>
        <v>38443</v>
      </c>
      <c r="O96" s="84">
        <v>39600</v>
      </c>
      <c r="P96" s="88">
        <v>-139115.48050000006</v>
      </c>
      <c r="Q96" s="90">
        <f>+Split!Q91</f>
        <v>-65207.285662441573</v>
      </c>
      <c r="R96" s="91">
        <f t="shared" si="3"/>
        <v>73908.194837558491</v>
      </c>
    </row>
    <row r="97" spans="1:18" hidden="1" x14ac:dyDescent="0.2">
      <c r="A97" s="19" t="s">
        <v>200</v>
      </c>
      <c r="B97" s="19" t="s">
        <v>276</v>
      </c>
      <c r="C97" s="19" t="s">
        <v>198</v>
      </c>
      <c r="D97" s="19" t="s">
        <v>201</v>
      </c>
      <c r="E97" s="9" t="s">
        <v>80</v>
      </c>
      <c r="F97" s="10">
        <v>-297600</v>
      </c>
      <c r="G97" s="10">
        <v>-239546.23250000001</v>
      </c>
      <c r="H97" s="11">
        <v>0.80492685635309402</v>
      </c>
      <c r="I97" s="12">
        <v>3.6750315000000002</v>
      </c>
      <c r="J97" s="12">
        <v>9.9999999999999995E-8</v>
      </c>
      <c r="K97" s="13">
        <v>0</v>
      </c>
      <c r="L97" s="13">
        <v>-880339.92520000006</v>
      </c>
      <c r="M97" s="64">
        <f t="shared" si="2"/>
        <v>38473</v>
      </c>
      <c r="O97" s="84">
        <v>39630</v>
      </c>
      <c r="P97" s="88">
        <v>-143003.26659999994</v>
      </c>
      <c r="Q97" s="90">
        <f>+Split!Q92</f>
        <v>-67008.135599689267</v>
      </c>
      <c r="R97" s="91">
        <f t="shared" si="3"/>
        <v>75995.131000310677</v>
      </c>
    </row>
    <row r="98" spans="1:18" hidden="1" x14ac:dyDescent="0.2">
      <c r="A98" s="19" t="s">
        <v>200</v>
      </c>
      <c r="B98" s="19" t="s">
        <v>276</v>
      </c>
      <c r="C98" s="19" t="s">
        <v>198</v>
      </c>
      <c r="D98" s="19" t="s">
        <v>201</v>
      </c>
      <c r="E98" s="9" t="s">
        <v>81</v>
      </c>
      <c r="F98" s="10">
        <v>-288000</v>
      </c>
      <c r="G98" s="10">
        <v>-230555.4278</v>
      </c>
      <c r="H98" s="11">
        <v>0.80053967997869002</v>
      </c>
      <c r="I98" s="12">
        <v>3.72202828</v>
      </c>
      <c r="J98" s="12">
        <v>9.9999999999999995E-8</v>
      </c>
      <c r="K98" s="13">
        <v>0</v>
      </c>
      <c r="L98" s="13">
        <v>-858133.79920000001</v>
      </c>
      <c r="M98" s="64">
        <f t="shared" si="2"/>
        <v>38504</v>
      </c>
      <c r="O98" s="84">
        <v>39661</v>
      </c>
      <c r="P98" s="88">
        <v>-142231.39650000012</v>
      </c>
      <c r="Q98" s="90">
        <f>+Split!Q93</f>
        <v>-66624.220763950318</v>
      </c>
      <c r="R98" s="91">
        <f t="shared" si="3"/>
        <v>75607.175736049801</v>
      </c>
    </row>
    <row r="99" spans="1:18" hidden="1" x14ac:dyDescent="0.2">
      <c r="A99" s="19" t="s">
        <v>200</v>
      </c>
      <c r="B99" s="19" t="s">
        <v>276</v>
      </c>
      <c r="C99" s="19" t="s">
        <v>198</v>
      </c>
      <c r="D99" s="19" t="s">
        <v>201</v>
      </c>
      <c r="E99" s="9" t="s">
        <v>82</v>
      </c>
      <c r="F99" s="10">
        <v>-297600</v>
      </c>
      <c r="G99" s="10">
        <v>-236977.693</v>
      </c>
      <c r="H99" s="11">
        <v>0.79629601158800201</v>
      </c>
      <c r="I99" s="12">
        <v>3.7870249</v>
      </c>
      <c r="J99" s="12">
        <v>9.9999999999999995E-8</v>
      </c>
      <c r="K99" s="13">
        <v>0</v>
      </c>
      <c r="L99" s="13">
        <v>-897440.40029999998</v>
      </c>
      <c r="M99" s="64">
        <f t="shared" si="2"/>
        <v>38534</v>
      </c>
      <c r="O99" s="84">
        <v>39692</v>
      </c>
      <c r="P99" s="88">
        <v>-136898.78549999997</v>
      </c>
      <c r="Q99" s="90">
        <f>+Split!Q94</f>
        <v>-64104.740804233872</v>
      </c>
      <c r="R99" s="91">
        <f t="shared" si="3"/>
        <v>72794.04469576609</v>
      </c>
    </row>
    <row r="100" spans="1:18" hidden="1" x14ac:dyDescent="0.2">
      <c r="A100" s="19" t="s">
        <v>200</v>
      </c>
      <c r="B100" s="19" t="s">
        <v>276</v>
      </c>
      <c r="C100" s="19" t="s">
        <v>198</v>
      </c>
      <c r="D100" s="19" t="s">
        <v>201</v>
      </c>
      <c r="E100" s="9" t="s">
        <v>83</v>
      </c>
      <c r="F100" s="10">
        <v>-297600</v>
      </c>
      <c r="G100" s="10">
        <v>-235673.4394</v>
      </c>
      <c r="H100" s="11">
        <v>0.79191343885566701</v>
      </c>
      <c r="I100" s="12">
        <v>3.8320211</v>
      </c>
      <c r="J100" s="12">
        <v>9.9999999999999995E-8</v>
      </c>
      <c r="K100" s="13">
        <v>0</v>
      </c>
      <c r="L100" s="13">
        <v>-903105.56819999998</v>
      </c>
      <c r="M100" s="64">
        <f t="shared" si="2"/>
        <v>38565</v>
      </c>
      <c r="O100" s="84">
        <v>39722</v>
      </c>
      <c r="P100" s="88">
        <v>-140720.0099</v>
      </c>
      <c r="Q100" s="90">
        <f>+Split!Q95</f>
        <v>-65872.456669958337</v>
      </c>
      <c r="R100" s="91">
        <f t="shared" si="3"/>
        <v>74847.553230041667</v>
      </c>
    </row>
    <row r="101" spans="1:18" hidden="1" x14ac:dyDescent="0.2">
      <c r="A101" s="19" t="s">
        <v>200</v>
      </c>
      <c r="B101" s="19" t="s">
        <v>276</v>
      </c>
      <c r="C101" s="19" t="s">
        <v>198</v>
      </c>
      <c r="D101" s="19" t="s">
        <v>201</v>
      </c>
      <c r="E101" s="9" t="s">
        <v>84</v>
      </c>
      <c r="F101" s="10">
        <v>-288000</v>
      </c>
      <c r="G101" s="10">
        <v>-226808.4258</v>
      </c>
      <c r="H101" s="11">
        <v>0.7875292560790641</v>
      </c>
      <c r="I101" s="12">
        <v>3.8490175199999999</v>
      </c>
      <c r="J101" s="12">
        <v>9.9999999999999995E-8</v>
      </c>
      <c r="K101" s="13">
        <v>0</v>
      </c>
      <c r="L101" s="13">
        <v>-872989.58070000005</v>
      </c>
      <c r="M101" s="64">
        <f t="shared" si="2"/>
        <v>38596</v>
      </c>
      <c r="O101" s="84">
        <v>39753</v>
      </c>
      <c r="P101" s="88">
        <v>-118431.65990000009</v>
      </c>
      <c r="Q101" s="90">
        <f>+Split!Q96</f>
        <v>-126148.95128682323</v>
      </c>
      <c r="R101" s="91">
        <f t="shared" si="3"/>
        <v>-7717.2913868231408</v>
      </c>
    </row>
    <row r="102" spans="1:18" hidden="1" x14ac:dyDescent="0.2">
      <c r="A102" s="19" t="s">
        <v>200</v>
      </c>
      <c r="B102" s="19" t="s">
        <v>276</v>
      </c>
      <c r="C102" s="19" t="s">
        <v>198</v>
      </c>
      <c r="D102" s="19" t="s">
        <v>201</v>
      </c>
      <c r="E102" s="9" t="s">
        <v>85</v>
      </c>
      <c r="F102" s="10">
        <v>-297600</v>
      </c>
      <c r="G102" s="10">
        <v>-233105.6894</v>
      </c>
      <c r="H102" s="11">
        <v>0.78328524654702703</v>
      </c>
      <c r="I102" s="12">
        <v>3.88201426</v>
      </c>
      <c r="J102" s="12">
        <v>9.9999999999999995E-8</v>
      </c>
      <c r="K102" s="13">
        <v>0</v>
      </c>
      <c r="L102" s="13">
        <v>-904919.58689999999</v>
      </c>
      <c r="M102" s="64">
        <f t="shared" si="2"/>
        <v>38626</v>
      </c>
      <c r="O102" s="84">
        <v>39783</v>
      </c>
      <c r="P102" s="88">
        <v>-121735.99960000001</v>
      </c>
      <c r="Q102" s="90">
        <f>+Split!Q97</f>
        <v>-129626.21559251731</v>
      </c>
      <c r="R102" s="91">
        <f t="shared" si="3"/>
        <v>-7890.2159925173037</v>
      </c>
    </row>
    <row r="103" spans="1:18" hidden="1" x14ac:dyDescent="0.2">
      <c r="A103" s="19" t="s">
        <v>200</v>
      </c>
      <c r="B103" s="19" t="s">
        <v>276</v>
      </c>
      <c r="C103" s="19" t="s">
        <v>198</v>
      </c>
      <c r="D103" s="19" t="s">
        <v>201</v>
      </c>
      <c r="E103" s="9" t="s">
        <v>86</v>
      </c>
      <c r="F103" s="10">
        <v>-288000</v>
      </c>
      <c r="G103" s="10">
        <v>-224322.8443</v>
      </c>
      <c r="H103" s="11">
        <v>0.77889876509119305</v>
      </c>
      <c r="I103" s="12">
        <v>4.0870111099999997</v>
      </c>
      <c r="J103" s="12">
        <v>9.9999999999999995E-8</v>
      </c>
      <c r="K103" s="13">
        <v>0</v>
      </c>
      <c r="L103" s="13">
        <v>-916809.93519999995</v>
      </c>
      <c r="M103" s="64">
        <f t="shared" si="2"/>
        <v>38657</v>
      </c>
      <c r="O103" s="84">
        <v>39814</v>
      </c>
      <c r="P103" s="88">
        <v>-121073.3486</v>
      </c>
      <c r="Q103" s="90">
        <f>+Split!Q98</f>
        <v>-128876.75719536871</v>
      </c>
      <c r="R103" s="91">
        <f t="shared" si="3"/>
        <v>-7803.4085953687172</v>
      </c>
    </row>
    <row r="104" spans="1:18" hidden="1" x14ac:dyDescent="0.2">
      <c r="A104" s="19" t="s">
        <v>200</v>
      </c>
      <c r="B104" s="19" t="s">
        <v>276</v>
      </c>
      <c r="C104" s="19" t="s">
        <v>198</v>
      </c>
      <c r="D104" s="19" t="s">
        <v>201</v>
      </c>
      <c r="E104" s="9" t="s">
        <v>87</v>
      </c>
      <c r="F104" s="10">
        <v>-297600</v>
      </c>
      <c r="G104" s="10">
        <v>-230536.75820000001</v>
      </c>
      <c r="H104" s="11">
        <v>0.77465308547670297</v>
      </c>
      <c r="I104" s="12">
        <v>4.2420082800000003</v>
      </c>
      <c r="J104" s="12">
        <v>9.9999999999999995E-8</v>
      </c>
      <c r="K104" s="13">
        <v>0</v>
      </c>
      <c r="L104" s="13">
        <v>-977938.81330000004</v>
      </c>
      <c r="M104" s="64">
        <f t="shared" si="2"/>
        <v>38687</v>
      </c>
      <c r="O104" s="84">
        <v>39845</v>
      </c>
      <c r="P104" s="88">
        <v>-108760.05139999994</v>
      </c>
      <c r="Q104" s="90">
        <f>+Split!Q99</f>
        <v>-115730.18258151127</v>
      </c>
      <c r="R104" s="91">
        <f t="shared" si="3"/>
        <v>-6970.1311815113295</v>
      </c>
    </row>
    <row r="105" spans="1:18" hidden="1" x14ac:dyDescent="0.2">
      <c r="A105" s="19" t="s">
        <v>200</v>
      </c>
      <c r="B105" s="19" t="s">
        <v>276</v>
      </c>
      <c r="C105" s="19" t="s">
        <v>198</v>
      </c>
      <c r="D105" s="19" t="s">
        <v>201</v>
      </c>
      <c r="E105" s="9" t="s">
        <v>88</v>
      </c>
      <c r="F105" s="10">
        <v>-297600</v>
      </c>
      <c r="G105" s="10">
        <v>-229230.99729999999</v>
      </c>
      <c r="H105" s="11">
        <v>0.77026544806611197</v>
      </c>
      <c r="I105" s="12">
        <v>4.2330055599999996</v>
      </c>
      <c r="J105" s="12">
        <v>9.9999999999999995E-8</v>
      </c>
      <c r="K105" s="13">
        <v>0</v>
      </c>
      <c r="L105" s="13">
        <v>-970336.0638</v>
      </c>
      <c r="M105" s="64">
        <f t="shared" si="2"/>
        <v>38718</v>
      </c>
      <c r="O105" s="84">
        <v>39873</v>
      </c>
      <c r="P105" s="88">
        <v>-119818.30010000012</v>
      </c>
      <c r="Q105" s="90">
        <f>+Split!Q100</f>
        <v>-127457.40824739763</v>
      </c>
      <c r="R105" s="91">
        <f t="shared" si="3"/>
        <v>-7639.1081473975064</v>
      </c>
    </row>
    <row r="106" spans="1:18" hidden="1" x14ac:dyDescent="0.2">
      <c r="A106" s="19" t="s">
        <v>200</v>
      </c>
      <c r="B106" s="19" t="s">
        <v>276</v>
      </c>
      <c r="C106" s="19" t="s">
        <v>198</v>
      </c>
      <c r="D106" s="19" t="s">
        <v>201</v>
      </c>
      <c r="E106" s="9" t="s">
        <v>89</v>
      </c>
      <c r="F106" s="10">
        <v>-268800</v>
      </c>
      <c r="G106" s="10">
        <v>-205867.9142</v>
      </c>
      <c r="H106" s="11">
        <v>0.76587765708697597</v>
      </c>
      <c r="I106" s="12">
        <v>4.1100030700000003</v>
      </c>
      <c r="J106" s="12">
        <v>9.9999999999999995E-8</v>
      </c>
      <c r="K106" s="13">
        <v>0</v>
      </c>
      <c r="L106" s="13">
        <v>-846117.73849999998</v>
      </c>
      <c r="M106" s="64">
        <f t="shared" si="2"/>
        <v>38749</v>
      </c>
      <c r="O106" s="84">
        <v>39904</v>
      </c>
      <c r="P106" s="88">
        <v>-131873.81800000009</v>
      </c>
      <c r="Q106" s="90">
        <f>+Split!Q101</f>
        <v>-50102.045924028404</v>
      </c>
      <c r="R106" s="91">
        <f t="shared" si="3"/>
        <v>81771.772075971676</v>
      </c>
    </row>
    <row r="107" spans="1:18" hidden="1" x14ac:dyDescent="0.2">
      <c r="A107" s="19" t="s">
        <v>200</v>
      </c>
      <c r="B107" s="19" t="s">
        <v>276</v>
      </c>
      <c r="C107" s="19" t="s">
        <v>198</v>
      </c>
      <c r="D107" s="19" t="s">
        <v>201</v>
      </c>
      <c r="E107" s="9" t="s">
        <v>90</v>
      </c>
      <c r="F107" s="10">
        <v>-297600</v>
      </c>
      <c r="G107" s="10">
        <v>-226745.78510000001</v>
      </c>
      <c r="H107" s="11">
        <v>0.76191460042864301</v>
      </c>
      <c r="I107" s="12">
        <v>3.9600009999999997</v>
      </c>
      <c r="J107" s="12">
        <v>9.9999999999999995E-8</v>
      </c>
      <c r="K107" s="13">
        <v>0</v>
      </c>
      <c r="L107" s="13">
        <v>-897913.51399999997</v>
      </c>
      <c r="M107" s="64">
        <f t="shared" si="2"/>
        <v>38777</v>
      </c>
      <c r="O107" s="84">
        <v>39934</v>
      </c>
      <c r="P107" s="88">
        <v>-135544.54430000001</v>
      </c>
      <c r="Q107" s="90">
        <f>+Split!Q102</f>
        <v>-51478.376313803659</v>
      </c>
      <c r="R107" s="91">
        <f t="shared" si="3"/>
        <v>84066.167986196349</v>
      </c>
    </row>
    <row r="108" spans="1:18" hidden="1" x14ac:dyDescent="0.2">
      <c r="A108" s="19" t="s">
        <v>200</v>
      </c>
      <c r="B108" s="19" t="s">
        <v>276</v>
      </c>
      <c r="C108" s="19" t="s">
        <v>198</v>
      </c>
      <c r="D108" s="19" t="s">
        <v>201</v>
      </c>
      <c r="E108" s="9" t="s">
        <v>91</v>
      </c>
      <c r="F108" s="10">
        <v>-288000</v>
      </c>
      <c r="G108" s="10">
        <v>-218167.86739999999</v>
      </c>
      <c r="H108" s="11">
        <v>0.75752731735257106</v>
      </c>
      <c r="I108" s="12">
        <v>3.7149989300000001</v>
      </c>
      <c r="J108" s="12">
        <v>9.9999999999999995E-8</v>
      </c>
      <c r="K108" s="13">
        <v>0</v>
      </c>
      <c r="L108" s="13">
        <v>-810493.37190000003</v>
      </c>
      <c r="M108" s="64">
        <f t="shared" si="2"/>
        <v>38808</v>
      </c>
      <c r="O108" s="84">
        <v>39965</v>
      </c>
      <c r="P108" s="88">
        <v>-130449.52950000005</v>
      </c>
      <c r="Q108" s="90">
        <f>+Split!Q103</f>
        <v>-49525.043474871411</v>
      </c>
      <c r="R108" s="91">
        <f t="shared" si="3"/>
        <v>80924.48602512863</v>
      </c>
    </row>
    <row r="109" spans="1:18" hidden="1" x14ac:dyDescent="0.2">
      <c r="A109" s="19" t="s">
        <v>200</v>
      </c>
      <c r="B109" s="19" t="s">
        <v>276</v>
      </c>
      <c r="C109" s="19" t="s">
        <v>198</v>
      </c>
      <c r="D109" s="19" t="s">
        <v>201</v>
      </c>
      <c r="E109" s="9" t="s">
        <v>92</v>
      </c>
      <c r="F109" s="10">
        <v>-297600</v>
      </c>
      <c r="G109" s="10">
        <v>-224176.78510000001</v>
      </c>
      <c r="H109" s="11">
        <v>0.75328220787245503</v>
      </c>
      <c r="I109" s="12">
        <v>3.6999971299999999</v>
      </c>
      <c r="J109" s="12">
        <v>9.9999999999999995E-8</v>
      </c>
      <c r="K109" s="13">
        <v>0</v>
      </c>
      <c r="L109" s="13">
        <v>-829453.43889999995</v>
      </c>
      <c r="M109" s="64">
        <f t="shared" si="2"/>
        <v>38838</v>
      </c>
      <c r="O109" s="84">
        <v>39995</v>
      </c>
      <c r="P109" s="88">
        <v>-134077.69730000003</v>
      </c>
      <c r="Q109" s="90">
        <f>+Split!Q104</f>
        <v>-50884.13829474966</v>
      </c>
      <c r="R109" s="91">
        <f t="shared" si="3"/>
        <v>83193.559005250369</v>
      </c>
    </row>
    <row r="110" spans="1:18" hidden="1" x14ac:dyDescent="0.2">
      <c r="A110" s="19" t="s">
        <v>200</v>
      </c>
      <c r="B110" s="19" t="s">
        <v>276</v>
      </c>
      <c r="C110" s="19" t="s">
        <v>198</v>
      </c>
      <c r="D110" s="19" t="s">
        <v>201</v>
      </c>
      <c r="E110" s="9" t="s">
        <v>93</v>
      </c>
      <c r="F110" s="10">
        <v>-288000</v>
      </c>
      <c r="G110" s="10">
        <v>-215687.3529</v>
      </c>
      <c r="H110" s="11">
        <v>0.74891441991861507</v>
      </c>
      <c r="I110" s="12">
        <v>3.74700487</v>
      </c>
      <c r="J110" s="12">
        <v>9.9999999999999995E-8</v>
      </c>
      <c r="K110" s="13">
        <v>0</v>
      </c>
      <c r="L110" s="13">
        <v>-808181.53949999996</v>
      </c>
      <c r="M110" s="64">
        <f t="shared" si="2"/>
        <v>38869</v>
      </c>
      <c r="O110" s="84">
        <v>40026</v>
      </c>
      <c r="P110" s="88">
        <v>-133336.08710000003</v>
      </c>
      <c r="Q110" s="90">
        <f>+Split!Q105</f>
        <v>-50583.709480620957</v>
      </c>
      <c r="R110" s="91">
        <f t="shared" si="3"/>
        <v>82752.377619379084</v>
      </c>
    </row>
    <row r="111" spans="1:18" hidden="1" x14ac:dyDescent="0.2">
      <c r="A111" s="19" t="s">
        <v>200</v>
      </c>
      <c r="B111" s="19" t="s">
        <v>276</v>
      </c>
      <c r="C111" s="19" t="s">
        <v>198</v>
      </c>
      <c r="D111" s="19" t="s">
        <v>201</v>
      </c>
      <c r="E111" s="9" t="s">
        <v>94</v>
      </c>
      <c r="F111" s="10">
        <v>-297600</v>
      </c>
      <c r="G111" s="10">
        <v>-221694.9289</v>
      </c>
      <c r="H111" s="11">
        <v>0.74494263734336996</v>
      </c>
      <c r="I111" s="12">
        <v>3.8120134600000002</v>
      </c>
      <c r="J111" s="12">
        <v>9.9999999999999995E-8</v>
      </c>
      <c r="K111" s="13">
        <v>0</v>
      </c>
      <c r="L111" s="13">
        <v>-845104.02960000001</v>
      </c>
      <c r="M111" s="64">
        <f t="shared" si="2"/>
        <v>38899</v>
      </c>
      <c r="O111" s="84">
        <v>40057</v>
      </c>
      <c r="P111" s="88">
        <v>-128319.74120000011</v>
      </c>
      <c r="Q111" s="90">
        <f>+Split!Q106</f>
        <v>-48662.260477186246</v>
      </c>
      <c r="R111" s="91">
        <f t="shared" si="3"/>
        <v>79657.480722813867</v>
      </c>
    </row>
    <row r="112" spans="1:18" hidden="1" x14ac:dyDescent="0.2">
      <c r="A112" s="19" t="s">
        <v>200</v>
      </c>
      <c r="B112" s="19" t="s">
        <v>276</v>
      </c>
      <c r="C112" s="19" t="s">
        <v>198</v>
      </c>
      <c r="D112" s="19" t="s">
        <v>201</v>
      </c>
      <c r="E112" s="9" t="s">
        <v>95</v>
      </c>
      <c r="F112" s="10">
        <v>-297600</v>
      </c>
      <c r="G112" s="10">
        <v>-220475.73550000001</v>
      </c>
      <c r="H112" s="11">
        <v>0.74084588543767504</v>
      </c>
      <c r="I112" s="12">
        <v>3.8570228800000002</v>
      </c>
      <c r="J112" s="12">
        <v>9.9999999999999995E-8</v>
      </c>
      <c r="K112" s="13">
        <v>0</v>
      </c>
      <c r="L112" s="13">
        <v>-850379.93400000001</v>
      </c>
      <c r="M112" s="64">
        <f t="shared" si="2"/>
        <v>38930</v>
      </c>
      <c r="O112" s="84">
        <v>40087</v>
      </c>
      <c r="P112" s="88">
        <v>-131884.3517</v>
      </c>
      <c r="Q112" s="90">
        <f>+Split!Q107</f>
        <v>-49995.626236266311</v>
      </c>
      <c r="R112" s="91">
        <f t="shared" si="3"/>
        <v>81888.725463733688</v>
      </c>
    </row>
    <row r="113" spans="1:18" hidden="1" x14ac:dyDescent="0.2">
      <c r="A113" s="19" t="s">
        <v>200</v>
      </c>
      <c r="B113" s="19" t="s">
        <v>276</v>
      </c>
      <c r="C113" s="19" t="s">
        <v>198</v>
      </c>
      <c r="D113" s="19" t="s">
        <v>201</v>
      </c>
      <c r="E113" s="9" t="s">
        <v>96</v>
      </c>
      <c r="F113" s="10">
        <v>-288000</v>
      </c>
      <c r="G113" s="10">
        <v>-212185.959</v>
      </c>
      <c r="H113" s="11">
        <v>0.73675680196884497</v>
      </c>
      <c r="I113" s="12">
        <v>3.8740328599999998</v>
      </c>
      <c r="J113" s="12">
        <v>9.9999999999999995E-8</v>
      </c>
      <c r="K113" s="13">
        <v>0</v>
      </c>
      <c r="L113" s="13">
        <v>-822015.35629999998</v>
      </c>
      <c r="M113" s="64">
        <f t="shared" si="2"/>
        <v>38961</v>
      </c>
      <c r="O113" s="84">
        <v>40118</v>
      </c>
      <c r="P113" s="88">
        <v>-125497.75950000001</v>
      </c>
      <c r="Q113" s="90">
        <f>+Split!Q108</f>
        <v>-68761.881223449571</v>
      </c>
      <c r="R113" s="91">
        <f t="shared" si="3"/>
        <v>56735.878276550444</v>
      </c>
    </row>
    <row r="114" spans="1:18" hidden="1" x14ac:dyDescent="0.2">
      <c r="A114" s="19" t="s">
        <v>200</v>
      </c>
      <c r="B114" s="19" t="s">
        <v>276</v>
      </c>
      <c r="C114" s="19" t="s">
        <v>198</v>
      </c>
      <c r="D114" s="19" t="s">
        <v>201</v>
      </c>
      <c r="E114" s="9" t="s">
        <v>97</v>
      </c>
      <c r="F114" s="10">
        <v>-297600</v>
      </c>
      <c r="G114" s="10">
        <v>-218083.3757</v>
      </c>
      <c r="H114" s="11">
        <v>0.73280704212216097</v>
      </c>
      <c r="I114" s="12">
        <v>3.90704305</v>
      </c>
      <c r="J114" s="12">
        <v>9.9999999999999995E-8</v>
      </c>
      <c r="K114" s="13">
        <v>0</v>
      </c>
      <c r="L114" s="13">
        <v>-852061.11569999997</v>
      </c>
      <c r="M114" s="64">
        <f t="shared" si="2"/>
        <v>38991</v>
      </c>
      <c r="O114" s="84">
        <v>40148</v>
      </c>
      <c r="P114" s="88">
        <v>-128981.26250000001</v>
      </c>
      <c r="Q114" s="90">
        <f>+Split!Q109</f>
        <v>-70645.078138841171</v>
      </c>
      <c r="R114" s="91">
        <f t="shared" si="3"/>
        <v>58336.184361158841</v>
      </c>
    </row>
    <row r="115" spans="1:18" hidden="1" x14ac:dyDescent="0.2">
      <c r="A115" s="19" t="s">
        <v>200</v>
      </c>
      <c r="B115" s="19" t="s">
        <v>276</v>
      </c>
      <c r="C115" s="19" t="s">
        <v>198</v>
      </c>
      <c r="D115" s="19" t="s">
        <v>201</v>
      </c>
      <c r="E115" s="9" t="s">
        <v>98</v>
      </c>
      <c r="F115" s="10">
        <v>-288000</v>
      </c>
      <c r="G115" s="43">
        <v>-209875.22140000001</v>
      </c>
      <c r="H115" s="11">
        <v>0.728733407648125</v>
      </c>
      <c r="I115" s="12">
        <v>4.1120541299999998</v>
      </c>
      <c r="J115" s="12">
        <v>9.9999999999999995E-8</v>
      </c>
      <c r="K115" s="13">
        <v>0</v>
      </c>
      <c r="L115" s="13">
        <v>-863018.24970000004</v>
      </c>
      <c r="M115" s="64">
        <f t="shared" si="2"/>
        <v>39022</v>
      </c>
      <c r="O115" s="84">
        <v>40179</v>
      </c>
      <c r="P115" s="88">
        <v>-128260.70710000001</v>
      </c>
      <c r="Q115" s="90">
        <f>+Split!Q110</f>
        <v>-70224.080188294174</v>
      </c>
      <c r="R115" s="91">
        <f t="shared" si="3"/>
        <v>58036.62691170584</v>
      </c>
    </row>
    <row r="116" spans="1:18" hidden="1" x14ac:dyDescent="0.2">
      <c r="A116" s="19" t="s">
        <v>200</v>
      </c>
      <c r="B116" s="19" t="s">
        <v>276</v>
      </c>
      <c r="C116" s="19" t="s">
        <v>198</v>
      </c>
      <c r="D116" s="19" t="s">
        <v>201</v>
      </c>
      <c r="E116" s="9" t="s">
        <v>99</v>
      </c>
      <c r="F116" s="10">
        <v>-297600</v>
      </c>
      <c r="G116" s="10">
        <v>-215700.13080000001</v>
      </c>
      <c r="H116" s="11">
        <v>0.724798826573952</v>
      </c>
      <c r="I116" s="12">
        <v>4.26706538</v>
      </c>
      <c r="J116" s="12">
        <v>9.9999999999999995E-8</v>
      </c>
      <c r="K116" s="13">
        <v>0</v>
      </c>
      <c r="L116" s="13">
        <v>-920406.53929999995</v>
      </c>
      <c r="M116" s="64">
        <f t="shared" si="2"/>
        <v>39052</v>
      </c>
      <c r="O116" s="84">
        <v>40210</v>
      </c>
      <c r="P116" s="88">
        <v>-115199.87669999999</v>
      </c>
      <c r="Q116" s="90">
        <f>+Split!Q111</f>
        <v>-63049.321806230386</v>
      </c>
      <c r="R116" s="91">
        <f t="shared" si="3"/>
        <v>52150.554893769608</v>
      </c>
    </row>
    <row r="117" spans="1:18" hidden="1" x14ac:dyDescent="0.2">
      <c r="A117" s="19" t="s">
        <v>200</v>
      </c>
      <c r="B117" s="19" t="s">
        <v>276</v>
      </c>
      <c r="C117" s="19" t="s">
        <v>198</v>
      </c>
      <c r="D117" s="19" t="s">
        <v>201</v>
      </c>
      <c r="E117" s="9" t="s">
        <v>100</v>
      </c>
      <c r="F117" s="10">
        <v>-297600</v>
      </c>
      <c r="G117" s="10">
        <v>-214492.55439999999</v>
      </c>
      <c r="H117" s="11">
        <v>0.72074111030854104</v>
      </c>
      <c r="I117" s="12">
        <v>4.2630775600000002</v>
      </c>
      <c r="J117" s="12">
        <v>9.9999999999999995E-8</v>
      </c>
      <c r="K117" s="13">
        <v>0</v>
      </c>
      <c r="L117" s="13">
        <v>-914398.3737</v>
      </c>
      <c r="M117" s="64">
        <f t="shared" si="2"/>
        <v>39083</v>
      </c>
      <c r="O117" s="84">
        <v>40238</v>
      </c>
      <c r="P117" s="88">
        <v>-126896.42640000001</v>
      </c>
      <c r="Q117" s="90">
        <f>+Split!Q112</f>
        <v>-69427.038879588828</v>
      </c>
      <c r="R117" s="91">
        <f t="shared" si="3"/>
        <v>57469.387520411183</v>
      </c>
    </row>
    <row r="118" spans="1:18" hidden="1" x14ac:dyDescent="0.2">
      <c r="A118" s="19" t="s">
        <v>200</v>
      </c>
      <c r="B118" s="19" t="s">
        <v>276</v>
      </c>
      <c r="C118" s="19" t="s">
        <v>198</v>
      </c>
      <c r="D118" s="19" t="s">
        <v>201</v>
      </c>
      <c r="E118" s="9" t="s">
        <v>101</v>
      </c>
      <c r="F118" s="10">
        <v>-268800</v>
      </c>
      <c r="G118" s="10">
        <v>-192646.71840000001</v>
      </c>
      <c r="H118" s="11">
        <v>0.71669166055560507</v>
      </c>
      <c r="I118" s="12">
        <v>4.1400902899999998</v>
      </c>
      <c r="J118" s="12">
        <v>9.9999999999999995E-8</v>
      </c>
      <c r="K118" s="13">
        <v>0</v>
      </c>
      <c r="L118" s="13">
        <v>-797574.78929999995</v>
      </c>
      <c r="M118" s="64">
        <f t="shared" si="2"/>
        <v>39114</v>
      </c>
      <c r="O118" s="84">
        <v>40269</v>
      </c>
      <c r="P118" s="88">
        <v>-160844.01150000002</v>
      </c>
      <c r="Q118" s="90">
        <f>+Split!Q113</f>
        <v>-67995.8003760844</v>
      </c>
      <c r="R118" s="91">
        <f t="shared" si="3"/>
        <v>92848.211123915622</v>
      </c>
    </row>
    <row r="119" spans="1:18" hidden="1" x14ac:dyDescent="0.2">
      <c r="A119" s="19" t="s">
        <v>200</v>
      </c>
      <c r="B119" s="19" t="s">
        <v>276</v>
      </c>
      <c r="C119" s="19" t="s">
        <v>198</v>
      </c>
      <c r="D119" s="19" t="s">
        <v>201</v>
      </c>
      <c r="E119" s="9" t="s">
        <v>102</v>
      </c>
      <c r="F119" s="10">
        <v>-297600</v>
      </c>
      <c r="G119" s="10">
        <v>-212201.08970000001</v>
      </c>
      <c r="H119" s="11">
        <v>0.71304129617928602</v>
      </c>
      <c r="I119" s="12">
        <v>3.99010227</v>
      </c>
      <c r="J119" s="12">
        <v>9.9999999999999995E-8</v>
      </c>
      <c r="K119" s="13">
        <v>0</v>
      </c>
      <c r="L119" s="13">
        <v>-846704.02969999996</v>
      </c>
      <c r="M119" s="64">
        <f t="shared" si="2"/>
        <v>39142</v>
      </c>
      <c r="O119" s="84">
        <v>40299</v>
      </c>
      <c r="P119" s="88">
        <v>-165297.52669999999</v>
      </c>
      <c r="Q119" s="90">
        <f>+Split!Q114</f>
        <v>-69853.415154408212</v>
      </c>
      <c r="R119" s="91">
        <f t="shared" si="3"/>
        <v>95444.111545591775</v>
      </c>
    </row>
    <row r="120" spans="1:18" hidden="1" x14ac:dyDescent="0.2">
      <c r="A120" s="19" t="s">
        <v>200</v>
      </c>
      <c r="B120" s="19" t="s">
        <v>276</v>
      </c>
      <c r="C120" s="19" t="s">
        <v>198</v>
      </c>
      <c r="D120" s="19" t="s">
        <v>201</v>
      </c>
      <c r="E120" s="9" t="s">
        <v>103</v>
      </c>
      <c r="F120" s="10">
        <v>-288000</v>
      </c>
      <c r="G120" s="10">
        <v>-204194.27619999999</v>
      </c>
      <c r="H120" s="11">
        <v>0.70900790356041699</v>
      </c>
      <c r="I120" s="12">
        <v>3.72011607</v>
      </c>
      <c r="J120" s="12">
        <v>9.9999999999999995E-8</v>
      </c>
      <c r="K120" s="13">
        <v>0</v>
      </c>
      <c r="L120" s="13">
        <v>-759626.38840000005</v>
      </c>
      <c r="M120" s="64">
        <f t="shared" si="2"/>
        <v>39173</v>
      </c>
      <c r="O120" s="84">
        <v>40330</v>
      </c>
      <c r="P120" s="88">
        <v>-159060.6887</v>
      </c>
      <c r="Q120" s="90">
        <f>+Split!Q115</f>
        <v>-67192.654605407617</v>
      </c>
      <c r="R120" s="91">
        <f t="shared" si="3"/>
        <v>91868.034094592382</v>
      </c>
    </row>
    <row r="121" spans="1:18" hidden="1" x14ac:dyDescent="0.2">
      <c r="A121" s="19" t="s">
        <v>200</v>
      </c>
      <c r="B121" s="19" t="s">
        <v>276</v>
      </c>
      <c r="C121" s="19" t="s">
        <v>198</v>
      </c>
      <c r="D121" s="19" t="s">
        <v>201</v>
      </c>
      <c r="E121" s="9" t="s">
        <v>104</v>
      </c>
      <c r="F121" s="10">
        <v>-297600</v>
      </c>
      <c r="G121" s="10">
        <v>-209841.5729</v>
      </c>
      <c r="H121" s="11">
        <v>0.70511281215900201</v>
      </c>
      <c r="I121" s="12">
        <v>3.7051299599999998</v>
      </c>
      <c r="J121" s="12">
        <v>9.9999999999999995E-8</v>
      </c>
      <c r="K121" s="13">
        <v>0</v>
      </c>
      <c r="L121" s="13">
        <v>-777490.27679999999</v>
      </c>
      <c r="M121" s="64">
        <f t="shared" si="2"/>
        <v>39203</v>
      </c>
      <c r="O121" s="84">
        <v>40360</v>
      </c>
      <c r="P121" s="88">
        <v>-163461.3449</v>
      </c>
      <c r="Q121" s="90">
        <f>+Split!Q116</f>
        <v>-69026.474819285329</v>
      </c>
      <c r="R121" s="91">
        <f t="shared" si="3"/>
        <v>94434.870080714667</v>
      </c>
    </row>
    <row r="122" spans="1:18" hidden="1" x14ac:dyDescent="0.2">
      <c r="A122" s="19" t="s">
        <v>200</v>
      </c>
      <c r="B122" s="19" t="s">
        <v>276</v>
      </c>
      <c r="C122" s="19" t="s">
        <v>198</v>
      </c>
      <c r="D122" s="19" t="s">
        <v>201</v>
      </c>
      <c r="E122" s="9" t="s">
        <v>105</v>
      </c>
      <c r="F122" s="10">
        <v>-288000</v>
      </c>
      <c r="G122" s="10">
        <v>-201915.7806</v>
      </c>
      <c r="H122" s="11">
        <v>0.70109646038893103</v>
      </c>
      <c r="I122" s="12">
        <v>3.7521448500000001</v>
      </c>
      <c r="J122" s="12">
        <v>9.9999999999999995E-8</v>
      </c>
      <c r="K122" s="13">
        <v>0</v>
      </c>
      <c r="L122" s="13">
        <v>-757617.23670000001</v>
      </c>
      <c r="M122" s="64">
        <f t="shared" si="2"/>
        <v>39234</v>
      </c>
      <c r="O122" s="84">
        <v>40391</v>
      </c>
      <c r="P122" s="88">
        <v>-162533.33690000002</v>
      </c>
      <c r="Q122" s="90">
        <f>+Split!Q117</f>
        <v>-68608.550342974326</v>
      </c>
      <c r="R122" s="91">
        <f t="shared" si="3"/>
        <v>93924.786557025698</v>
      </c>
    </row>
    <row r="123" spans="1:18" hidden="1" x14ac:dyDescent="0.2">
      <c r="A123" s="19" t="s">
        <v>200</v>
      </c>
      <c r="B123" s="19" t="s">
        <v>276</v>
      </c>
      <c r="C123" s="19" t="s">
        <v>198</v>
      </c>
      <c r="D123" s="19" t="s">
        <v>201</v>
      </c>
      <c r="E123" s="9" t="s">
        <v>106</v>
      </c>
      <c r="F123" s="10">
        <v>-297600</v>
      </c>
      <c r="G123" s="10">
        <v>-207492.09849999999</v>
      </c>
      <c r="H123" s="11">
        <v>0.69721807304043903</v>
      </c>
      <c r="I123" s="12">
        <v>3.8171598000000002</v>
      </c>
      <c r="J123" s="12">
        <v>9.9999999999999995E-8</v>
      </c>
      <c r="K123" s="13">
        <v>0</v>
      </c>
      <c r="L123" s="13">
        <v>-792030.47679999995</v>
      </c>
      <c r="M123" s="64">
        <f t="shared" si="2"/>
        <v>39264</v>
      </c>
      <c r="O123" s="84">
        <v>40422</v>
      </c>
      <c r="P123" s="88">
        <v>-156395.60320000001</v>
      </c>
      <c r="Q123" s="90">
        <f>+Split!Q118</f>
        <v>-65992.44683434219</v>
      </c>
      <c r="R123" s="91">
        <f t="shared" si="3"/>
        <v>90403.156365657822</v>
      </c>
    </row>
    <row r="124" spans="1:18" hidden="1" x14ac:dyDescent="0.2">
      <c r="A124" s="19" t="s">
        <v>200</v>
      </c>
      <c r="B124" s="19" t="s">
        <v>276</v>
      </c>
      <c r="C124" s="19" t="s">
        <v>198</v>
      </c>
      <c r="D124" s="19" t="s">
        <v>201</v>
      </c>
      <c r="E124" s="9" t="s">
        <v>107</v>
      </c>
      <c r="F124" s="10">
        <v>-297600</v>
      </c>
      <c r="G124" s="10">
        <v>-206302.03390000001</v>
      </c>
      <c r="H124" s="11">
        <v>0.69321919983663305</v>
      </c>
      <c r="I124" s="12">
        <v>3.8621758000000002</v>
      </c>
      <c r="J124" s="12">
        <v>9.9999999999999995E-8</v>
      </c>
      <c r="K124" s="13">
        <v>0</v>
      </c>
      <c r="L124" s="13">
        <v>-796774.70160000003</v>
      </c>
      <c r="M124" s="64">
        <f t="shared" si="2"/>
        <v>39295</v>
      </c>
      <c r="O124" s="84">
        <v>40452</v>
      </c>
      <c r="P124" s="88">
        <v>-160717.36350000001</v>
      </c>
      <c r="Q124" s="90">
        <f>+Split!Q119</f>
        <v>-67790.766789666086</v>
      </c>
      <c r="R124" s="91">
        <f t="shared" si="3"/>
        <v>92926.596710333921</v>
      </c>
    </row>
    <row r="125" spans="1:18" hidden="1" x14ac:dyDescent="0.2">
      <c r="A125" s="19" t="s">
        <v>200</v>
      </c>
      <c r="B125" s="19" t="s">
        <v>276</v>
      </c>
      <c r="C125" s="19" t="s">
        <v>198</v>
      </c>
      <c r="D125" s="19" t="s">
        <v>201</v>
      </c>
      <c r="E125" s="9" t="s">
        <v>108</v>
      </c>
      <c r="F125" s="10">
        <v>-288000</v>
      </c>
      <c r="G125" s="10">
        <v>-198498.05970000001</v>
      </c>
      <c r="H125" s="11">
        <v>0.68922937400123496</v>
      </c>
      <c r="I125" s="12">
        <v>3.8791923499999998</v>
      </c>
      <c r="J125" s="12">
        <v>9.9999999999999995E-8</v>
      </c>
      <c r="K125" s="13">
        <v>0</v>
      </c>
      <c r="L125" s="13">
        <v>-770012.13549999997</v>
      </c>
      <c r="M125" s="64">
        <f t="shared" si="2"/>
        <v>39326</v>
      </c>
      <c r="O125" s="84">
        <v>40483</v>
      </c>
      <c r="P125" s="88">
        <v>-117417.11410000001</v>
      </c>
      <c r="Q125" s="90">
        <f>+Split!Q120</f>
        <v>-48603.624079878224</v>
      </c>
      <c r="R125" s="91">
        <f t="shared" si="3"/>
        <v>68813.490020121782</v>
      </c>
    </row>
    <row r="126" spans="1:18" hidden="1" x14ac:dyDescent="0.2">
      <c r="A126" s="19" t="s">
        <v>200</v>
      </c>
      <c r="B126" s="19" t="s">
        <v>276</v>
      </c>
      <c r="C126" s="19" t="s">
        <v>198</v>
      </c>
      <c r="D126" s="19" t="s">
        <v>201</v>
      </c>
      <c r="E126" s="9" t="s">
        <v>109</v>
      </c>
      <c r="F126" s="10">
        <v>-297600</v>
      </c>
      <c r="G126" s="10">
        <v>-203968.1862</v>
      </c>
      <c r="H126" s="11">
        <v>0.68537696965537398</v>
      </c>
      <c r="I126" s="12">
        <v>3.9122089099999999</v>
      </c>
      <c r="J126" s="12">
        <v>9.9999999999999995E-8</v>
      </c>
      <c r="K126" s="13">
        <v>0</v>
      </c>
      <c r="L126" s="13">
        <v>-797966.13439999998</v>
      </c>
      <c r="M126" s="64">
        <f t="shared" si="2"/>
        <v>39356</v>
      </c>
      <c r="O126" s="84">
        <v>40513</v>
      </c>
      <c r="P126" s="88">
        <v>-120660.61980000001</v>
      </c>
      <c r="Q126" s="90">
        <f>+Split!Q121</f>
        <v>-49926.112781153824</v>
      </c>
      <c r="R126" s="91">
        <f t="shared" si="3"/>
        <v>70734.507018846198</v>
      </c>
    </row>
    <row r="127" spans="1:18" hidden="1" x14ac:dyDescent="0.2">
      <c r="A127" s="19" t="s">
        <v>200</v>
      </c>
      <c r="B127" s="19" t="s">
        <v>276</v>
      </c>
      <c r="C127" s="19" t="s">
        <v>198</v>
      </c>
      <c r="D127" s="19" t="s">
        <v>201</v>
      </c>
      <c r="E127" s="9" t="s">
        <v>110</v>
      </c>
      <c r="F127" s="10">
        <v>-288000</v>
      </c>
      <c r="G127" s="10">
        <v>-196244.7164</v>
      </c>
      <c r="H127" s="11">
        <v>0.68140526524784906</v>
      </c>
      <c r="I127" s="12">
        <v>4.1204246700000002</v>
      </c>
      <c r="J127" s="12">
        <v>9.9999999999999995E-8</v>
      </c>
      <c r="K127" s="13">
        <v>0</v>
      </c>
      <c r="L127" s="13">
        <v>-808611.55059999996</v>
      </c>
      <c r="M127" s="64">
        <f t="shared" si="2"/>
        <v>39387</v>
      </c>
      <c r="O127" s="84">
        <v>40544</v>
      </c>
      <c r="P127" s="88">
        <v>-119970.4191</v>
      </c>
      <c r="Q127" s="90">
        <f>+Split!Q122</f>
        <v>-49619.717744330112</v>
      </c>
      <c r="R127" s="91">
        <f t="shared" si="3"/>
        <v>70350.70135566988</v>
      </c>
    </row>
    <row r="128" spans="1:18" hidden="1" x14ac:dyDescent="0.2">
      <c r="A128" s="19" t="s">
        <v>200</v>
      </c>
      <c r="B128" s="19" t="s">
        <v>276</v>
      </c>
      <c r="C128" s="19" t="s">
        <v>198</v>
      </c>
      <c r="D128" s="19" t="s">
        <v>201</v>
      </c>
      <c r="E128" s="9" t="s">
        <v>111</v>
      </c>
      <c r="F128" s="10">
        <v>-297600</v>
      </c>
      <c r="G128" s="10">
        <v>-201645.0104</v>
      </c>
      <c r="H128" s="11">
        <v>0.67757059956324506</v>
      </c>
      <c r="I128" s="12">
        <v>4.2754410299999996</v>
      </c>
      <c r="J128" s="12">
        <v>9.9999999999999995E-8</v>
      </c>
      <c r="K128" s="13">
        <v>0</v>
      </c>
      <c r="L128" s="13">
        <v>-862121.33070000005</v>
      </c>
      <c r="M128" s="64">
        <f t="shared" si="2"/>
        <v>39417</v>
      </c>
      <c r="O128" s="84">
        <v>40575</v>
      </c>
      <c r="P128" s="88">
        <v>-107739.3076</v>
      </c>
      <c r="Q128" s="90">
        <f>+Split!Q123</f>
        <v>-44542.130229143222</v>
      </c>
      <c r="R128" s="91">
        <f t="shared" si="3"/>
        <v>63197.177370856778</v>
      </c>
    </row>
    <row r="129" spans="1:18" hidden="1" x14ac:dyDescent="0.2">
      <c r="A129" s="19" t="s">
        <v>200</v>
      </c>
      <c r="B129" s="19" t="s">
        <v>276</v>
      </c>
      <c r="C129" s="19" t="s">
        <v>198</v>
      </c>
      <c r="D129" s="19" t="s">
        <v>201</v>
      </c>
      <c r="E129" s="9" t="s">
        <v>112</v>
      </c>
      <c r="F129" s="10">
        <v>-297600</v>
      </c>
      <c r="G129" s="10">
        <v>-200468.54759999999</v>
      </c>
      <c r="H129" s="11">
        <v>0.67361743131607599</v>
      </c>
      <c r="I129" s="12">
        <v>4.2764584499999998</v>
      </c>
      <c r="J129" s="12">
        <v>9.9999999999999995E-8</v>
      </c>
      <c r="K129" s="13">
        <v>0</v>
      </c>
      <c r="L129" s="13">
        <v>-857295.39370000002</v>
      </c>
      <c r="M129" s="64">
        <f t="shared" si="2"/>
        <v>39448</v>
      </c>
      <c r="O129" s="84">
        <v>40603</v>
      </c>
      <c r="P129" s="88">
        <v>-118667.9863</v>
      </c>
      <c r="Q129" s="90">
        <f>+Split!Q124</f>
        <v>-49039.836236087896</v>
      </c>
      <c r="R129" s="91">
        <f t="shared" si="3"/>
        <v>69628.150063912108</v>
      </c>
    </row>
    <row r="130" spans="1:18" hidden="1" x14ac:dyDescent="0.2">
      <c r="A130" s="19" t="s">
        <v>200</v>
      </c>
      <c r="B130" s="19" t="s">
        <v>276</v>
      </c>
      <c r="C130" s="19" t="s">
        <v>198</v>
      </c>
      <c r="D130" s="19" t="s">
        <v>201</v>
      </c>
      <c r="E130" s="9" t="s">
        <v>113</v>
      </c>
      <c r="F130" s="10">
        <v>-278400</v>
      </c>
      <c r="G130" s="10">
        <v>-186437.19680000001</v>
      </c>
      <c r="H130" s="11">
        <v>0.66967383907364497</v>
      </c>
      <c r="I130" s="12">
        <v>4.1534763899999998</v>
      </c>
      <c r="J130" s="12">
        <v>9.9999999999999995E-8</v>
      </c>
      <c r="K130" s="13">
        <v>0</v>
      </c>
      <c r="L130" s="13">
        <v>-774362.47600000002</v>
      </c>
      <c r="M130" s="64">
        <f t="shared" si="2"/>
        <v>39479</v>
      </c>
      <c r="O130" s="84">
        <v>40634</v>
      </c>
      <c r="P130" s="88">
        <v>-150419.37210000001</v>
      </c>
      <c r="Q130" s="90">
        <f>+Split!Q125</f>
        <v>-44296.57487240302</v>
      </c>
      <c r="R130" s="91">
        <f t="shared" si="3"/>
        <v>106122.79722759698</v>
      </c>
    </row>
    <row r="131" spans="1:18" hidden="1" x14ac:dyDescent="0.2">
      <c r="A131" s="19" t="s">
        <v>200</v>
      </c>
      <c r="B131" s="19" t="s">
        <v>276</v>
      </c>
      <c r="C131" s="19" t="s">
        <v>198</v>
      </c>
      <c r="D131" s="19" t="s">
        <v>201</v>
      </c>
      <c r="E131" s="9" t="s">
        <v>114</v>
      </c>
      <c r="F131" s="10">
        <v>-297600</v>
      </c>
      <c r="G131" s="10">
        <v>-198199.64569999999</v>
      </c>
      <c r="H131" s="11">
        <v>0.66599343308247405</v>
      </c>
      <c r="I131" s="12">
        <v>4.0034936400000003</v>
      </c>
      <c r="J131" s="12">
        <v>9.9999999999999995E-8</v>
      </c>
      <c r="K131" s="13">
        <v>0</v>
      </c>
      <c r="L131" s="13">
        <v>-793491.00120000006</v>
      </c>
      <c r="M131" s="64">
        <f t="shared" si="2"/>
        <v>39508</v>
      </c>
      <c r="O131" s="84">
        <v>40664</v>
      </c>
      <c r="P131" s="88">
        <v>-154613.511</v>
      </c>
      <c r="Q131" s="90">
        <f>+Split!Q126</f>
        <v>-45498.662713903948</v>
      </c>
      <c r="R131" s="91">
        <f t="shared" si="3"/>
        <v>109114.84828609605</v>
      </c>
    </row>
    <row r="132" spans="1:18" hidden="1" x14ac:dyDescent="0.2">
      <c r="A132" s="19" t="s">
        <v>200</v>
      </c>
      <c r="B132" s="19" t="s">
        <v>276</v>
      </c>
      <c r="C132" s="19" t="s">
        <v>198</v>
      </c>
      <c r="D132" s="19" t="s">
        <v>201</v>
      </c>
      <c r="E132" s="9" t="s">
        <v>115</v>
      </c>
      <c r="F132" s="10">
        <v>-288000</v>
      </c>
      <c r="G132" s="10">
        <v>-190675.7764</v>
      </c>
      <c r="H132" s="11">
        <v>0.66206866805527098</v>
      </c>
      <c r="I132" s="12">
        <v>3.6835125899999999</v>
      </c>
      <c r="J132" s="12">
        <v>9.9999999999999995E-8</v>
      </c>
      <c r="K132" s="13">
        <v>0</v>
      </c>
      <c r="L132" s="13">
        <v>-702356.60349999997</v>
      </c>
      <c r="M132" s="64">
        <f t="shared" si="2"/>
        <v>39539</v>
      </c>
      <c r="O132" s="84">
        <v>40695</v>
      </c>
      <c r="P132" s="88">
        <v>-148809.68609999999</v>
      </c>
      <c r="Q132" s="90">
        <f>+Split!Q127</f>
        <v>-43763.673620896734</v>
      </c>
      <c r="R132" s="91">
        <f t="shared" si="3"/>
        <v>105046.01247910326</v>
      </c>
    </row>
    <row r="133" spans="1:18" hidden="1" x14ac:dyDescent="0.2">
      <c r="A133" s="19" t="s">
        <v>200</v>
      </c>
      <c r="B133" s="19" t="s">
        <v>276</v>
      </c>
      <c r="C133" s="19" t="s">
        <v>198</v>
      </c>
      <c r="D133" s="19" t="s">
        <v>201</v>
      </c>
      <c r="E133" s="9" t="s">
        <v>116</v>
      </c>
      <c r="F133" s="10">
        <v>-297600</v>
      </c>
      <c r="G133" s="10">
        <v>-195904.10149999999</v>
      </c>
      <c r="H133" s="11">
        <v>0.65827991102152805</v>
      </c>
      <c r="I133" s="12">
        <v>3.6685314199999999</v>
      </c>
      <c r="J133" s="12">
        <v>9.9999999999999995E-8</v>
      </c>
      <c r="K133" s="13">
        <v>0</v>
      </c>
      <c r="L133" s="13">
        <v>-718680.3321</v>
      </c>
      <c r="M133" s="64">
        <f t="shared" si="2"/>
        <v>39569</v>
      </c>
      <c r="O133" s="84">
        <v>40725</v>
      </c>
      <c r="P133" s="88">
        <v>-152957.2549</v>
      </c>
      <c r="Q133" s="90">
        <f>+Split!Q128</f>
        <v>-44973.943359258046</v>
      </c>
      <c r="R133" s="91">
        <f t="shared" si="3"/>
        <v>107983.31154074195</v>
      </c>
    </row>
    <row r="134" spans="1:18" hidden="1" x14ac:dyDescent="0.2">
      <c r="A134" s="19" t="s">
        <v>200</v>
      </c>
      <c r="B134" s="19" t="s">
        <v>276</v>
      </c>
      <c r="C134" s="19" t="s">
        <v>198</v>
      </c>
      <c r="D134" s="19" t="s">
        <v>201</v>
      </c>
      <c r="E134" s="9" t="s">
        <v>117</v>
      </c>
      <c r="F134" s="10">
        <v>-288000</v>
      </c>
      <c r="G134" s="10">
        <v>-188464.77239999999</v>
      </c>
      <c r="H134" s="11">
        <v>0.65439157092641598</v>
      </c>
      <c r="I134" s="12">
        <v>3.71554911</v>
      </c>
      <c r="J134" s="12">
        <v>9.9999999999999995E-8</v>
      </c>
      <c r="K134" s="13">
        <v>0</v>
      </c>
      <c r="L134" s="13">
        <v>-700250.09790000005</v>
      </c>
      <c r="M134" s="64">
        <f t="shared" si="2"/>
        <v>39600</v>
      </c>
      <c r="O134" s="84">
        <v>40756</v>
      </c>
      <c r="P134" s="88">
        <v>-152121.05499999999</v>
      </c>
      <c r="Q134" s="90">
        <f>+Split!Q129</f>
        <v>-44718.350490815625</v>
      </c>
      <c r="R134" s="91">
        <f t="shared" si="3"/>
        <v>107402.70450918438</v>
      </c>
    </row>
    <row r="135" spans="1:18" hidden="1" x14ac:dyDescent="0.2">
      <c r="A135" s="19" t="s">
        <v>200</v>
      </c>
      <c r="B135" s="19" t="s">
        <v>276</v>
      </c>
      <c r="C135" s="19" t="s">
        <v>198</v>
      </c>
      <c r="D135" s="19" t="s">
        <v>201</v>
      </c>
      <c r="E135" s="9" t="s">
        <v>118</v>
      </c>
      <c r="F135" s="10">
        <v>-297600</v>
      </c>
      <c r="G135" s="10">
        <v>-193675.68729999999</v>
      </c>
      <c r="H135" s="11">
        <v>0.65079195990877103</v>
      </c>
      <c r="I135" s="12">
        <v>3.7805457699999998</v>
      </c>
      <c r="J135" s="12">
        <v>9.9999999999999995E-8</v>
      </c>
      <c r="K135" s="13">
        <v>0</v>
      </c>
      <c r="L135" s="13">
        <v>-732199.78150000004</v>
      </c>
      <c r="M135" s="64">
        <f t="shared" si="2"/>
        <v>39630</v>
      </c>
      <c r="O135" s="84">
        <v>40787</v>
      </c>
      <c r="P135" s="88">
        <v>-146408.27419999999</v>
      </c>
      <c r="Q135" s="90">
        <f>+Split!Q130</f>
        <v>-43029.661565046408</v>
      </c>
      <c r="R135" s="91">
        <f t="shared" si="3"/>
        <v>103378.61263495358</v>
      </c>
    </row>
    <row r="136" spans="1:18" hidden="1" x14ac:dyDescent="0.2">
      <c r="A136" s="19" t="s">
        <v>200</v>
      </c>
      <c r="B136" s="19" t="s">
        <v>276</v>
      </c>
      <c r="C136" s="19" t="s">
        <v>198</v>
      </c>
      <c r="D136" s="19" t="s">
        <v>201</v>
      </c>
      <c r="E136" s="9" t="s">
        <v>119</v>
      </c>
      <c r="F136" s="10">
        <v>-297600</v>
      </c>
      <c r="G136" s="10">
        <v>-192572.32750000001</v>
      </c>
      <c r="H136" s="11">
        <v>0.64708443395118198</v>
      </c>
      <c r="I136" s="12">
        <v>3.8255422800000001</v>
      </c>
      <c r="J136" s="12">
        <v>9.9999999999999995E-8</v>
      </c>
      <c r="K136" s="13">
        <v>0</v>
      </c>
      <c r="L136" s="13">
        <v>-736693.56149999995</v>
      </c>
      <c r="M136" s="64">
        <f t="shared" ref="M136:M199" si="4">DATE(YEAR(E136),MONTH(E136),1)</f>
        <v>39661</v>
      </c>
      <c r="O136" s="84">
        <v>40817</v>
      </c>
      <c r="P136" s="88">
        <v>-150486.40840000001</v>
      </c>
      <c r="Q136" s="90">
        <f>+Split!Q131</f>
        <v>-44218.985307998577</v>
      </c>
      <c r="R136" s="91">
        <f t="shared" si="3"/>
        <v>106267.42309200144</v>
      </c>
    </row>
    <row r="137" spans="1:18" hidden="1" x14ac:dyDescent="0.2">
      <c r="A137" s="19" t="s">
        <v>200</v>
      </c>
      <c r="B137" s="19" t="s">
        <v>276</v>
      </c>
      <c r="C137" s="19" t="s">
        <v>198</v>
      </c>
      <c r="D137" s="19" t="s">
        <v>201</v>
      </c>
      <c r="E137" s="9" t="s">
        <v>120</v>
      </c>
      <c r="F137" s="10">
        <v>-288000</v>
      </c>
      <c r="G137" s="10">
        <v>-185296.09239999999</v>
      </c>
      <c r="H137" s="11">
        <v>0.64338920964078405</v>
      </c>
      <c r="I137" s="12">
        <v>3.8425387300000002</v>
      </c>
      <c r="J137" s="12">
        <v>9.9999999999999995E-8</v>
      </c>
      <c r="K137" s="13">
        <v>0</v>
      </c>
      <c r="L137" s="13">
        <v>-712007.39339999994</v>
      </c>
      <c r="M137" s="64">
        <f t="shared" si="4"/>
        <v>39692</v>
      </c>
      <c r="O137" s="84">
        <v>40848</v>
      </c>
      <c r="P137" s="88">
        <v>-109980.492</v>
      </c>
      <c r="Q137" s="90">
        <f>+Split!Q132</f>
        <v>-36667.201122519284</v>
      </c>
      <c r="R137" s="91">
        <f t="shared" si="3"/>
        <v>73313.290877480715</v>
      </c>
    </row>
    <row r="138" spans="1:18" hidden="1" x14ac:dyDescent="0.2">
      <c r="A138" s="19" t="s">
        <v>200</v>
      </c>
      <c r="B138" s="19" t="s">
        <v>276</v>
      </c>
      <c r="C138" s="19" t="s">
        <v>198</v>
      </c>
      <c r="D138" s="19" t="s">
        <v>201</v>
      </c>
      <c r="E138" s="9" t="s">
        <v>121</v>
      </c>
      <c r="F138" s="10">
        <v>-297600</v>
      </c>
      <c r="G138" s="10">
        <v>-190411.89869999999</v>
      </c>
      <c r="H138" s="11">
        <v>0.63982492841107896</v>
      </c>
      <c r="I138" s="12">
        <v>3.87553525</v>
      </c>
      <c r="J138" s="12">
        <v>9.9999999999999995E-8</v>
      </c>
      <c r="K138" s="13">
        <v>0</v>
      </c>
      <c r="L138" s="13">
        <v>-737948.00659999996</v>
      </c>
      <c r="M138" s="64">
        <f t="shared" si="4"/>
        <v>39722</v>
      </c>
      <c r="O138" s="84">
        <v>40878</v>
      </c>
      <c r="P138" s="88">
        <v>-113043.47890000002</v>
      </c>
      <c r="Q138" s="90">
        <f>+Split!Q133</f>
        <v>-37680.269076071279</v>
      </c>
      <c r="R138" s="91">
        <f t="shared" ref="R138:R174" si="5">+Q138-P138</f>
        <v>75363.209823928744</v>
      </c>
    </row>
    <row r="139" spans="1:18" hidden="1" x14ac:dyDescent="0.2">
      <c r="A139" s="19" t="s">
        <v>200</v>
      </c>
      <c r="B139" s="19" t="s">
        <v>276</v>
      </c>
      <c r="C139" s="19" t="s">
        <v>198</v>
      </c>
      <c r="D139" s="19" t="s">
        <v>201</v>
      </c>
      <c r="E139" s="9" t="s">
        <v>122</v>
      </c>
      <c r="F139" s="10">
        <v>-288000</v>
      </c>
      <c r="G139" s="10">
        <v>-183212.3524</v>
      </c>
      <c r="H139" s="11">
        <v>0.63615400131629996</v>
      </c>
      <c r="I139" s="12">
        <v>4.1605315999999997</v>
      </c>
      <c r="J139" s="12">
        <v>9.9999999999999995E-8</v>
      </c>
      <c r="K139" s="13">
        <v>0</v>
      </c>
      <c r="L139" s="13">
        <v>-762260.76390000002</v>
      </c>
      <c r="M139" s="64">
        <f t="shared" si="4"/>
        <v>39753</v>
      </c>
      <c r="O139" s="84">
        <v>40909</v>
      </c>
      <c r="P139" s="88">
        <v>-112423.03940000001</v>
      </c>
      <c r="Q139" s="90">
        <f>+Split!Q134</f>
        <v>-37465.151457651169</v>
      </c>
      <c r="R139" s="91">
        <f t="shared" si="5"/>
        <v>74957.88794234884</v>
      </c>
    </row>
    <row r="140" spans="1:18" hidden="1" x14ac:dyDescent="0.2">
      <c r="A140" s="19" t="s">
        <v>200</v>
      </c>
      <c r="B140" s="19" t="s">
        <v>276</v>
      </c>
      <c r="C140" s="19" t="s">
        <v>198</v>
      </c>
      <c r="D140" s="19" t="s">
        <v>201</v>
      </c>
      <c r="E140" s="9" t="s">
        <v>123</v>
      </c>
      <c r="F140" s="10">
        <v>-297600</v>
      </c>
      <c r="G140" s="10">
        <v>-188265.71520000001</v>
      </c>
      <c r="H140" s="11">
        <v>0.63261329025661994</v>
      </c>
      <c r="I140" s="12">
        <v>4.3155280200000004</v>
      </c>
      <c r="J140" s="12">
        <v>9.9999999999999995E-8</v>
      </c>
      <c r="K140" s="13">
        <v>0</v>
      </c>
      <c r="L140" s="13">
        <v>-812465.95109999995</v>
      </c>
      <c r="M140" s="64">
        <f t="shared" si="4"/>
        <v>39783</v>
      </c>
      <c r="O140" s="84">
        <v>40940</v>
      </c>
      <c r="P140" s="88">
        <v>-104592.08059999999</v>
      </c>
      <c r="Q140" s="90">
        <f>+Split!Q135</f>
        <v>-34847.778711071689</v>
      </c>
      <c r="R140" s="91">
        <f t="shared" si="5"/>
        <v>69744.301888928298</v>
      </c>
    </row>
    <row r="141" spans="1:18" hidden="1" x14ac:dyDescent="0.2">
      <c r="A141" s="19" t="s">
        <v>200</v>
      </c>
      <c r="B141" s="19" t="s">
        <v>276</v>
      </c>
      <c r="C141" s="19" t="s">
        <v>198</v>
      </c>
      <c r="D141" s="19" t="s">
        <v>201</v>
      </c>
      <c r="E141" s="9" t="s">
        <v>124</v>
      </c>
      <c r="F141" s="10">
        <v>-297600</v>
      </c>
      <c r="G141" s="10">
        <v>-187180.51259999999</v>
      </c>
      <c r="H141" s="11">
        <v>0.62896677630864806</v>
      </c>
      <c r="I141" s="12">
        <v>4.3215242800000002</v>
      </c>
      <c r="J141" s="12">
        <v>9.9999999999999995E-8</v>
      </c>
      <c r="K141" s="13">
        <v>0</v>
      </c>
      <c r="L141" s="13">
        <v>-808905.11049999995</v>
      </c>
      <c r="M141" s="64">
        <f t="shared" si="4"/>
        <v>39814</v>
      </c>
      <c r="O141" s="84">
        <v>40969</v>
      </c>
      <c r="P141" s="88">
        <v>-111229.93059999999</v>
      </c>
      <c r="Q141" s="90">
        <f>+Split!Q136</f>
        <v>-37051.745722439067</v>
      </c>
      <c r="R141" s="91">
        <f t="shared" si="5"/>
        <v>74178.184877560925</v>
      </c>
    </row>
    <row r="142" spans="1:18" hidden="1" x14ac:dyDescent="0.2">
      <c r="A142" s="19" t="s">
        <v>200</v>
      </c>
      <c r="B142" s="19" t="s">
        <v>276</v>
      </c>
      <c r="C142" s="19" t="s">
        <v>198</v>
      </c>
      <c r="D142" s="19" t="s">
        <v>201</v>
      </c>
      <c r="E142" s="9" t="s">
        <v>125</v>
      </c>
      <c r="F142" s="10">
        <v>-268800</v>
      </c>
      <c r="G142" s="10">
        <v>-168089.43290000001</v>
      </c>
      <c r="H142" s="11">
        <v>0.62533271178908101</v>
      </c>
      <c r="I142" s="12">
        <v>4.19852048</v>
      </c>
      <c r="J142" s="12">
        <v>9.9999999999999995E-8</v>
      </c>
      <c r="K142" s="13">
        <v>0</v>
      </c>
      <c r="L142" s="13">
        <v>-705726.90899999999</v>
      </c>
      <c r="M142" s="64">
        <f t="shared" si="4"/>
        <v>39845</v>
      </c>
      <c r="O142" s="84">
        <v>41000</v>
      </c>
      <c r="P142" s="88">
        <v>-140968.55300000001</v>
      </c>
      <c r="Q142" s="90">
        <f>+Split!Q137</f>
        <v>-22708.873192826966</v>
      </c>
      <c r="R142" s="91">
        <f t="shared" si="5"/>
        <v>118259.67980717304</v>
      </c>
    </row>
    <row r="143" spans="1:18" hidden="1" x14ac:dyDescent="0.2">
      <c r="A143" s="19" t="s">
        <v>200</v>
      </c>
      <c r="B143" s="19" t="s">
        <v>276</v>
      </c>
      <c r="C143" s="19" t="s">
        <v>198</v>
      </c>
      <c r="D143" s="19" t="s">
        <v>201</v>
      </c>
      <c r="E143" s="9" t="s">
        <v>126</v>
      </c>
      <c r="F143" s="10">
        <v>-297600</v>
      </c>
      <c r="G143" s="10">
        <v>-185125.36989999999</v>
      </c>
      <c r="H143" s="11">
        <v>0.62206105470440298</v>
      </c>
      <c r="I143" s="12">
        <v>4.0485169999999995</v>
      </c>
      <c r="J143" s="12">
        <v>9.9999999999999995E-8</v>
      </c>
      <c r="K143" s="13">
        <v>0</v>
      </c>
      <c r="L143" s="13">
        <v>-749483.18819999998</v>
      </c>
      <c r="M143" s="64">
        <f t="shared" si="4"/>
        <v>39873</v>
      </c>
      <c r="O143" s="84">
        <v>41030</v>
      </c>
      <c r="P143" s="88">
        <v>-144889.5858</v>
      </c>
      <c r="Q143" s="90">
        <f>+Split!Q138</f>
        <v>-23335.663981187663</v>
      </c>
      <c r="R143" s="91">
        <f t="shared" si="5"/>
        <v>121553.92181881233</v>
      </c>
    </row>
    <row r="144" spans="1:18" hidden="1" x14ac:dyDescent="0.2">
      <c r="A144" s="19" t="s">
        <v>200</v>
      </c>
      <c r="B144" s="19" t="s">
        <v>276</v>
      </c>
      <c r="C144" s="19" t="s">
        <v>198</v>
      </c>
      <c r="D144" s="19" t="s">
        <v>201</v>
      </c>
      <c r="E144" s="9" t="s">
        <v>127</v>
      </c>
      <c r="F144" s="10">
        <v>-288000</v>
      </c>
      <c r="G144" s="10">
        <v>-178113.81909999999</v>
      </c>
      <c r="H144" s="11">
        <v>0.61845076077697203</v>
      </c>
      <c r="I144" s="12">
        <v>3.7285130999999998</v>
      </c>
      <c r="J144" s="12">
        <v>9.9999999999999995E-8</v>
      </c>
      <c r="K144" s="13">
        <v>0</v>
      </c>
      <c r="L144" s="13">
        <v>-664099.6899</v>
      </c>
      <c r="M144" s="64">
        <f t="shared" si="4"/>
        <v>39904</v>
      </c>
      <c r="O144" s="84">
        <v>41061</v>
      </c>
      <c r="P144" s="88">
        <v>-139441.23810000002</v>
      </c>
      <c r="Q144" s="90">
        <f>+Split!Q139</f>
        <v>-22453.355502284216</v>
      </c>
      <c r="R144" s="91">
        <f t="shared" si="5"/>
        <v>116987.8825977158</v>
      </c>
    </row>
    <row r="145" spans="1:18" hidden="1" x14ac:dyDescent="0.2">
      <c r="A145" s="3" t="s">
        <v>200</v>
      </c>
      <c r="B145" s="3" t="s">
        <v>276</v>
      </c>
      <c r="C145" s="3" t="s">
        <v>198</v>
      </c>
      <c r="D145" s="3" t="s">
        <v>201</v>
      </c>
      <c r="E145" s="9" t="s">
        <v>128</v>
      </c>
      <c r="F145" s="10">
        <v>-297600</v>
      </c>
      <c r="G145" s="10">
        <v>-183014.7317</v>
      </c>
      <c r="H145" s="11">
        <v>0.61496885652709499</v>
      </c>
      <c r="I145" s="12">
        <v>3.7135092799999998</v>
      </c>
      <c r="J145" s="12">
        <v>9.9999999999999995E-8</v>
      </c>
      <c r="K145" s="13">
        <v>0</v>
      </c>
      <c r="L145" s="13">
        <v>-679626.88589999999</v>
      </c>
      <c r="M145" s="64">
        <f t="shared" si="4"/>
        <v>39934</v>
      </c>
      <c r="O145" s="84">
        <v>41091</v>
      </c>
      <c r="P145" s="88">
        <v>-143318.20790000001</v>
      </c>
      <c r="Q145" s="90">
        <f>+Split!Q140</f>
        <v>-23072.879784209603</v>
      </c>
      <c r="R145" s="91">
        <f t="shared" si="5"/>
        <v>120245.32811579041</v>
      </c>
    </row>
    <row r="146" spans="1:18" hidden="1" x14ac:dyDescent="0.2">
      <c r="A146" s="3" t="s">
        <v>200</v>
      </c>
      <c r="B146" s="3" t="s">
        <v>276</v>
      </c>
      <c r="C146" s="3" t="s">
        <v>198</v>
      </c>
      <c r="D146" s="3" t="s">
        <v>201</v>
      </c>
      <c r="E146" s="9" t="s">
        <v>129</v>
      </c>
      <c r="F146" s="10">
        <v>-288000</v>
      </c>
      <c r="G146" s="10">
        <v>-176078.3732</v>
      </c>
      <c r="H146" s="11">
        <v>0.61138324025200796</v>
      </c>
      <c r="I146" s="12">
        <v>3.7605052799999998</v>
      </c>
      <c r="J146" s="12">
        <v>9.9999999999999995E-8</v>
      </c>
      <c r="K146" s="13">
        <v>0</v>
      </c>
      <c r="L146" s="13">
        <v>-662143.63410000002</v>
      </c>
      <c r="M146" s="64">
        <f t="shared" si="4"/>
        <v>39965</v>
      </c>
      <c r="O146" s="84">
        <v>41122</v>
      </c>
      <c r="P146" s="88">
        <v>-142524.9566</v>
      </c>
      <c r="Q146" s="90">
        <f>+Split!Q141</f>
        <v>-22940.304147881961</v>
      </c>
      <c r="R146" s="91">
        <f t="shared" si="5"/>
        <v>119584.65245211804</v>
      </c>
    </row>
    <row r="147" spans="1:18" hidden="1" x14ac:dyDescent="0.2">
      <c r="A147" s="3" t="s">
        <v>200</v>
      </c>
      <c r="B147" s="3" t="s">
        <v>276</v>
      </c>
      <c r="C147" s="3" t="s">
        <v>198</v>
      </c>
      <c r="D147" s="3" t="s">
        <v>201</v>
      </c>
      <c r="E147" s="9" t="s">
        <v>130</v>
      </c>
      <c r="F147" s="10">
        <v>-297600</v>
      </c>
      <c r="G147" s="10">
        <v>-180918.55900000001</v>
      </c>
      <c r="H147" s="11">
        <v>0.60792526558285997</v>
      </c>
      <c r="I147" s="12">
        <v>3.8255013600000001</v>
      </c>
      <c r="J147" s="12">
        <v>9.9999999999999995E-8</v>
      </c>
      <c r="K147" s="13">
        <v>0</v>
      </c>
      <c r="L147" s="13">
        <v>-692104.1753</v>
      </c>
      <c r="M147" s="64">
        <f t="shared" si="4"/>
        <v>39995</v>
      </c>
      <c r="O147" s="84">
        <v>41153</v>
      </c>
      <c r="P147" s="88">
        <v>-137163.1692</v>
      </c>
      <c r="Q147" s="90">
        <f>+Split!Q142</f>
        <v>-22072.625069076643</v>
      </c>
      <c r="R147" s="91">
        <f t="shared" si="5"/>
        <v>115090.54413092336</v>
      </c>
    </row>
    <row r="148" spans="1:18" hidden="1" x14ac:dyDescent="0.2">
      <c r="A148" s="3" t="s">
        <v>200</v>
      </c>
      <c r="B148" s="3" t="s">
        <v>276</v>
      </c>
      <c r="C148" s="3" t="s">
        <v>198</v>
      </c>
      <c r="D148" s="3" t="s">
        <v>201</v>
      </c>
      <c r="E148" s="9" t="s">
        <v>131</v>
      </c>
      <c r="F148" s="10">
        <v>-297600</v>
      </c>
      <c r="G148" s="10">
        <v>-179858.85279999999</v>
      </c>
      <c r="H148" s="11">
        <v>0.60436442483280606</v>
      </c>
      <c r="I148" s="12">
        <v>3.8704972600000001</v>
      </c>
      <c r="J148" s="12">
        <v>9.9999999999999995E-8</v>
      </c>
      <c r="K148" s="13">
        <v>0</v>
      </c>
      <c r="L148" s="13">
        <v>-696143.17859999998</v>
      </c>
      <c r="M148" s="64">
        <f t="shared" si="4"/>
        <v>40026</v>
      </c>
      <c r="O148" s="84">
        <v>41183</v>
      </c>
      <c r="P148" s="88">
        <v>-140974.45549999998</v>
      </c>
      <c r="Q148" s="90">
        <f>+Split!Q143</f>
        <v>-22681.327232754458</v>
      </c>
      <c r="R148" s="91">
        <f t="shared" si="5"/>
        <v>118293.12826724553</v>
      </c>
    </row>
    <row r="149" spans="1:18" hidden="1" x14ac:dyDescent="0.2">
      <c r="A149" s="3" t="s">
        <v>200</v>
      </c>
      <c r="B149" s="3" t="s">
        <v>276</v>
      </c>
      <c r="C149" s="3" t="s">
        <v>198</v>
      </c>
      <c r="D149" s="3" t="s">
        <v>201</v>
      </c>
      <c r="E149" s="9" t="s">
        <v>132</v>
      </c>
      <c r="F149" s="10">
        <v>-288000</v>
      </c>
      <c r="G149" s="10">
        <v>-173035.0687</v>
      </c>
      <c r="H149" s="11">
        <v>0.60081621079226899</v>
      </c>
      <c r="I149" s="12">
        <v>3.8874931099999999</v>
      </c>
      <c r="J149" s="12">
        <v>9.9999999999999995E-8</v>
      </c>
      <c r="K149" s="13">
        <v>0</v>
      </c>
      <c r="L149" s="13">
        <v>-672672.61930000002</v>
      </c>
      <c r="M149" s="64">
        <f t="shared" si="4"/>
        <v>40057</v>
      </c>
      <c r="O149" s="84">
        <v>41214</v>
      </c>
      <c r="P149" s="88">
        <v>-103028.67630000001</v>
      </c>
      <c r="Q149" s="90">
        <f>+Split!Q144</f>
        <v>-16327.265526510077</v>
      </c>
      <c r="R149" s="91">
        <f t="shared" si="5"/>
        <v>86701.41077348993</v>
      </c>
    </row>
    <row r="150" spans="1:18" hidden="1" x14ac:dyDescent="0.2">
      <c r="A150" s="3" t="s">
        <v>200</v>
      </c>
      <c r="B150" s="3" t="s">
        <v>276</v>
      </c>
      <c r="C150" s="3" t="s">
        <v>198</v>
      </c>
      <c r="D150" s="3" t="s">
        <v>201</v>
      </c>
      <c r="E150" s="9" t="s">
        <v>133</v>
      </c>
      <c r="F150" s="10">
        <v>-297600</v>
      </c>
      <c r="G150" s="10">
        <v>-177784.60310000001</v>
      </c>
      <c r="H150" s="11">
        <v>0.59739449952009405</v>
      </c>
      <c r="I150" s="12">
        <v>3.9204890400000001</v>
      </c>
      <c r="J150" s="12">
        <v>9.9999999999999995E-8</v>
      </c>
      <c r="K150" s="13">
        <v>0</v>
      </c>
      <c r="L150" s="13">
        <v>-697002.56960000005</v>
      </c>
      <c r="M150" s="64">
        <f t="shared" si="4"/>
        <v>40087</v>
      </c>
      <c r="O150" s="84">
        <v>41244</v>
      </c>
      <c r="P150" s="88">
        <v>-105890.7197</v>
      </c>
      <c r="Q150" s="90">
        <f>+Split!Q145</f>
        <v>-16777.345114341413</v>
      </c>
      <c r="R150" s="91">
        <f t="shared" si="5"/>
        <v>89113.374585658588</v>
      </c>
    </row>
    <row r="151" spans="1:18" hidden="1" x14ac:dyDescent="0.2">
      <c r="A151" s="3" t="s">
        <v>200</v>
      </c>
      <c r="B151" s="3" t="s">
        <v>277</v>
      </c>
      <c r="C151" s="3" t="s">
        <v>198</v>
      </c>
      <c r="D151" s="3" t="s">
        <v>202</v>
      </c>
      <c r="E151" s="9" t="s">
        <v>74</v>
      </c>
      <c r="F151" s="10">
        <v>288000</v>
      </c>
      <c r="G151" s="10">
        <v>239307.70569999999</v>
      </c>
      <c r="H151" s="11">
        <v>0.830929533592078</v>
      </c>
      <c r="I151" s="12">
        <v>4.7620000000000005</v>
      </c>
      <c r="J151" s="12">
        <v>9.9999999999999995E-8</v>
      </c>
      <c r="K151" s="13">
        <v>0</v>
      </c>
      <c r="L151" s="13">
        <v>1139583.2705000001</v>
      </c>
      <c r="M151" s="64">
        <f t="shared" si="4"/>
        <v>38292</v>
      </c>
      <c r="O151" s="84">
        <v>41275</v>
      </c>
      <c r="P151" s="88">
        <v>-105302.0024</v>
      </c>
      <c r="Q151" s="90">
        <f>+Split!Q146</f>
        <v>-16680.51870341225</v>
      </c>
      <c r="R151" s="91">
        <f t="shared" si="5"/>
        <v>88621.483696587748</v>
      </c>
    </row>
    <row r="152" spans="1:18" hidden="1" x14ac:dyDescent="0.2">
      <c r="A152" s="3" t="s">
        <v>200</v>
      </c>
      <c r="B152" s="3" t="s">
        <v>277</v>
      </c>
      <c r="C152" s="3" t="s">
        <v>198</v>
      </c>
      <c r="D152" s="3" t="s">
        <v>202</v>
      </c>
      <c r="E152" s="9" t="s">
        <v>75</v>
      </c>
      <c r="F152" s="10">
        <v>297600</v>
      </c>
      <c r="G152" s="10">
        <v>245995.36790000001</v>
      </c>
      <c r="H152" s="11">
        <v>0.82659733842404204</v>
      </c>
      <c r="I152" s="12">
        <v>4.9169999999999998</v>
      </c>
      <c r="J152" s="12">
        <v>9.9999999999999995E-8</v>
      </c>
      <c r="K152" s="13">
        <v>0</v>
      </c>
      <c r="L152" s="13">
        <v>1209559.1994</v>
      </c>
      <c r="M152" s="64">
        <f t="shared" si="4"/>
        <v>38322</v>
      </c>
      <c r="O152" s="84">
        <v>41306</v>
      </c>
      <c r="P152" s="88">
        <v>-94582.124400000001</v>
      </c>
      <c r="Q152" s="90">
        <f>+Split!Q147</f>
        <v>-14979.253177162493</v>
      </c>
      <c r="R152" s="91">
        <f t="shared" si="5"/>
        <v>79602.871222837508</v>
      </c>
    </row>
    <row r="153" spans="1:18" hidden="1" x14ac:dyDescent="0.2">
      <c r="A153" s="3" t="s">
        <v>200</v>
      </c>
      <c r="B153" s="3" t="s">
        <v>277</v>
      </c>
      <c r="C153" s="3" t="s">
        <v>198</v>
      </c>
      <c r="D153" s="3" t="s">
        <v>202</v>
      </c>
      <c r="E153" s="9" t="s">
        <v>76</v>
      </c>
      <c r="F153" s="10">
        <v>297600</v>
      </c>
      <c r="G153" s="10">
        <v>244663.6778</v>
      </c>
      <c r="H153" s="11">
        <v>0.82212257324334204</v>
      </c>
      <c r="I153" s="12">
        <v>4.8929999999999998</v>
      </c>
      <c r="J153" s="12">
        <v>9.9999999999999995E-8</v>
      </c>
      <c r="K153" s="13">
        <v>0</v>
      </c>
      <c r="L153" s="13">
        <v>1197139.351</v>
      </c>
      <c r="M153" s="64">
        <f t="shared" si="4"/>
        <v>38353</v>
      </c>
      <c r="O153" s="84">
        <v>41334</v>
      </c>
      <c r="P153" s="88">
        <v>-104188.82330000002</v>
      </c>
      <c r="Q153" s="90">
        <f>+Split!Q148</f>
        <v>-16497.563138077603</v>
      </c>
      <c r="R153" s="91">
        <f t="shared" si="5"/>
        <v>87691.260161922415</v>
      </c>
    </row>
    <row r="154" spans="1:18" hidden="1" x14ac:dyDescent="0.2">
      <c r="A154" s="3" t="s">
        <v>200</v>
      </c>
      <c r="B154" s="3" t="s">
        <v>277</v>
      </c>
      <c r="C154" s="3" t="s">
        <v>198</v>
      </c>
      <c r="D154" s="3" t="s">
        <v>202</v>
      </c>
      <c r="E154" s="9" t="s">
        <v>77</v>
      </c>
      <c r="F154" s="10">
        <v>268800</v>
      </c>
      <c r="G154" s="10">
        <v>219783.93900000001</v>
      </c>
      <c r="H154" s="11">
        <v>0.81764858245325001</v>
      </c>
      <c r="I154" s="12">
        <v>4.7699999999999996</v>
      </c>
      <c r="J154" s="12">
        <v>9.9999999999999995E-8</v>
      </c>
      <c r="K154" s="13">
        <v>0</v>
      </c>
      <c r="L154" s="13">
        <v>1048369.3669</v>
      </c>
      <c r="M154" s="64">
        <f t="shared" si="4"/>
        <v>38384</v>
      </c>
      <c r="O154" s="84">
        <v>41365</v>
      </c>
      <c r="P154" s="88">
        <v>-132028.7501</v>
      </c>
      <c r="Q154" s="90">
        <f>+Split!Q149</f>
        <v>-3780.5284938459008</v>
      </c>
      <c r="R154" s="91">
        <f t="shared" si="5"/>
        <v>128248.22160615411</v>
      </c>
    </row>
    <row r="155" spans="1:18" hidden="1" x14ac:dyDescent="0.2">
      <c r="A155" s="3" t="s">
        <v>200</v>
      </c>
      <c r="B155" s="3" t="s">
        <v>277</v>
      </c>
      <c r="C155" s="3" t="s">
        <v>198</v>
      </c>
      <c r="D155" s="3" t="s">
        <v>202</v>
      </c>
      <c r="E155" s="9" t="s">
        <v>78</v>
      </c>
      <c r="F155" s="10">
        <v>297600</v>
      </c>
      <c r="G155" s="10">
        <v>242127.72889999999</v>
      </c>
      <c r="H155" s="11">
        <v>0.813601239426745</v>
      </c>
      <c r="I155" s="12">
        <v>4.62</v>
      </c>
      <c r="J155" s="12">
        <v>9.9999999999999995E-8</v>
      </c>
      <c r="K155" s="13">
        <v>0</v>
      </c>
      <c r="L155" s="13">
        <v>1118630.0830999999</v>
      </c>
      <c r="M155" s="64">
        <f t="shared" si="4"/>
        <v>38412</v>
      </c>
      <c r="O155" s="84">
        <v>41395</v>
      </c>
      <c r="P155" s="88">
        <v>-135692.1678</v>
      </c>
      <c r="Q155" s="90">
        <f>+Split!Q150</f>
        <v>-3884.6201027769639</v>
      </c>
      <c r="R155" s="91">
        <f t="shared" si="5"/>
        <v>131807.54769722302</v>
      </c>
    </row>
    <row r="156" spans="1:18" hidden="1" x14ac:dyDescent="0.2">
      <c r="A156" s="3" t="s">
        <v>200</v>
      </c>
      <c r="B156" s="3" t="s">
        <v>277</v>
      </c>
      <c r="C156" s="3" t="s">
        <v>198</v>
      </c>
      <c r="D156" s="3" t="s">
        <v>202</v>
      </c>
      <c r="E156" s="9" t="s">
        <v>79</v>
      </c>
      <c r="F156" s="10">
        <v>288000</v>
      </c>
      <c r="G156" s="10">
        <v>233040.91990000001</v>
      </c>
      <c r="H156" s="11">
        <v>0.80916986078953501</v>
      </c>
      <c r="I156" s="12">
        <v>4.21</v>
      </c>
      <c r="J156" s="12">
        <v>9.9999999999999995E-8</v>
      </c>
      <c r="K156" s="13">
        <v>0</v>
      </c>
      <c r="L156" s="13">
        <v>981102.24950000003</v>
      </c>
      <c r="M156" s="64">
        <f t="shared" si="4"/>
        <v>38443</v>
      </c>
      <c r="O156" s="84">
        <v>41426</v>
      </c>
      <c r="P156" s="88">
        <v>-130580.76980000001</v>
      </c>
      <c r="Q156" s="90">
        <f>+Split!Q151</f>
        <v>-3737.4994553189099</v>
      </c>
      <c r="R156" s="91">
        <f t="shared" si="5"/>
        <v>126843.27034468111</v>
      </c>
    </row>
    <row r="157" spans="1:18" hidden="1" x14ac:dyDescent="0.2">
      <c r="A157" s="3" t="s">
        <v>200</v>
      </c>
      <c r="B157" s="3" t="s">
        <v>277</v>
      </c>
      <c r="C157" s="3" t="s">
        <v>198</v>
      </c>
      <c r="D157" s="3" t="s">
        <v>202</v>
      </c>
      <c r="E157" s="9" t="s">
        <v>80</v>
      </c>
      <c r="F157" s="10">
        <v>297600</v>
      </c>
      <c r="G157" s="10">
        <v>239546.23250000001</v>
      </c>
      <c r="H157" s="11">
        <v>0.80492685635309402</v>
      </c>
      <c r="I157" s="12">
        <v>4.1950000000000003</v>
      </c>
      <c r="J157" s="12">
        <v>9.9999999999999995E-8</v>
      </c>
      <c r="K157" s="13">
        <v>0</v>
      </c>
      <c r="L157" s="13">
        <v>1004896.4212</v>
      </c>
      <c r="M157" s="64">
        <f t="shared" si="4"/>
        <v>38473</v>
      </c>
      <c r="O157" s="84">
        <v>41456</v>
      </c>
      <c r="P157" s="88">
        <v>-134202.53030000001</v>
      </c>
      <c r="Q157" s="90">
        <f>+Split!Q152</f>
        <v>-3840.3875856574523</v>
      </c>
      <c r="R157" s="91">
        <f t="shared" si="5"/>
        <v>130362.14271434257</v>
      </c>
    </row>
    <row r="158" spans="1:18" hidden="1" x14ac:dyDescent="0.2">
      <c r="A158" s="3" t="s">
        <v>200</v>
      </c>
      <c r="B158" s="3" t="s">
        <v>277</v>
      </c>
      <c r="C158" s="3" t="s">
        <v>198</v>
      </c>
      <c r="D158" s="3" t="s">
        <v>202</v>
      </c>
      <c r="E158" s="9" t="s">
        <v>81</v>
      </c>
      <c r="F158" s="10">
        <v>288000</v>
      </c>
      <c r="G158" s="10">
        <v>230555.4278</v>
      </c>
      <c r="H158" s="11">
        <v>0.80053967997868991</v>
      </c>
      <c r="I158" s="12">
        <v>4.242</v>
      </c>
      <c r="J158" s="12">
        <v>9.9999999999999995E-8</v>
      </c>
      <c r="K158" s="13">
        <v>0</v>
      </c>
      <c r="L158" s="13">
        <v>978016.10179999995</v>
      </c>
      <c r="M158" s="64">
        <f t="shared" si="4"/>
        <v>38504</v>
      </c>
      <c r="O158" s="84">
        <v>41487</v>
      </c>
      <c r="P158" s="88">
        <v>-133450.63310000001</v>
      </c>
      <c r="Q158" s="90">
        <f>+Split!Q153</f>
        <v>-3818.0876311219617</v>
      </c>
      <c r="R158" s="91">
        <f t="shared" si="5"/>
        <v>129632.54546887804</v>
      </c>
    </row>
    <row r="159" spans="1:18" hidden="1" x14ac:dyDescent="0.2">
      <c r="A159" s="3" t="s">
        <v>200</v>
      </c>
      <c r="B159" s="3" t="s">
        <v>277</v>
      </c>
      <c r="C159" s="3" t="s">
        <v>198</v>
      </c>
      <c r="D159" s="3" t="s">
        <v>202</v>
      </c>
      <c r="E159" s="9" t="s">
        <v>82</v>
      </c>
      <c r="F159" s="10">
        <v>297600</v>
      </c>
      <c r="G159" s="10">
        <v>236977.693</v>
      </c>
      <c r="H159" s="11">
        <v>0.79629601158800201</v>
      </c>
      <c r="I159" s="12">
        <v>4.3070000000000004</v>
      </c>
      <c r="J159" s="12">
        <v>9.9999999999999995E-8</v>
      </c>
      <c r="K159" s="13">
        <v>0</v>
      </c>
      <c r="L159" s="13">
        <v>1020662.9003</v>
      </c>
      <c r="M159" s="64">
        <f t="shared" si="4"/>
        <v>38534</v>
      </c>
      <c r="O159" s="84">
        <v>41518</v>
      </c>
      <c r="P159" s="88">
        <v>-128421.4645</v>
      </c>
      <c r="Q159" s="90">
        <f>+Split!Q154</f>
        <v>-3673.4588150895361</v>
      </c>
      <c r="R159" s="91">
        <f t="shared" si="5"/>
        <v>124748.00568491046</v>
      </c>
    </row>
    <row r="160" spans="1:18" hidden="1" x14ac:dyDescent="0.2">
      <c r="A160" s="3" t="s">
        <v>200</v>
      </c>
      <c r="B160" s="3" t="s">
        <v>277</v>
      </c>
      <c r="C160" s="3" t="s">
        <v>198</v>
      </c>
      <c r="D160" s="3" t="s">
        <v>202</v>
      </c>
      <c r="E160" s="9" t="s">
        <v>83</v>
      </c>
      <c r="F160" s="10">
        <v>297600</v>
      </c>
      <c r="G160" s="10">
        <v>235673.4394</v>
      </c>
      <c r="H160" s="11">
        <v>0.79191343885566701</v>
      </c>
      <c r="I160" s="12">
        <v>4.3520000000000003</v>
      </c>
      <c r="J160" s="12">
        <v>9.9999999999999995E-8</v>
      </c>
      <c r="K160" s="13">
        <v>0</v>
      </c>
      <c r="L160" s="13">
        <v>1025650.7847</v>
      </c>
      <c r="M160" s="64">
        <f t="shared" si="4"/>
        <v>38565</v>
      </c>
      <c r="O160" s="84">
        <v>41548</v>
      </c>
      <c r="P160" s="88">
        <v>-131981.14000000001</v>
      </c>
      <c r="Q160" s="90">
        <f>+Split!Q155</f>
        <v>-3774.55622764906</v>
      </c>
      <c r="R160" s="91">
        <f t="shared" si="5"/>
        <v>128206.58377235095</v>
      </c>
    </row>
    <row r="161" spans="1:18" hidden="1" x14ac:dyDescent="0.2">
      <c r="A161" s="3" t="s">
        <v>200</v>
      </c>
      <c r="B161" s="3" t="s">
        <v>277</v>
      </c>
      <c r="C161" s="3" t="s">
        <v>198</v>
      </c>
      <c r="D161" s="3" t="s">
        <v>202</v>
      </c>
      <c r="E161" s="9" t="s">
        <v>84</v>
      </c>
      <c r="F161" s="10">
        <v>288000</v>
      </c>
      <c r="G161" s="10">
        <v>226808.4258</v>
      </c>
      <c r="H161" s="11">
        <v>0.78752925607906399</v>
      </c>
      <c r="I161" s="12">
        <v>4.3689999999999998</v>
      </c>
      <c r="J161" s="12">
        <v>9.9999999999999995E-8</v>
      </c>
      <c r="K161" s="13">
        <v>0</v>
      </c>
      <c r="L161" s="13">
        <v>990925.98939999996</v>
      </c>
      <c r="M161" s="64">
        <f t="shared" si="4"/>
        <v>38596</v>
      </c>
      <c r="O161" s="84">
        <v>41579</v>
      </c>
      <c r="P161" s="88">
        <v>-96452.315400000007</v>
      </c>
      <c r="Q161" s="90">
        <f>+Split!Q156</f>
        <v>1501.2532785758376</v>
      </c>
      <c r="R161" s="91">
        <f t="shared" si="5"/>
        <v>97953.568678575844</v>
      </c>
    </row>
    <row r="162" spans="1:18" hidden="1" x14ac:dyDescent="0.2">
      <c r="A162" s="3" t="s">
        <v>200</v>
      </c>
      <c r="B162" s="3" t="s">
        <v>277</v>
      </c>
      <c r="C162" s="3" t="s">
        <v>198</v>
      </c>
      <c r="D162" s="3" t="s">
        <v>202</v>
      </c>
      <c r="E162" s="9" t="s">
        <v>85</v>
      </c>
      <c r="F162" s="10">
        <v>297600</v>
      </c>
      <c r="G162" s="10">
        <v>233105.6894</v>
      </c>
      <c r="H162" s="11">
        <v>0.78328524654702703</v>
      </c>
      <c r="I162" s="12">
        <v>4.4020000000000001</v>
      </c>
      <c r="J162" s="12">
        <v>9.9999999999999995E-8</v>
      </c>
      <c r="K162" s="13">
        <v>0</v>
      </c>
      <c r="L162" s="13">
        <v>1026131.2213</v>
      </c>
      <c r="M162" s="64">
        <f t="shared" si="4"/>
        <v>38626</v>
      </c>
      <c r="O162" s="84">
        <v>41609</v>
      </c>
      <c r="P162" s="88">
        <v>-99124.828500000003</v>
      </c>
      <c r="Q162" s="90">
        <f>+Split!Q157</f>
        <v>1542.5286843195063</v>
      </c>
      <c r="R162" s="91">
        <f t="shared" si="5"/>
        <v>100667.35718431951</v>
      </c>
    </row>
    <row r="163" spans="1:18" hidden="1" x14ac:dyDescent="0.2">
      <c r="A163" s="3" t="s">
        <v>200</v>
      </c>
      <c r="B163" s="3" t="s">
        <v>277</v>
      </c>
      <c r="C163" s="3" t="s">
        <v>198</v>
      </c>
      <c r="D163" s="3" t="s">
        <v>202</v>
      </c>
      <c r="E163" s="9" t="s">
        <v>86</v>
      </c>
      <c r="F163" s="10">
        <v>288000</v>
      </c>
      <c r="G163" s="10">
        <v>224322.8443</v>
      </c>
      <c r="H163" s="11">
        <v>0.77889876509119305</v>
      </c>
      <c r="I163" s="12">
        <v>4.8020000000000005</v>
      </c>
      <c r="J163" s="12">
        <v>9.9999999999999995E-8</v>
      </c>
      <c r="K163" s="13">
        <v>0</v>
      </c>
      <c r="L163" s="13">
        <v>1077198.2760999999</v>
      </c>
      <c r="M163" s="64">
        <f t="shared" si="4"/>
        <v>38657</v>
      </c>
      <c r="O163" s="84">
        <v>41640</v>
      </c>
      <c r="P163" s="88">
        <v>-98566.694000000003</v>
      </c>
      <c r="Q163" s="90">
        <f>+Split!Q158</f>
        <v>1533.503804742315</v>
      </c>
      <c r="R163" s="91">
        <f t="shared" si="5"/>
        <v>100100.19780474232</v>
      </c>
    </row>
    <row r="164" spans="1:18" hidden="1" x14ac:dyDescent="0.2">
      <c r="A164" s="3" t="s">
        <v>200</v>
      </c>
      <c r="B164" s="3" t="s">
        <v>277</v>
      </c>
      <c r="C164" s="3" t="s">
        <v>198</v>
      </c>
      <c r="D164" s="3" t="s">
        <v>202</v>
      </c>
      <c r="E164" s="9" t="s">
        <v>87</v>
      </c>
      <c r="F164" s="10">
        <v>297600</v>
      </c>
      <c r="G164" s="10">
        <v>230536.75820000001</v>
      </c>
      <c r="H164" s="11">
        <v>0.77465308547670297</v>
      </c>
      <c r="I164" s="12">
        <v>4.9569999999999999</v>
      </c>
      <c r="J164" s="12">
        <v>9.9999999999999995E-8</v>
      </c>
      <c r="K164" s="13">
        <v>0</v>
      </c>
      <c r="L164" s="13">
        <v>1142770.6875</v>
      </c>
      <c r="M164" s="64">
        <f t="shared" si="4"/>
        <v>38687</v>
      </c>
      <c r="O164" s="84">
        <v>41671</v>
      </c>
      <c r="P164" s="88">
        <v>-88526.162299999996</v>
      </c>
      <c r="Q164" s="90">
        <f>+Split!Q159</f>
        <v>1376.9796633377409</v>
      </c>
      <c r="R164" s="91">
        <f t="shared" si="5"/>
        <v>89903.141963337737</v>
      </c>
    </row>
    <row r="165" spans="1:18" hidden="1" x14ac:dyDescent="0.2">
      <c r="A165" s="3" t="s">
        <v>200</v>
      </c>
      <c r="B165" s="3" t="s">
        <v>277</v>
      </c>
      <c r="C165" s="3" t="s">
        <v>198</v>
      </c>
      <c r="D165" s="3" t="s">
        <v>202</v>
      </c>
      <c r="E165" s="9" t="s">
        <v>88</v>
      </c>
      <c r="F165" s="10">
        <v>297600</v>
      </c>
      <c r="G165" s="10">
        <v>229230.99729999999</v>
      </c>
      <c r="H165" s="11">
        <v>0.77026544806611197</v>
      </c>
      <c r="I165" s="12">
        <v>4.9480000000000004</v>
      </c>
      <c r="J165" s="12">
        <v>9.9999999999999995E-8</v>
      </c>
      <c r="K165" s="13">
        <v>0</v>
      </c>
      <c r="L165" s="13">
        <v>1134234.9519</v>
      </c>
      <c r="M165" s="64">
        <f t="shared" si="4"/>
        <v>38718</v>
      </c>
      <c r="O165" s="84">
        <v>41699</v>
      </c>
      <c r="P165" s="88">
        <v>-97511.473400000017</v>
      </c>
      <c r="Q165" s="90">
        <f>+Split!Q160</f>
        <v>1516.4221240381739</v>
      </c>
      <c r="R165" s="91">
        <f t="shared" si="5"/>
        <v>99027.895524038191</v>
      </c>
    </row>
    <row r="166" spans="1:18" hidden="1" x14ac:dyDescent="0.2">
      <c r="A166" s="3" t="s">
        <v>200</v>
      </c>
      <c r="B166" s="3" t="s">
        <v>277</v>
      </c>
      <c r="C166" s="3" t="s">
        <v>198</v>
      </c>
      <c r="D166" s="3" t="s">
        <v>202</v>
      </c>
      <c r="E166" s="9" t="s">
        <v>89</v>
      </c>
      <c r="F166" s="10">
        <v>268800</v>
      </c>
      <c r="G166" s="10">
        <v>205867.9142</v>
      </c>
      <c r="H166" s="11">
        <v>0.76587765708697597</v>
      </c>
      <c r="I166" s="12">
        <v>4.8250000000000002</v>
      </c>
      <c r="J166" s="12">
        <v>9.9999999999999995E-8</v>
      </c>
      <c r="K166" s="13">
        <v>0</v>
      </c>
      <c r="L166" s="13">
        <v>993312.6655</v>
      </c>
      <c r="M166" s="64">
        <f t="shared" si="4"/>
        <v>38749</v>
      </c>
      <c r="O166" s="84">
        <v>41730</v>
      </c>
      <c r="P166" s="88">
        <v>-123556.64710000002</v>
      </c>
      <c r="Q166" s="90">
        <f>+Split!Q161</f>
        <v>12748.853172616866</v>
      </c>
      <c r="R166" s="91">
        <f t="shared" si="5"/>
        <v>136305.50027261689</v>
      </c>
    </row>
    <row r="167" spans="1:18" hidden="1" x14ac:dyDescent="0.2">
      <c r="A167" s="3" t="s">
        <v>200</v>
      </c>
      <c r="B167" s="3" t="s">
        <v>277</v>
      </c>
      <c r="C167" s="3" t="s">
        <v>198</v>
      </c>
      <c r="D167" s="3" t="s">
        <v>202</v>
      </c>
      <c r="E167" s="9" t="s">
        <v>90</v>
      </c>
      <c r="F167" s="10">
        <v>297600</v>
      </c>
      <c r="G167" s="10">
        <v>226745.78510000001</v>
      </c>
      <c r="H167" s="11">
        <v>0.76191460042864301</v>
      </c>
      <c r="I167" s="12">
        <v>4.6749999999999998</v>
      </c>
      <c r="J167" s="12">
        <v>9.9999999999999995E-8</v>
      </c>
      <c r="K167" s="13">
        <v>0</v>
      </c>
      <c r="L167" s="13">
        <v>1060036.5226</v>
      </c>
      <c r="M167" s="64">
        <f t="shared" si="4"/>
        <v>38777</v>
      </c>
      <c r="O167" s="84">
        <v>41760</v>
      </c>
      <c r="P167" s="88">
        <v>-126976.6103</v>
      </c>
      <c r="Q167" s="90">
        <f>+Split!Q162</f>
        <v>13099.166608895874</v>
      </c>
      <c r="R167" s="91">
        <f t="shared" si="5"/>
        <v>140075.77690889587</v>
      </c>
    </row>
    <row r="168" spans="1:18" hidden="1" x14ac:dyDescent="0.2">
      <c r="A168" s="3" t="s">
        <v>200</v>
      </c>
      <c r="B168" s="3" t="s">
        <v>277</v>
      </c>
      <c r="C168" s="3" t="s">
        <v>198</v>
      </c>
      <c r="D168" s="3" t="s">
        <v>202</v>
      </c>
      <c r="E168" s="9" t="s">
        <v>91</v>
      </c>
      <c r="F168" s="10">
        <v>288000</v>
      </c>
      <c r="G168" s="10">
        <v>218167.86739999999</v>
      </c>
      <c r="H168" s="11">
        <v>0.75752731735257106</v>
      </c>
      <c r="I168" s="12">
        <v>4.2549999999999999</v>
      </c>
      <c r="J168" s="12">
        <v>9.9999999999999995E-8</v>
      </c>
      <c r="K168" s="13">
        <v>0</v>
      </c>
      <c r="L168" s="13">
        <v>928304.25399999996</v>
      </c>
      <c r="M168" s="64">
        <f t="shared" si="4"/>
        <v>38808</v>
      </c>
      <c r="O168" s="84">
        <v>41791</v>
      </c>
      <c r="P168" s="88">
        <v>-122185.18890000001</v>
      </c>
      <c r="Q168" s="90">
        <f>+Split!Q163</f>
        <v>12602.31835746982</v>
      </c>
      <c r="R168" s="91">
        <f t="shared" si="5"/>
        <v>134787.50725746981</v>
      </c>
    </row>
    <row r="169" spans="1:18" hidden="1" x14ac:dyDescent="0.2">
      <c r="A169" s="3" t="s">
        <v>200</v>
      </c>
      <c r="B169" s="3" t="s">
        <v>277</v>
      </c>
      <c r="C169" s="3" t="s">
        <v>198</v>
      </c>
      <c r="D169" s="3" t="s">
        <v>202</v>
      </c>
      <c r="E169" s="9" t="s">
        <v>92</v>
      </c>
      <c r="F169" s="10">
        <v>297600</v>
      </c>
      <c r="G169" s="10">
        <v>224176.78510000001</v>
      </c>
      <c r="H169" s="11">
        <v>0.75328220787245503</v>
      </c>
      <c r="I169" s="12">
        <v>4.24</v>
      </c>
      <c r="J169" s="12">
        <v>9.9999999999999995E-8</v>
      </c>
      <c r="K169" s="13">
        <v>0</v>
      </c>
      <c r="L169" s="13">
        <v>950509.54619999998</v>
      </c>
      <c r="M169" s="64">
        <f t="shared" si="4"/>
        <v>38838</v>
      </c>
      <c r="O169" s="84">
        <v>41821</v>
      </c>
      <c r="P169" s="88">
        <v>-125565.8069</v>
      </c>
      <c r="Q169" s="90">
        <f>+Split!Q164</f>
        <v>12948.453841082192</v>
      </c>
      <c r="R169" s="91">
        <f t="shared" si="5"/>
        <v>138514.26074108219</v>
      </c>
    </row>
    <row r="170" spans="1:18" hidden="1" x14ac:dyDescent="0.2">
      <c r="A170" s="3" t="s">
        <v>200</v>
      </c>
      <c r="B170" s="3" t="s">
        <v>277</v>
      </c>
      <c r="C170" s="3" t="s">
        <v>198</v>
      </c>
      <c r="D170" s="3" t="s">
        <v>202</v>
      </c>
      <c r="E170" s="9" t="s">
        <v>93</v>
      </c>
      <c r="F170" s="10">
        <v>288000</v>
      </c>
      <c r="G170" s="10">
        <v>215687.3529</v>
      </c>
      <c r="H170" s="11">
        <v>0.74891441991861507</v>
      </c>
      <c r="I170" s="12">
        <v>4.2869999999999999</v>
      </c>
      <c r="J170" s="12">
        <v>9.9999999999999995E-8</v>
      </c>
      <c r="K170" s="13">
        <v>0</v>
      </c>
      <c r="L170" s="13">
        <v>924651.6605</v>
      </c>
      <c r="M170" s="64">
        <f t="shared" si="4"/>
        <v>38869</v>
      </c>
      <c r="O170" s="84">
        <v>41852</v>
      </c>
      <c r="P170" s="88">
        <v>-124853.7868</v>
      </c>
      <c r="Q170" s="90">
        <f>+Split!Q165</f>
        <v>12872.410568478539</v>
      </c>
      <c r="R170" s="91">
        <f t="shared" si="5"/>
        <v>137726.19736847855</v>
      </c>
    </row>
    <row r="171" spans="1:18" hidden="1" x14ac:dyDescent="0.2">
      <c r="A171" s="3" t="s">
        <v>200</v>
      </c>
      <c r="B171" s="3" t="s">
        <v>277</v>
      </c>
      <c r="C171" s="3" t="s">
        <v>198</v>
      </c>
      <c r="D171" s="3" t="s">
        <v>202</v>
      </c>
      <c r="E171" s="9" t="s">
        <v>94</v>
      </c>
      <c r="F171" s="10">
        <v>297600</v>
      </c>
      <c r="G171" s="10">
        <v>221694.9289</v>
      </c>
      <c r="H171" s="11">
        <v>0.74494263734336996</v>
      </c>
      <c r="I171" s="12">
        <v>4.3520000000000003</v>
      </c>
      <c r="J171" s="12">
        <v>9.9999999999999995E-8</v>
      </c>
      <c r="K171" s="13">
        <v>0</v>
      </c>
      <c r="L171" s="13">
        <v>964816.30830000003</v>
      </c>
      <c r="M171" s="64">
        <f t="shared" si="4"/>
        <v>38899</v>
      </c>
      <c r="O171" s="84">
        <v>41883</v>
      </c>
      <c r="P171" s="88">
        <v>-120140.40540000002</v>
      </c>
      <c r="Q171" s="90">
        <f>+Split!Q166</f>
        <v>12383.937365627222</v>
      </c>
      <c r="R171" s="91">
        <f t="shared" si="5"/>
        <v>132524.34276562725</v>
      </c>
    </row>
    <row r="172" spans="1:18" hidden="1" x14ac:dyDescent="0.2">
      <c r="A172" s="3" t="s">
        <v>200</v>
      </c>
      <c r="B172" s="3" t="s">
        <v>277</v>
      </c>
      <c r="C172" s="3" t="s">
        <v>198</v>
      </c>
      <c r="D172" s="3" t="s">
        <v>202</v>
      </c>
      <c r="E172" s="9" t="s">
        <v>95</v>
      </c>
      <c r="F172" s="10">
        <v>297600</v>
      </c>
      <c r="G172" s="10">
        <v>220475.73550000001</v>
      </c>
      <c r="H172" s="11">
        <v>0.74084588543767504</v>
      </c>
      <c r="I172" s="12">
        <v>4.3970000000000002</v>
      </c>
      <c r="J172" s="12">
        <v>9.9999999999999995E-8</v>
      </c>
      <c r="K172" s="13">
        <v>0</v>
      </c>
      <c r="L172" s="13">
        <v>969431.78700000001</v>
      </c>
      <c r="M172" s="64">
        <f t="shared" si="4"/>
        <v>38930</v>
      </c>
      <c r="O172" s="84">
        <v>41913</v>
      </c>
      <c r="P172" s="88">
        <v>-123462.39559999999</v>
      </c>
      <c r="Q172" s="90">
        <f>+Split!Q167</f>
        <v>12723.850330441383</v>
      </c>
      <c r="R172" s="91">
        <f t="shared" si="5"/>
        <v>136186.24593044136</v>
      </c>
    </row>
    <row r="173" spans="1:18" hidden="1" x14ac:dyDescent="0.2">
      <c r="A173" s="3" t="s">
        <v>200</v>
      </c>
      <c r="B173" s="3" t="s">
        <v>277</v>
      </c>
      <c r="C173" s="3" t="s">
        <v>198</v>
      </c>
      <c r="D173" s="3" t="s">
        <v>202</v>
      </c>
      <c r="E173" s="9" t="s">
        <v>96</v>
      </c>
      <c r="F173" s="10">
        <v>288000</v>
      </c>
      <c r="G173" s="10">
        <v>212185.959</v>
      </c>
      <c r="H173" s="11">
        <v>0.73675680196884497</v>
      </c>
      <c r="I173" s="12">
        <v>4.4140000000000006</v>
      </c>
      <c r="J173" s="12">
        <v>9.9999999999999995E-8</v>
      </c>
      <c r="K173" s="13">
        <v>0</v>
      </c>
      <c r="L173" s="13">
        <v>936588.80169999995</v>
      </c>
      <c r="M173" s="64">
        <f t="shared" si="4"/>
        <v>38961</v>
      </c>
      <c r="O173" s="84">
        <v>41944</v>
      </c>
      <c r="P173" s="88">
        <v>-72019.116800000003</v>
      </c>
      <c r="Q173" s="90">
        <f>+Split!Q168</f>
        <v>35012.677874896464</v>
      </c>
      <c r="R173" s="91">
        <f t="shared" si="5"/>
        <v>107031.79467489646</v>
      </c>
    </row>
    <row r="174" spans="1:18" hidden="1" x14ac:dyDescent="0.2">
      <c r="A174" s="3" t="s">
        <v>200</v>
      </c>
      <c r="B174" s="3" t="s">
        <v>277</v>
      </c>
      <c r="C174" s="3" t="s">
        <v>198</v>
      </c>
      <c r="D174" s="3" t="s">
        <v>202</v>
      </c>
      <c r="E174" s="9" t="s">
        <v>97</v>
      </c>
      <c r="F174" s="10">
        <v>297600</v>
      </c>
      <c r="G174" s="10">
        <v>218083.3757</v>
      </c>
      <c r="H174" s="11">
        <v>0.73280704212216097</v>
      </c>
      <c r="I174" s="12">
        <v>4.4470000000000001</v>
      </c>
      <c r="J174" s="12">
        <v>9.9999999999999995E-8</v>
      </c>
      <c r="K174" s="13">
        <v>0</v>
      </c>
      <c r="L174" s="13">
        <v>969816.75009999995</v>
      </c>
      <c r="M174" s="64">
        <f t="shared" si="4"/>
        <v>38991</v>
      </c>
      <c r="O174" s="84">
        <v>41974</v>
      </c>
      <c r="P174" s="88">
        <v>-74009.342099999994</v>
      </c>
      <c r="Q174" s="90">
        <f>+Split!Q169</f>
        <v>35973.528998205809</v>
      </c>
      <c r="R174" s="91">
        <f t="shared" si="5"/>
        <v>109982.8710982058</v>
      </c>
    </row>
    <row r="175" spans="1:18" hidden="1" x14ac:dyDescent="0.2">
      <c r="A175" s="3" t="s">
        <v>200</v>
      </c>
      <c r="B175" s="3" t="s">
        <v>277</v>
      </c>
      <c r="C175" s="3" t="s">
        <v>198</v>
      </c>
      <c r="D175" s="3" t="s">
        <v>202</v>
      </c>
      <c r="E175" s="9" t="s">
        <v>98</v>
      </c>
      <c r="F175" s="10">
        <v>288000</v>
      </c>
      <c r="G175" s="10">
        <v>209875.22140000001</v>
      </c>
      <c r="H175" s="11">
        <v>0.728733407648125</v>
      </c>
      <c r="I175" s="12">
        <v>4.8319999999999999</v>
      </c>
      <c r="J175" s="12">
        <v>9.9999999999999995E-8</v>
      </c>
      <c r="K175" s="13">
        <v>0</v>
      </c>
      <c r="L175" s="13">
        <v>1014117.0488</v>
      </c>
      <c r="M175" s="64">
        <f t="shared" si="4"/>
        <v>39022</v>
      </c>
      <c r="O175" s="85" t="s">
        <v>235</v>
      </c>
      <c r="P175" s="89">
        <v>-23802106.684200004</v>
      </c>
    </row>
    <row r="176" spans="1:18" hidden="1" x14ac:dyDescent="0.2">
      <c r="A176" s="3" t="s">
        <v>200</v>
      </c>
      <c r="B176" s="3" t="s">
        <v>277</v>
      </c>
      <c r="C176" s="3" t="s">
        <v>198</v>
      </c>
      <c r="D176" s="3" t="s">
        <v>202</v>
      </c>
      <c r="E176" s="9" t="s">
        <v>99</v>
      </c>
      <c r="F176" s="10">
        <v>297600</v>
      </c>
      <c r="G176" s="10">
        <v>215700.13080000001</v>
      </c>
      <c r="H176" s="11">
        <v>0.724798826573952</v>
      </c>
      <c r="I176" s="12">
        <v>4.9870000000000001</v>
      </c>
      <c r="J176" s="12">
        <v>9.9999999999999995E-8</v>
      </c>
      <c r="K176" s="13">
        <v>0</v>
      </c>
      <c r="L176" s="13">
        <v>1075696.5307</v>
      </c>
      <c r="M176" s="64">
        <f t="shared" si="4"/>
        <v>39052</v>
      </c>
    </row>
    <row r="177" spans="1:13" hidden="1" x14ac:dyDescent="0.2">
      <c r="A177" s="3" t="s">
        <v>200</v>
      </c>
      <c r="B177" s="3" t="s">
        <v>277</v>
      </c>
      <c r="C177" s="3" t="s">
        <v>198</v>
      </c>
      <c r="D177" s="3" t="s">
        <v>202</v>
      </c>
      <c r="E177" s="9" t="s">
        <v>100</v>
      </c>
      <c r="F177" s="10">
        <v>297600</v>
      </c>
      <c r="G177" s="10">
        <v>214492.55439999999</v>
      </c>
      <c r="H177" s="11">
        <v>0.72074111030854104</v>
      </c>
      <c r="I177" s="12">
        <v>4.9830000000000005</v>
      </c>
      <c r="J177" s="12">
        <v>9.9999999999999995E-8</v>
      </c>
      <c r="K177" s="13">
        <v>0</v>
      </c>
      <c r="L177" s="13">
        <v>1068816.3773000001</v>
      </c>
      <c r="M177" s="64">
        <f t="shared" si="4"/>
        <v>39083</v>
      </c>
    </row>
    <row r="178" spans="1:13" hidden="1" x14ac:dyDescent="0.2">
      <c r="A178" s="3" t="s">
        <v>200</v>
      </c>
      <c r="B178" s="3" t="s">
        <v>277</v>
      </c>
      <c r="C178" s="3" t="s">
        <v>198</v>
      </c>
      <c r="D178" s="3" t="s">
        <v>202</v>
      </c>
      <c r="E178" s="9" t="s">
        <v>101</v>
      </c>
      <c r="F178" s="10">
        <v>268800</v>
      </c>
      <c r="G178" s="10">
        <v>192646.71840000001</v>
      </c>
      <c r="H178" s="11">
        <v>0.71669166055560507</v>
      </c>
      <c r="I178" s="12">
        <v>4.8600000000000003</v>
      </c>
      <c r="J178" s="12">
        <v>9.9999999999999995E-8</v>
      </c>
      <c r="K178" s="13">
        <v>0</v>
      </c>
      <c r="L178" s="13">
        <v>936263.03200000001</v>
      </c>
      <c r="M178" s="64">
        <f t="shared" si="4"/>
        <v>39114</v>
      </c>
    </row>
    <row r="179" spans="1:13" hidden="1" x14ac:dyDescent="0.2">
      <c r="A179" s="3" t="s">
        <v>200</v>
      </c>
      <c r="B179" s="3" t="s">
        <v>277</v>
      </c>
      <c r="C179" s="3" t="s">
        <v>198</v>
      </c>
      <c r="D179" s="3" t="s">
        <v>202</v>
      </c>
      <c r="E179" s="9" t="s">
        <v>102</v>
      </c>
      <c r="F179" s="10">
        <v>297600</v>
      </c>
      <c r="G179" s="10">
        <v>212201.08970000001</v>
      </c>
      <c r="H179" s="11">
        <v>0.71304129617928602</v>
      </c>
      <c r="I179" s="12">
        <v>4.71</v>
      </c>
      <c r="J179" s="12">
        <v>9.9999999999999995E-8</v>
      </c>
      <c r="K179" s="13">
        <v>0</v>
      </c>
      <c r="L179" s="13">
        <v>999467.1115</v>
      </c>
      <c r="M179" s="64">
        <f t="shared" si="4"/>
        <v>39142</v>
      </c>
    </row>
    <row r="180" spans="1:13" hidden="1" x14ac:dyDescent="0.2">
      <c r="A180" s="3" t="s">
        <v>200</v>
      </c>
      <c r="B180" s="3" t="s">
        <v>277</v>
      </c>
      <c r="C180" s="3" t="s">
        <v>198</v>
      </c>
      <c r="D180" s="3" t="s">
        <v>202</v>
      </c>
      <c r="E180" s="9" t="s">
        <v>103</v>
      </c>
      <c r="F180" s="10">
        <v>288000</v>
      </c>
      <c r="G180" s="10">
        <v>204194.27619999999</v>
      </c>
      <c r="H180" s="11">
        <v>0.70900790356041699</v>
      </c>
      <c r="I180" s="12">
        <v>4.32</v>
      </c>
      <c r="J180" s="12">
        <v>9.9999999999999995E-8</v>
      </c>
      <c r="K180" s="13">
        <v>0</v>
      </c>
      <c r="L180" s="13">
        <v>882119.25289999996</v>
      </c>
      <c r="M180" s="64">
        <f t="shared" si="4"/>
        <v>39173</v>
      </c>
    </row>
    <row r="181" spans="1:13" hidden="1" x14ac:dyDescent="0.2">
      <c r="A181" s="3" t="s">
        <v>200</v>
      </c>
      <c r="B181" s="3" t="s">
        <v>277</v>
      </c>
      <c r="C181" s="3" t="s">
        <v>198</v>
      </c>
      <c r="D181" s="3" t="s">
        <v>202</v>
      </c>
      <c r="E181" s="9" t="s">
        <v>104</v>
      </c>
      <c r="F181" s="10">
        <v>297600</v>
      </c>
      <c r="G181" s="10">
        <v>209841.5729</v>
      </c>
      <c r="H181" s="11">
        <v>0.70511281215900201</v>
      </c>
      <c r="I181" s="12">
        <v>4.3049999999999997</v>
      </c>
      <c r="J181" s="12">
        <v>9.9999999999999995E-8</v>
      </c>
      <c r="K181" s="13">
        <v>0</v>
      </c>
      <c r="L181" s="13">
        <v>903367.95030000003</v>
      </c>
      <c r="M181" s="64">
        <f t="shared" si="4"/>
        <v>39203</v>
      </c>
    </row>
    <row r="182" spans="1:13" hidden="1" x14ac:dyDescent="0.2">
      <c r="A182" s="3" t="s">
        <v>200</v>
      </c>
      <c r="B182" s="3" t="s">
        <v>277</v>
      </c>
      <c r="C182" s="3" t="s">
        <v>198</v>
      </c>
      <c r="D182" s="3" t="s">
        <v>202</v>
      </c>
      <c r="E182" s="9" t="s">
        <v>105</v>
      </c>
      <c r="F182" s="10">
        <v>288000</v>
      </c>
      <c r="G182" s="10">
        <v>201915.7806</v>
      </c>
      <c r="H182" s="11">
        <v>0.70109646038893103</v>
      </c>
      <c r="I182" s="12">
        <v>4.3520000000000003</v>
      </c>
      <c r="J182" s="12">
        <v>9.9999999999999995E-8</v>
      </c>
      <c r="K182" s="13">
        <v>0</v>
      </c>
      <c r="L182" s="13">
        <v>878737.45689999999</v>
      </c>
      <c r="M182" s="64">
        <f t="shared" si="4"/>
        <v>39234</v>
      </c>
    </row>
    <row r="183" spans="1:13" hidden="1" x14ac:dyDescent="0.2">
      <c r="A183" s="3" t="s">
        <v>200</v>
      </c>
      <c r="B183" s="3" t="s">
        <v>277</v>
      </c>
      <c r="C183" s="3" t="s">
        <v>198</v>
      </c>
      <c r="D183" s="3" t="s">
        <v>202</v>
      </c>
      <c r="E183" s="9" t="s">
        <v>106</v>
      </c>
      <c r="F183" s="10">
        <v>297600</v>
      </c>
      <c r="G183" s="10">
        <v>207492.09849999999</v>
      </c>
      <c r="H183" s="11">
        <v>0.69721807304043903</v>
      </c>
      <c r="I183" s="12">
        <v>4.4169999999999998</v>
      </c>
      <c r="J183" s="12">
        <v>9.9999999999999995E-8</v>
      </c>
      <c r="K183" s="13">
        <v>0</v>
      </c>
      <c r="L183" s="13">
        <v>916492.57849999995</v>
      </c>
      <c r="M183" s="64">
        <f t="shared" si="4"/>
        <v>39264</v>
      </c>
    </row>
    <row r="184" spans="1:13" hidden="1" x14ac:dyDescent="0.2">
      <c r="A184" s="3" t="s">
        <v>200</v>
      </c>
      <c r="B184" s="3" t="s">
        <v>277</v>
      </c>
      <c r="C184" s="3" t="s">
        <v>198</v>
      </c>
      <c r="D184" s="3" t="s">
        <v>202</v>
      </c>
      <c r="E184" s="9" t="s">
        <v>107</v>
      </c>
      <c r="F184" s="10">
        <v>297600</v>
      </c>
      <c r="G184" s="10">
        <v>206302.03390000001</v>
      </c>
      <c r="H184" s="11">
        <v>0.69321919983663305</v>
      </c>
      <c r="I184" s="12">
        <v>4.4620000000000006</v>
      </c>
      <c r="J184" s="12">
        <v>9.9999999999999995E-8</v>
      </c>
      <c r="K184" s="13">
        <v>0</v>
      </c>
      <c r="L184" s="13">
        <v>920519.65449999995</v>
      </c>
      <c r="M184" s="64">
        <f t="shared" si="4"/>
        <v>39295</v>
      </c>
    </row>
    <row r="185" spans="1:13" hidden="1" x14ac:dyDescent="0.2">
      <c r="A185" s="3" t="s">
        <v>200</v>
      </c>
      <c r="B185" s="3" t="s">
        <v>277</v>
      </c>
      <c r="C185" s="3" t="s">
        <v>198</v>
      </c>
      <c r="D185" s="3" t="s">
        <v>202</v>
      </c>
      <c r="E185" s="9" t="s">
        <v>108</v>
      </c>
      <c r="F185" s="10">
        <v>288000</v>
      </c>
      <c r="G185" s="10">
        <v>198498.05970000001</v>
      </c>
      <c r="H185" s="11">
        <v>0.68922937400123496</v>
      </c>
      <c r="I185" s="12">
        <v>4.4790000000000001</v>
      </c>
      <c r="J185" s="12">
        <v>9.9999999999999995E-8</v>
      </c>
      <c r="K185" s="13">
        <v>0</v>
      </c>
      <c r="L185" s="13">
        <v>889072.78960000002</v>
      </c>
      <c r="M185" s="64">
        <f t="shared" si="4"/>
        <v>39326</v>
      </c>
    </row>
    <row r="186" spans="1:13" hidden="1" x14ac:dyDescent="0.2">
      <c r="A186" s="3" t="s">
        <v>200</v>
      </c>
      <c r="B186" s="3" t="s">
        <v>277</v>
      </c>
      <c r="C186" s="3" t="s">
        <v>198</v>
      </c>
      <c r="D186" s="3" t="s">
        <v>202</v>
      </c>
      <c r="E186" s="9" t="s">
        <v>109</v>
      </c>
      <c r="F186" s="10">
        <v>297600</v>
      </c>
      <c r="G186" s="10">
        <v>203968.1862</v>
      </c>
      <c r="H186" s="11">
        <v>0.68537696965537398</v>
      </c>
      <c r="I186" s="12">
        <v>4.5120000000000005</v>
      </c>
      <c r="J186" s="12">
        <v>9.9999999999999995E-8</v>
      </c>
      <c r="K186" s="13">
        <v>0</v>
      </c>
      <c r="L186" s="13">
        <v>920304.43559999997</v>
      </c>
      <c r="M186" s="64">
        <f t="shared" si="4"/>
        <v>39356</v>
      </c>
    </row>
    <row r="187" spans="1:13" hidden="1" x14ac:dyDescent="0.2">
      <c r="A187" s="3" t="s">
        <v>200</v>
      </c>
      <c r="B187" s="3" t="s">
        <v>277</v>
      </c>
      <c r="C187" s="3" t="s">
        <v>198</v>
      </c>
      <c r="D187" s="3" t="s">
        <v>202</v>
      </c>
      <c r="E187" s="9" t="s">
        <v>110</v>
      </c>
      <c r="F187" s="10">
        <v>288000</v>
      </c>
      <c r="G187" s="10">
        <v>196244.7164</v>
      </c>
      <c r="H187" s="11">
        <v>0.68140526524784906</v>
      </c>
      <c r="I187" s="12">
        <v>4.867</v>
      </c>
      <c r="J187" s="12">
        <v>9.9999999999999995E-8</v>
      </c>
      <c r="K187" s="13">
        <v>0</v>
      </c>
      <c r="L187" s="13">
        <v>955123.01509999996</v>
      </c>
      <c r="M187" s="64">
        <f t="shared" si="4"/>
        <v>39387</v>
      </c>
    </row>
    <row r="188" spans="1:13" hidden="1" x14ac:dyDescent="0.2">
      <c r="A188" s="3" t="s">
        <v>200</v>
      </c>
      <c r="B188" s="3" t="s">
        <v>277</v>
      </c>
      <c r="C188" s="3" t="s">
        <v>198</v>
      </c>
      <c r="D188" s="3" t="s">
        <v>202</v>
      </c>
      <c r="E188" s="9" t="s">
        <v>111</v>
      </c>
      <c r="F188" s="10">
        <v>297600</v>
      </c>
      <c r="G188" s="10">
        <v>201645.0104</v>
      </c>
      <c r="H188" s="11">
        <v>0.67757059956324506</v>
      </c>
      <c r="I188" s="12">
        <v>5.0220000000000002</v>
      </c>
      <c r="J188" s="12">
        <v>9.9999999999999995E-8</v>
      </c>
      <c r="K188" s="13">
        <v>0</v>
      </c>
      <c r="L188" s="13">
        <v>1012661.2222</v>
      </c>
      <c r="M188" s="64">
        <f t="shared" si="4"/>
        <v>39417</v>
      </c>
    </row>
    <row r="189" spans="1:13" hidden="1" x14ac:dyDescent="0.2">
      <c r="A189" s="3" t="s">
        <v>200</v>
      </c>
      <c r="B189" s="3" t="s">
        <v>277</v>
      </c>
      <c r="C189" s="3" t="s">
        <v>198</v>
      </c>
      <c r="D189" s="3" t="s">
        <v>202</v>
      </c>
      <c r="E189" s="9" t="s">
        <v>112</v>
      </c>
      <c r="F189" s="10">
        <v>297600</v>
      </c>
      <c r="G189" s="10">
        <v>200468.54759999999</v>
      </c>
      <c r="H189" s="11">
        <v>0.67361743131607599</v>
      </c>
      <c r="I189" s="12">
        <v>5.0230000000000006</v>
      </c>
      <c r="J189" s="12">
        <v>9.9999999999999995E-8</v>
      </c>
      <c r="K189" s="13">
        <v>0</v>
      </c>
      <c r="L189" s="13">
        <v>1006953.4943</v>
      </c>
      <c r="M189" s="64">
        <f t="shared" si="4"/>
        <v>39448</v>
      </c>
    </row>
    <row r="190" spans="1:13" hidden="1" x14ac:dyDescent="0.2">
      <c r="A190" s="3" t="s">
        <v>200</v>
      </c>
      <c r="B190" s="3" t="s">
        <v>277</v>
      </c>
      <c r="C190" s="3" t="s">
        <v>198</v>
      </c>
      <c r="D190" s="3" t="s">
        <v>202</v>
      </c>
      <c r="E190" s="9" t="s">
        <v>113</v>
      </c>
      <c r="F190" s="10">
        <v>278400</v>
      </c>
      <c r="G190" s="10">
        <v>186437.19680000001</v>
      </c>
      <c r="H190" s="11">
        <v>0.66967383907364497</v>
      </c>
      <c r="I190" s="12">
        <v>4.9000000000000004</v>
      </c>
      <c r="J190" s="12">
        <v>9.9999999999999995E-8</v>
      </c>
      <c r="K190" s="13">
        <v>0</v>
      </c>
      <c r="L190" s="13">
        <v>913542.24569999997</v>
      </c>
      <c r="M190" s="64">
        <f t="shared" si="4"/>
        <v>39479</v>
      </c>
    </row>
    <row r="191" spans="1:13" hidden="1" x14ac:dyDescent="0.2">
      <c r="A191" s="3" t="s">
        <v>200</v>
      </c>
      <c r="B191" s="3" t="s">
        <v>277</v>
      </c>
      <c r="C191" s="3" t="s">
        <v>198</v>
      </c>
      <c r="D191" s="3" t="s">
        <v>202</v>
      </c>
      <c r="E191" s="9" t="s">
        <v>114</v>
      </c>
      <c r="F191" s="10">
        <v>297600</v>
      </c>
      <c r="G191" s="10">
        <v>198199.64569999999</v>
      </c>
      <c r="H191" s="11">
        <v>0.66599343308247405</v>
      </c>
      <c r="I191" s="12">
        <v>4.75</v>
      </c>
      <c r="J191" s="12">
        <v>9.9999999999999995E-8</v>
      </c>
      <c r="K191" s="13">
        <v>0</v>
      </c>
      <c r="L191" s="13">
        <v>941448.29720000003</v>
      </c>
      <c r="M191" s="64">
        <f t="shared" si="4"/>
        <v>39508</v>
      </c>
    </row>
    <row r="192" spans="1:13" hidden="1" x14ac:dyDescent="0.2">
      <c r="A192" s="3" t="s">
        <v>200</v>
      </c>
      <c r="B192" s="3" t="s">
        <v>277</v>
      </c>
      <c r="C192" s="3" t="s">
        <v>198</v>
      </c>
      <c r="D192" s="3" t="s">
        <v>202</v>
      </c>
      <c r="E192" s="9" t="s">
        <v>115</v>
      </c>
      <c r="F192" s="10">
        <v>288000</v>
      </c>
      <c r="G192" s="10">
        <v>190675.7764</v>
      </c>
      <c r="H192" s="11">
        <v>0.66206866805527098</v>
      </c>
      <c r="I192" s="12">
        <v>4.38</v>
      </c>
      <c r="J192" s="12">
        <v>9.9999999999999995E-8</v>
      </c>
      <c r="K192" s="13">
        <v>0</v>
      </c>
      <c r="L192" s="13">
        <v>835159.88159999996</v>
      </c>
      <c r="M192" s="64">
        <f t="shared" si="4"/>
        <v>39539</v>
      </c>
    </row>
    <row r="193" spans="1:13" hidden="1" x14ac:dyDescent="0.2">
      <c r="A193" s="3" t="s">
        <v>200</v>
      </c>
      <c r="B193" s="3" t="s">
        <v>277</v>
      </c>
      <c r="C193" s="3" t="s">
        <v>198</v>
      </c>
      <c r="D193" s="3" t="s">
        <v>202</v>
      </c>
      <c r="E193" s="9" t="s">
        <v>116</v>
      </c>
      <c r="F193" s="10">
        <v>297600</v>
      </c>
      <c r="G193" s="10">
        <v>195904.10149999999</v>
      </c>
      <c r="H193" s="11">
        <v>0.65827991102152805</v>
      </c>
      <c r="I193" s="12">
        <v>4.3650000000000002</v>
      </c>
      <c r="J193" s="12">
        <v>9.9999999999999995E-8</v>
      </c>
      <c r="K193" s="13">
        <v>0</v>
      </c>
      <c r="L193" s="13">
        <v>855121.3835</v>
      </c>
      <c r="M193" s="64">
        <f t="shared" si="4"/>
        <v>39569</v>
      </c>
    </row>
    <row r="194" spans="1:13" hidden="1" x14ac:dyDescent="0.2">
      <c r="A194" s="3" t="s">
        <v>200</v>
      </c>
      <c r="B194" s="3" t="s">
        <v>277</v>
      </c>
      <c r="C194" s="3" t="s">
        <v>198</v>
      </c>
      <c r="D194" s="3" t="s">
        <v>202</v>
      </c>
      <c r="E194" s="9" t="s">
        <v>117</v>
      </c>
      <c r="F194" s="10">
        <v>288000</v>
      </c>
      <c r="G194" s="10">
        <v>188464.77239999999</v>
      </c>
      <c r="H194" s="11">
        <v>0.65439157092641598</v>
      </c>
      <c r="I194" s="12">
        <v>4.4119999999999999</v>
      </c>
      <c r="J194" s="12">
        <v>9.9999999999999995E-8</v>
      </c>
      <c r="K194" s="13">
        <v>0</v>
      </c>
      <c r="L194" s="13">
        <v>831506.55709999998</v>
      </c>
      <c r="M194" s="64">
        <f t="shared" si="4"/>
        <v>39600</v>
      </c>
    </row>
    <row r="195" spans="1:13" hidden="1" x14ac:dyDescent="0.2">
      <c r="A195" s="3" t="s">
        <v>200</v>
      </c>
      <c r="B195" s="3" t="s">
        <v>277</v>
      </c>
      <c r="C195" s="3" t="s">
        <v>198</v>
      </c>
      <c r="D195" s="3" t="s">
        <v>202</v>
      </c>
      <c r="E195" s="9" t="s">
        <v>118</v>
      </c>
      <c r="F195" s="10">
        <v>297600</v>
      </c>
      <c r="G195" s="10">
        <v>193675.68729999999</v>
      </c>
      <c r="H195" s="11">
        <v>0.65079195990877103</v>
      </c>
      <c r="I195" s="12">
        <v>4.4770000000000003</v>
      </c>
      <c r="J195" s="12">
        <v>9.9999999999999995E-8</v>
      </c>
      <c r="K195" s="13">
        <v>0</v>
      </c>
      <c r="L195" s="13">
        <v>867086.03249999997</v>
      </c>
      <c r="M195" s="64">
        <f t="shared" si="4"/>
        <v>39630</v>
      </c>
    </row>
    <row r="196" spans="1:13" hidden="1" x14ac:dyDescent="0.2">
      <c r="A196" s="3" t="s">
        <v>200</v>
      </c>
      <c r="B196" s="3" t="s">
        <v>277</v>
      </c>
      <c r="C196" s="3" t="s">
        <v>198</v>
      </c>
      <c r="D196" s="3" t="s">
        <v>202</v>
      </c>
      <c r="E196" s="9" t="s">
        <v>119</v>
      </c>
      <c r="F196" s="10">
        <v>297600</v>
      </c>
      <c r="G196" s="10">
        <v>192572.32750000001</v>
      </c>
      <c r="H196" s="11">
        <v>0.64708443395118198</v>
      </c>
      <c r="I196" s="12">
        <v>4.5220000000000002</v>
      </c>
      <c r="J196" s="12">
        <v>9.9999999999999995E-8</v>
      </c>
      <c r="K196" s="13">
        <v>0</v>
      </c>
      <c r="L196" s="13">
        <v>870812.04590000003</v>
      </c>
      <c r="M196" s="64">
        <f t="shared" si="4"/>
        <v>39661</v>
      </c>
    </row>
    <row r="197" spans="1:13" hidden="1" x14ac:dyDescent="0.2">
      <c r="A197" s="3" t="s">
        <v>200</v>
      </c>
      <c r="B197" s="3" t="s">
        <v>277</v>
      </c>
      <c r="C197" s="3" t="s">
        <v>198</v>
      </c>
      <c r="D197" s="3" t="s">
        <v>202</v>
      </c>
      <c r="E197" s="9" t="s">
        <v>120</v>
      </c>
      <c r="F197" s="10">
        <v>288000</v>
      </c>
      <c r="G197" s="10">
        <v>185296.09239999999</v>
      </c>
      <c r="H197" s="11">
        <v>0.64338920964078405</v>
      </c>
      <c r="I197" s="12">
        <v>4.5390000000000006</v>
      </c>
      <c r="J197" s="12">
        <v>9.9999999999999995E-8</v>
      </c>
      <c r="K197" s="13">
        <v>0</v>
      </c>
      <c r="L197" s="13">
        <v>841058.94480000006</v>
      </c>
      <c r="M197" s="64">
        <f t="shared" si="4"/>
        <v>39692</v>
      </c>
    </row>
    <row r="198" spans="1:13" hidden="1" x14ac:dyDescent="0.2">
      <c r="A198" s="3" t="s">
        <v>200</v>
      </c>
      <c r="B198" s="3" t="s">
        <v>277</v>
      </c>
      <c r="C198" s="3" t="s">
        <v>198</v>
      </c>
      <c r="D198" s="3" t="s">
        <v>202</v>
      </c>
      <c r="E198" s="9" t="s">
        <v>121</v>
      </c>
      <c r="F198" s="10">
        <v>297600</v>
      </c>
      <c r="G198" s="10">
        <v>190411.89869999999</v>
      </c>
      <c r="H198" s="11">
        <v>0.63982492841107896</v>
      </c>
      <c r="I198" s="12">
        <v>4.5720000000000001</v>
      </c>
      <c r="J198" s="12">
        <v>9.9999999999999995E-8</v>
      </c>
      <c r="K198" s="13">
        <v>0</v>
      </c>
      <c r="L198" s="13">
        <v>870563.18180000002</v>
      </c>
      <c r="M198" s="64">
        <f t="shared" si="4"/>
        <v>39722</v>
      </c>
    </row>
    <row r="199" spans="1:13" hidden="1" x14ac:dyDescent="0.2">
      <c r="A199" s="3" t="s">
        <v>200</v>
      </c>
      <c r="B199" s="3" t="s">
        <v>277</v>
      </c>
      <c r="C199" s="3" t="s">
        <v>198</v>
      </c>
      <c r="D199" s="3" t="s">
        <v>202</v>
      </c>
      <c r="E199" s="9" t="s">
        <v>122</v>
      </c>
      <c r="F199" s="10">
        <v>288000</v>
      </c>
      <c r="G199" s="10">
        <v>183212.3524</v>
      </c>
      <c r="H199" s="11">
        <v>0.63615400131629996</v>
      </c>
      <c r="I199" s="12">
        <v>4.8420000000000005</v>
      </c>
      <c r="J199" s="12">
        <v>9.9999999999999995E-8</v>
      </c>
      <c r="K199" s="13">
        <v>0</v>
      </c>
      <c r="L199" s="13">
        <v>887114.19189999998</v>
      </c>
      <c r="M199" s="64">
        <f t="shared" si="4"/>
        <v>39753</v>
      </c>
    </row>
    <row r="200" spans="1:13" hidden="1" x14ac:dyDescent="0.2">
      <c r="A200" s="3" t="s">
        <v>200</v>
      </c>
      <c r="B200" s="3" t="s">
        <v>277</v>
      </c>
      <c r="C200" s="3" t="s">
        <v>198</v>
      </c>
      <c r="D200" s="3" t="s">
        <v>202</v>
      </c>
      <c r="E200" s="9" t="s">
        <v>123</v>
      </c>
      <c r="F200" s="10">
        <v>297600</v>
      </c>
      <c r="G200" s="10">
        <v>188265.71520000001</v>
      </c>
      <c r="H200" s="11">
        <v>0.63261329025661994</v>
      </c>
      <c r="I200" s="12">
        <v>4.9969999999999999</v>
      </c>
      <c r="J200" s="12">
        <v>9.9999999999999995E-8</v>
      </c>
      <c r="K200" s="13">
        <v>0</v>
      </c>
      <c r="L200" s="13">
        <v>940763.75989999995</v>
      </c>
      <c r="M200" s="64">
        <f t="shared" ref="M200:M263" si="6">DATE(YEAR(E200),MONTH(E200),1)</f>
        <v>39783</v>
      </c>
    </row>
    <row r="201" spans="1:13" hidden="1" x14ac:dyDescent="0.2">
      <c r="A201" s="3" t="s">
        <v>200</v>
      </c>
      <c r="B201" s="3" t="s">
        <v>277</v>
      </c>
      <c r="C201" s="3" t="s">
        <v>198</v>
      </c>
      <c r="D201" s="3" t="s">
        <v>202</v>
      </c>
      <c r="E201" s="9" t="s">
        <v>124</v>
      </c>
      <c r="F201" s="10">
        <v>297600</v>
      </c>
      <c r="G201" s="10">
        <v>187180.51259999999</v>
      </c>
      <c r="H201" s="11">
        <v>0.62896677630864806</v>
      </c>
      <c r="I201" s="12">
        <v>5.0030000000000001</v>
      </c>
      <c r="J201" s="12">
        <v>9.9999999999999995E-8</v>
      </c>
      <c r="K201" s="13">
        <v>0</v>
      </c>
      <c r="L201" s="13">
        <v>936464.08600000001</v>
      </c>
      <c r="M201" s="64">
        <f t="shared" si="6"/>
        <v>39814</v>
      </c>
    </row>
    <row r="202" spans="1:13" hidden="1" x14ac:dyDescent="0.2">
      <c r="A202" s="3" t="s">
        <v>200</v>
      </c>
      <c r="B202" s="3" t="s">
        <v>277</v>
      </c>
      <c r="C202" s="3" t="s">
        <v>198</v>
      </c>
      <c r="D202" s="3" t="s">
        <v>202</v>
      </c>
      <c r="E202" s="9" t="s">
        <v>125</v>
      </c>
      <c r="F202" s="10">
        <v>268800</v>
      </c>
      <c r="G202" s="10">
        <v>168089.43290000001</v>
      </c>
      <c r="H202" s="11">
        <v>0.62533271178908101</v>
      </c>
      <c r="I202" s="12">
        <v>4.88</v>
      </c>
      <c r="J202" s="12">
        <v>9.9999999999999995E-8</v>
      </c>
      <c r="K202" s="13">
        <v>0</v>
      </c>
      <c r="L202" s="13">
        <v>820276.41590000002</v>
      </c>
      <c r="M202" s="64">
        <f t="shared" si="6"/>
        <v>39845</v>
      </c>
    </row>
    <row r="203" spans="1:13" hidden="1" x14ac:dyDescent="0.2">
      <c r="A203" s="3" t="s">
        <v>200</v>
      </c>
      <c r="B203" s="3" t="s">
        <v>277</v>
      </c>
      <c r="C203" s="3" t="s">
        <v>198</v>
      </c>
      <c r="D203" s="3" t="s">
        <v>202</v>
      </c>
      <c r="E203" s="9" t="s">
        <v>126</v>
      </c>
      <c r="F203" s="10">
        <v>297600</v>
      </c>
      <c r="G203" s="10">
        <v>185125.36989999999</v>
      </c>
      <c r="H203" s="11">
        <v>0.62206105470440298</v>
      </c>
      <c r="I203" s="12">
        <v>4.7300000000000004</v>
      </c>
      <c r="J203" s="12">
        <v>9.9999999999999995E-8</v>
      </c>
      <c r="K203" s="13">
        <v>0</v>
      </c>
      <c r="L203" s="13">
        <v>875642.98100000003</v>
      </c>
      <c r="M203" s="64">
        <f t="shared" si="6"/>
        <v>39873</v>
      </c>
    </row>
    <row r="204" spans="1:13" hidden="1" x14ac:dyDescent="0.2">
      <c r="A204" s="3" t="s">
        <v>200</v>
      </c>
      <c r="B204" s="3" t="s">
        <v>277</v>
      </c>
      <c r="C204" s="3" t="s">
        <v>198</v>
      </c>
      <c r="D204" s="3" t="s">
        <v>202</v>
      </c>
      <c r="E204" s="9" t="s">
        <v>127</v>
      </c>
      <c r="F204" s="10">
        <v>288000</v>
      </c>
      <c r="G204" s="10">
        <v>178113.81909999999</v>
      </c>
      <c r="H204" s="11">
        <v>0.61845076077697203</v>
      </c>
      <c r="I204" s="12">
        <v>4.4000000000000004</v>
      </c>
      <c r="J204" s="12">
        <v>9.9999999999999995E-8</v>
      </c>
      <c r="K204" s="13">
        <v>0</v>
      </c>
      <c r="L204" s="13">
        <v>783700.78619999997</v>
      </c>
      <c r="M204" s="64">
        <f t="shared" si="6"/>
        <v>39904</v>
      </c>
    </row>
    <row r="205" spans="1:13" hidden="1" x14ac:dyDescent="0.2">
      <c r="A205" s="3" t="s">
        <v>200</v>
      </c>
      <c r="B205" s="3" t="s">
        <v>277</v>
      </c>
      <c r="C205" s="3" t="s">
        <v>198</v>
      </c>
      <c r="D205" s="3" t="s">
        <v>202</v>
      </c>
      <c r="E205" s="9" t="s">
        <v>128</v>
      </c>
      <c r="F205" s="10">
        <v>297600</v>
      </c>
      <c r="G205" s="10">
        <v>183014.7317</v>
      </c>
      <c r="H205" s="11">
        <v>0.61496885652709499</v>
      </c>
      <c r="I205" s="12">
        <v>4.3849999999999998</v>
      </c>
      <c r="J205" s="12">
        <v>9.9999999999999995E-8</v>
      </c>
      <c r="K205" s="13">
        <v>0</v>
      </c>
      <c r="L205" s="13">
        <v>802519.58019999997</v>
      </c>
      <c r="M205" s="64">
        <f t="shared" si="6"/>
        <v>39934</v>
      </c>
    </row>
    <row r="206" spans="1:13" hidden="1" x14ac:dyDescent="0.2">
      <c r="A206" s="3" t="s">
        <v>200</v>
      </c>
      <c r="B206" s="3" t="s">
        <v>277</v>
      </c>
      <c r="C206" s="3" t="s">
        <v>198</v>
      </c>
      <c r="D206" s="3" t="s">
        <v>202</v>
      </c>
      <c r="E206" s="9" t="s">
        <v>129</v>
      </c>
      <c r="F206" s="10">
        <v>288000</v>
      </c>
      <c r="G206" s="10">
        <v>176078.3732</v>
      </c>
      <c r="H206" s="11">
        <v>0.61138324025200796</v>
      </c>
      <c r="I206" s="12">
        <v>4.4320000000000004</v>
      </c>
      <c r="J206" s="12">
        <v>9.9999999999999995E-8</v>
      </c>
      <c r="K206" s="13">
        <v>0</v>
      </c>
      <c r="L206" s="13">
        <v>780379.33239999996</v>
      </c>
      <c r="M206" s="64">
        <f t="shared" si="6"/>
        <v>39965</v>
      </c>
    </row>
    <row r="207" spans="1:13" hidden="1" x14ac:dyDescent="0.2">
      <c r="A207" s="3" t="s">
        <v>200</v>
      </c>
      <c r="B207" s="3" t="s">
        <v>277</v>
      </c>
      <c r="C207" s="3" t="s">
        <v>198</v>
      </c>
      <c r="D207" s="3" t="s">
        <v>202</v>
      </c>
      <c r="E207" s="9" t="s">
        <v>130</v>
      </c>
      <c r="F207" s="10">
        <v>297600</v>
      </c>
      <c r="G207" s="10">
        <v>180918.55900000001</v>
      </c>
      <c r="H207" s="11">
        <v>0.60792526558285997</v>
      </c>
      <c r="I207" s="12">
        <v>4.4969999999999999</v>
      </c>
      <c r="J207" s="12">
        <v>9.9999999999999995E-8</v>
      </c>
      <c r="K207" s="13">
        <v>0</v>
      </c>
      <c r="L207" s="13">
        <v>813590.74190000002</v>
      </c>
      <c r="M207" s="64">
        <f t="shared" si="6"/>
        <v>39995</v>
      </c>
    </row>
    <row r="208" spans="1:13" hidden="1" x14ac:dyDescent="0.2">
      <c r="A208" s="3" t="s">
        <v>200</v>
      </c>
      <c r="B208" s="3" t="s">
        <v>277</v>
      </c>
      <c r="C208" s="3" t="s">
        <v>198</v>
      </c>
      <c r="D208" s="3" t="s">
        <v>202</v>
      </c>
      <c r="E208" s="9" t="s">
        <v>131</v>
      </c>
      <c r="F208" s="10">
        <v>297600</v>
      </c>
      <c r="G208" s="10">
        <v>179858.85279999999</v>
      </c>
      <c r="H208" s="11">
        <v>0.60436442483280606</v>
      </c>
      <c r="I208" s="12">
        <v>4.5419999999999998</v>
      </c>
      <c r="J208" s="12">
        <v>9.9999999999999995E-8</v>
      </c>
      <c r="K208" s="13">
        <v>0</v>
      </c>
      <c r="L208" s="13">
        <v>816918.89159999997</v>
      </c>
      <c r="M208" s="64">
        <f t="shared" si="6"/>
        <v>40026</v>
      </c>
    </row>
    <row r="209" spans="1:13" hidden="1" x14ac:dyDescent="0.2">
      <c r="A209" s="3" t="s">
        <v>200</v>
      </c>
      <c r="B209" s="3" t="s">
        <v>277</v>
      </c>
      <c r="C209" s="3" t="s">
        <v>198</v>
      </c>
      <c r="D209" s="3" t="s">
        <v>202</v>
      </c>
      <c r="E209" s="9" t="s">
        <v>132</v>
      </c>
      <c r="F209" s="10">
        <v>288000</v>
      </c>
      <c r="G209" s="10">
        <v>173035.0687</v>
      </c>
      <c r="H209" s="11">
        <v>0.60081621079226899</v>
      </c>
      <c r="I209" s="12">
        <v>4.5590000000000002</v>
      </c>
      <c r="J209" s="12">
        <v>9.9999999999999995E-8</v>
      </c>
      <c r="K209" s="13">
        <v>0</v>
      </c>
      <c r="L209" s="13">
        <v>788866.86089999997</v>
      </c>
      <c r="M209" s="64">
        <f t="shared" si="6"/>
        <v>40057</v>
      </c>
    </row>
    <row r="210" spans="1:13" hidden="1" x14ac:dyDescent="0.2">
      <c r="A210" s="3" t="s">
        <v>200</v>
      </c>
      <c r="B210" s="3" t="s">
        <v>277</v>
      </c>
      <c r="C210" s="3" t="s">
        <v>198</v>
      </c>
      <c r="D210" s="3" t="s">
        <v>202</v>
      </c>
      <c r="E210" s="9" t="s">
        <v>133</v>
      </c>
      <c r="F210" s="10">
        <v>297600</v>
      </c>
      <c r="G210" s="10">
        <v>177784.60310000001</v>
      </c>
      <c r="H210" s="11">
        <v>0.59739449952009405</v>
      </c>
      <c r="I210" s="12">
        <v>4.5920000000000005</v>
      </c>
      <c r="J210" s="12">
        <v>9.9999999999999995E-8</v>
      </c>
      <c r="K210" s="13">
        <v>0</v>
      </c>
      <c r="L210" s="13">
        <v>816386.87950000004</v>
      </c>
      <c r="M210" s="64">
        <f t="shared" si="6"/>
        <v>40087</v>
      </c>
    </row>
    <row r="211" spans="1:13" hidden="1" x14ac:dyDescent="0.2">
      <c r="A211" s="3" t="s">
        <v>200</v>
      </c>
      <c r="B211" s="3" t="s">
        <v>278</v>
      </c>
      <c r="C211" s="3" t="s">
        <v>198</v>
      </c>
      <c r="D211" s="3" t="s">
        <v>279</v>
      </c>
      <c r="E211" s="9" t="s">
        <v>32</v>
      </c>
      <c r="F211" s="10">
        <v>0</v>
      </c>
      <c r="G211" s="10">
        <v>0</v>
      </c>
      <c r="H211" s="11">
        <v>1</v>
      </c>
      <c r="I211" s="12">
        <v>0.78288688000000006</v>
      </c>
      <c r="J211" s="12">
        <v>7.0000000000000005E-8</v>
      </c>
      <c r="K211" s="13">
        <v>0</v>
      </c>
      <c r="L211" s="13">
        <v>-694107.44499999995</v>
      </c>
      <c r="M211" s="64">
        <f t="shared" si="6"/>
        <v>37012</v>
      </c>
    </row>
    <row r="212" spans="1:13" x14ac:dyDescent="0.2">
      <c r="A212" s="3" t="s">
        <v>200</v>
      </c>
      <c r="B212" s="3" t="s">
        <v>278</v>
      </c>
      <c r="C212" s="3" t="s">
        <v>198</v>
      </c>
      <c r="D212" s="3" t="s">
        <v>279</v>
      </c>
      <c r="E212" s="9" t="s">
        <v>33</v>
      </c>
      <c r="F212" s="10">
        <v>-858000</v>
      </c>
      <c r="G212" s="10">
        <v>-857233.69</v>
      </c>
      <c r="H212" s="11">
        <v>0.99910686481503808</v>
      </c>
      <c r="I212" s="12">
        <v>0.78280896</v>
      </c>
      <c r="J212" s="12">
        <v>7.0000000000000005E-8</v>
      </c>
      <c r="K212" s="13">
        <v>0</v>
      </c>
      <c r="L212" s="13">
        <v>-671050.15170000005</v>
      </c>
      <c r="M212" s="64">
        <f t="shared" si="6"/>
        <v>37043</v>
      </c>
    </row>
    <row r="213" spans="1:13" hidden="1" x14ac:dyDescent="0.2">
      <c r="A213" s="3" t="s">
        <v>200</v>
      </c>
      <c r="B213" s="3" t="s">
        <v>278</v>
      </c>
      <c r="C213" s="3" t="s">
        <v>198</v>
      </c>
      <c r="D213" s="3" t="s">
        <v>279</v>
      </c>
      <c r="E213" s="9" t="s">
        <v>34</v>
      </c>
      <c r="F213" s="10">
        <v>-886600</v>
      </c>
      <c r="G213" s="10">
        <v>-882798.80920000002</v>
      </c>
      <c r="H213" s="11">
        <v>0.99571262036048702</v>
      </c>
      <c r="I213" s="12">
        <v>0.78257839000000007</v>
      </c>
      <c r="J213" s="12">
        <v>7.0000000000000005E-8</v>
      </c>
      <c r="K213" s="13">
        <v>0</v>
      </c>
      <c r="L213" s="13">
        <v>-690859.21360000002</v>
      </c>
      <c r="M213" s="64">
        <f t="shared" si="6"/>
        <v>37073</v>
      </c>
    </row>
    <row r="214" spans="1:13" hidden="1" x14ac:dyDescent="0.2">
      <c r="A214" s="3" t="s">
        <v>200</v>
      </c>
      <c r="B214" s="3" t="s">
        <v>278</v>
      </c>
      <c r="C214" s="3" t="s">
        <v>198</v>
      </c>
      <c r="D214" s="3" t="s">
        <v>279</v>
      </c>
      <c r="E214" s="9" t="s">
        <v>35</v>
      </c>
      <c r="F214" s="10">
        <v>-886600</v>
      </c>
      <c r="G214" s="10">
        <v>-879729.14289999998</v>
      </c>
      <c r="H214" s="11">
        <v>0.99225033034156207</v>
      </c>
      <c r="I214" s="12">
        <v>0.78237624000000006</v>
      </c>
      <c r="J214" s="12">
        <v>7.0000000000000005E-8</v>
      </c>
      <c r="K214" s="13">
        <v>0</v>
      </c>
      <c r="L214" s="13">
        <v>-688279.12150000001</v>
      </c>
      <c r="M214" s="64">
        <f t="shared" si="6"/>
        <v>37104</v>
      </c>
    </row>
    <row r="215" spans="1:13" hidden="1" x14ac:dyDescent="0.2">
      <c r="A215" s="3" t="s">
        <v>200</v>
      </c>
      <c r="B215" s="3" t="s">
        <v>278</v>
      </c>
      <c r="C215" s="3" t="s">
        <v>198</v>
      </c>
      <c r="D215" s="3" t="s">
        <v>279</v>
      </c>
      <c r="E215" s="9" t="s">
        <v>36</v>
      </c>
      <c r="F215" s="10">
        <v>-858000</v>
      </c>
      <c r="G215" s="10">
        <v>-848411.68260000006</v>
      </c>
      <c r="H215" s="11">
        <v>0.98882480484101198</v>
      </c>
      <c r="I215" s="12">
        <v>0.78215738000000001</v>
      </c>
      <c r="J215" s="12">
        <v>7.0000000000000005E-8</v>
      </c>
      <c r="K215" s="13">
        <v>0</v>
      </c>
      <c r="L215" s="13">
        <v>-663591.40300000005</v>
      </c>
      <c r="M215" s="64">
        <f t="shared" si="6"/>
        <v>37135</v>
      </c>
    </row>
    <row r="216" spans="1:13" hidden="1" x14ac:dyDescent="0.2">
      <c r="A216" s="3" t="s">
        <v>200</v>
      </c>
      <c r="B216" s="3" t="s">
        <v>278</v>
      </c>
      <c r="C216" s="3" t="s">
        <v>198</v>
      </c>
      <c r="D216" s="3" t="s">
        <v>279</v>
      </c>
      <c r="E216" s="9" t="s">
        <v>37</v>
      </c>
      <c r="F216" s="10">
        <v>-886600</v>
      </c>
      <c r="G216" s="10">
        <v>-873850.52009999997</v>
      </c>
      <c r="H216" s="11">
        <v>0.985619806085128</v>
      </c>
      <c r="I216" s="12">
        <v>0.78187148000000006</v>
      </c>
      <c r="J216" s="12">
        <v>7.0000000000000005E-8</v>
      </c>
      <c r="K216" s="13">
        <v>0</v>
      </c>
      <c r="L216" s="13">
        <v>-683238.74</v>
      </c>
      <c r="M216" s="64">
        <f t="shared" si="6"/>
        <v>37165</v>
      </c>
    </row>
    <row r="217" spans="1:13" hidden="1" x14ac:dyDescent="0.2">
      <c r="A217" s="3" t="s">
        <v>200</v>
      </c>
      <c r="B217" s="3" t="s">
        <v>278</v>
      </c>
      <c r="C217" s="3" t="s">
        <v>198</v>
      </c>
      <c r="D217" s="3" t="s">
        <v>279</v>
      </c>
      <c r="E217" s="9" t="s">
        <v>38</v>
      </c>
      <c r="F217" s="10">
        <v>-858000</v>
      </c>
      <c r="G217" s="10">
        <v>-842760.92599999998</v>
      </c>
      <c r="H217" s="11">
        <v>0.98223884144416995</v>
      </c>
      <c r="I217" s="12">
        <v>0.78162408999999999</v>
      </c>
      <c r="J217" s="12">
        <v>7.0000000000000005E-8</v>
      </c>
      <c r="K217" s="13">
        <v>0</v>
      </c>
      <c r="L217" s="13">
        <v>-658722.18720000004</v>
      </c>
      <c r="M217" s="64">
        <f t="shared" si="6"/>
        <v>37196</v>
      </c>
    </row>
    <row r="218" spans="1:13" hidden="1" x14ac:dyDescent="0.2">
      <c r="A218" s="3" t="s">
        <v>200</v>
      </c>
      <c r="B218" s="3" t="s">
        <v>278</v>
      </c>
      <c r="C218" s="3" t="s">
        <v>198</v>
      </c>
      <c r="D218" s="3" t="s">
        <v>279</v>
      </c>
      <c r="E218" s="9" t="s">
        <v>39</v>
      </c>
      <c r="F218" s="10">
        <v>-886600</v>
      </c>
      <c r="G218" s="10">
        <v>-867967.55390000006</v>
      </c>
      <c r="H218" s="11">
        <v>0.97898438294944301</v>
      </c>
      <c r="I218" s="12">
        <v>0.78138276000000007</v>
      </c>
      <c r="J218" s="12">
        <v>7.0000000000000005E-8</v>
      </c>
      <c r="K218" s="13">
        <v>0</v>
      </c>
      <c r="L218" s="13">
        <v>-678214.8273</v>
      </c>
      <c r="M218" s="64">
        <f t="shared" si="6"/>
        <v>37226</v>
      </c>
    </row>
    <row r="219" spans="1:13" hidden="1" x14ac:dyDescent="0.2">
      <c r="A219" s="3" t="s">
        <v>200</v>
      </c>
      <c r="B219" s="3" t="s">
        <v>278</v>
      </c>
      <c r="C219" s="3" t="s">
        <v>198</v>
      </c>
      <c r="D219" s="3" t="s">
        <v>279</v>
      </c>
      <c r="E219" s="9" t="s">
        <v>40</v>
      </c>
      <c r="F219" s="10">
        <v>-886600</v>
      </c>
      <c r="G219" s="10">
        <v>-864905.49060000002</v>
      </c>
      <c r="H219" s="11">
        <v>0.97553066834118807</v>
      </c>
      <c r="I219" s="12">
        <v>0.78115829000000003</v>
      </c>
      <c r="J219" s="12">
        <v>7.0000000000000005E-8</v>
      </c>
      <c r="K219" s="13">
        <v>0</v>
      </c>
      <c r="L219" s="13">
        <v>-675628.03489999997</v>
      </c>
      <c r="M219" s="64">
        <f t="shared" si="6"/>
        <v>37257</v>
      </c>
    </row>
    <row r="220" spans="1:13" hidden="1" x14ac:dyDescent="0.2">
      <c r="A220" s="3" t="s">
        <v>200</v>
      </c>
      <c r="B220" s="3" t="s">
        <v>278</v>
      </c>
      <c r="C220" s="3" t="s">
        <v>198</v>
      </c>
      <c r="D220" s="3" t="s">
        <v>279</v>
      </c>
      <c r="E220" s="9" t="s">
        <v>41</v>
      </c>
      <c r="F220" s="10">
        <v>-800800</v>
      </c>
      <c r="G220" s="10">
        <v>-778293.29500000004</v>
      </c>
      <c r="H220" s="11">
        <v>0.97189472402002997</v>
      </c>
      <c r="I220" s="12">
        <v>0.78100347000000003</v>
      </c>
      <c r="J220" s="12">
        <v>7.0000000000000005E-8</v>
      </c>
      <c r="K220" s="13">
        <v>0</v>
      </c>
      <c r="L220" s="13">
        <v>-607849.71259999997</v>
      </c>
      <c r="M220" s="64">
        <f t="shared" si="6"/>
        <v>37288</v>
      </c>
    </row>
    <row r="221" spans="1:13" hidden="1" x14ac:dyDescent="0.2">
      <c r="A221" s="3" t="s">
        <v>200</v>
      </c>
      <c r="B221" s="3" t="s">
        <v>278</v>
      </c>
      <c r="C221" s="3" t="s">
        <v>198</v>
      </c>
      <c r="D221" s="3" t="s">
        <v>279</v>
      </c>
      <c r="E221" s="9" t="s">
        <v>42</v>
      </c>
      <c r="F221" s="10">
        <v>-886600</v>
      </c>
      <c r="G221" s="10">
        <v>-858730.87890000001</v>
      </c>
      <c r="H221" s="11">
        <v>0.96856629692736107</v>
      </c>
      <c r="I221" s="12">
        <v>0.78088180000000007</v>
      </c>
      <c r="J221" s="12">
        <v>7.0000000000000005E-8</v>
      </c>
      <c r="K221" s="13">
        <v>0</v>
      </c>
      <c r="L221" s="13">
        <v>-670567.25899999996</v>
      </c>
      <c r="M221" s="64">
        <f t="shared" si="6"/>
        <v>37316</v>
      </c>
    </row>
    <row r="222" spans="1:13" hidden="1" x14ac:dyDescent="0.2">
      <c r="A222" s="3" t="s">
        <v>200</v>
      </c>
      <c r="B222" s="3" t="s">
        <v>278</v>
      </c>
      <c r="C222" s="3" t="s">
        <v>198</v>
      </c>
      <c r="D222" s="3" t="s">
        <v>279</v>
      </c>
      <c r="E222" s="9" t="s">
        <v>43</v>
      </c>
      <c r="F222" s="10">
        <v>-858000</v>
      </c>
      <c r="G222" s="10">
        <v>-827814.69689999998</v>
      </c>
      <c r="H222" s="11">
        <v>0.96481899406933402</v>
      </c>
      <c r="I222" s="12">
        <v>0.78074564000000002</v>
      </c>
      <c r="J222" s="12">
        <v>7.0000000000000005E-8</v>
      </c>
      <c r="K222" s="13">
        <v>0</v>
      </c>
      <c r="L222" s="13">
        <v>-646312.6618</v>
      </c>
      <c r="M222" s="64">
        <f t="shared" si="6"/>
        <v>37347</v>
      </c>
    </row>
    <row r="223" spans="1:13" hidden="1" x14ac:dyDescent="0.2">
      <c r="A223" s="3" t="s">
        <v>200</v>
      </c>
      <c r="B223" s="3" t="s">
        <v>278</v>
      </c>
      <c r="C223" s="3" t="s">
        <v>198</v>
      </c>
      <c r="D223" s="3" t="s">
        <v>279</v>
      </c>
      <c r="E223" s="9" t="s">
        <v>44</v>
      </c>
      <c r="F223" s="10">
        <v>-886600</v>
      </c>
      <c r="G223" s="10">
        <v>-852140.24170000001</v>
      </c>
      <c r="H223" s="11">
        <v>0.96113268859160605</v>
      </c>
      <c r="I223" s="12">
        <v>0.78059553000000004</v>
      </c>
      <c r="J223" s="12">
        <v>7.0000000000000005E-8</v>
      </c>
      <c r="K223" s="13">
        <v>0</v>
      </c>
      <c r="L223" s="13">
        <v>-665176.8027</v>
      </c>
      <c r="M223" s="64">
        <f t="shared" si="6"/>
        <v>37377</v>
      </c>
    </row>
    <row r="224" spans="1:13" hidden="1" x14ac:dyDescent="0.2">
      <c r="A224" s="3" t="s">
        <v>200</v>
      </c>
      <c r="B224" s="3" t="s">
        <v>278</v>
      </c>
      <c r="C224" s="3" t="s">
        <v>198</v>
      </c>
      <c r="D224" s="3" t="s">
        <v>279</v>
      </c>
      <c r="E224" s="9" t="s">
        <v>45</v>
      </c>
      <c r="F224" s="10">
        <v>-858000</v>
      </c>
      <c r="G224" s="10">
        <v>-821338.15830000001</v>
      </c>
      <c r="H224" s="11">
        <v>0.95727058081247807</v>
      </c>
      <c r="I224" s="12">
        <v>0.78045063000000003</v>
      </c>
      <c r="J224" s="12">
        <v>7.0000000000000005E-8</v>
      </c>
      <c r="K224" s="13">
        <v>0</v>
      </c>
      <c r="L224" s="13">
        <v>-641013.8297</v>
      </c>
      <c r="M224" s="64">
        <f t="shared" si="6"/>
        <v>37408</v>
      </c>
    </row>
    <row r="225" spans="1:13" hidden="1" x14ac:dyDescent="0.2">
      <c r="A225" s="3" t="s">
        <v>200</v>
      </c>
      <c r="B225" s="3" t="s">
        <v>278</v>
      </c>
      <c r="C225" s="3" t="s">
        <v>198</v>
      </c>
      <c r="D225" s="3" t="s">
        <v>279</v>
      </c>
      <c r="E225" s="9" t="s">
        <v>46</v>
      </c>
      <c r="F225" s="10">
        <v>-886600</v>
      </c>
      <c r="G225" s="10">
        <v>-845336.77430000005</v>
      </c>
      <c r="H225" s="11">
        <v>0.95345902813059102</v>
      </c>
      <c r="I225" s="12">
        <v>0.78031154999999996</v>
      </c>
      <c r="J225" s="12">
        <v>7.0000000000000005E-8</v>
      </c>
      <c r="K225" s="13">
        <v>0</v>
      </c>
      <c r="L225" s="13">
        <v>-659625.99439999997</v>
      </c>
      <c r="M225" s="64">
        <f t="shared" si="6"/>
        <v>37438</v>
      </c>
    </row>
    <row r="226" spans="1:13" hidden="1" x14ac:dyDescent="0.2">
      <c r="A226" s="3" t="s">
        <v>200</v>
      </c>
      <c r="B226" s="3" t="s">
        <v>278</v>
      </c>
      <c r="C226" s="3" t="s">
        <v>198</v>
      </c>
      <c r="D226" s="3" t="s">
        <v>279</v>
      </c>
      <c r="E226" s="9" t="s">
        <v>47</v>
      </c>
      <c r="F226" s="10">
        <v>-886600</v>
      </c>
      <c r="G226" s="10">
        <v>-841759.58</v>
      </c>
      <c r="H226" s="11">
        <v>0.949424295115469</v>
      </c>
      <c r="I226" s="12">
        <v>0.78016985000000005</v>
      </c>
      <c r="J226" s="12">
        <v>7.0000000000000005E-8</v>
      </c>
      <c r="K226" s="13">
        <v>0</v>
      </c>
      <c r="L226" s="13">
        <v>-656715.38829999999</v>
      </c>
      <c r="M226" s="64">
        <f t="shared" si="6"/>
        <v>37469</v>
      </c>
    </row>
    <row r="227" spans="1:13" hidden="1" x14ac:dyDescent="0.2">
      <c r="A227" s="3" t="s">
        <v>200</v>
      </c>
      <c r="B227" s="3" t="s">
        <v>278</v>
      </c>
      <c r="C227" s="3" t="s">
        <v>198</v>
      </c>
      <c r="D227" s="3" t="s">
        <v>279</v>
      </c>
      <c r="E227" s="9" t="s">
        <v>48</v>
      </c>
      <c r="F227" s="10">
        <v>-858000</v>
      </c>
      <c r="G227" s="10">
        <v>-811092.43290000001</v>
      </c>
      <c r="H227" s="11">
        <v>0.94532917587172505</v>
      </c>
      <c r="I227" s="12">
        <v>0.78003615000000004</v>
      </c>
      <c r="J227" s="12">
        <v>7.0000000000000005E-8</v>
      </c>
      <c r="K227" s="13">
        <v>0</v>
      </c>
      <c r="L227" s="13">
        <v>-632681.36419999995</v>
      </c>
      <c r="M227" s="64">
        <f t="shared" si="6"/>
        <v>37500</v>
      </c>
    </row>
    <row r="228" spans="1:13" hidden="1" x14ac:dyDescent="0.2">
      <c r="A228" s="3" t="s">
        <v>200</v>
      </c>
      <c r="B228" s="3" t="s">
        <v>278</v>
      </c>
      <c r="C228" s="3" t="s">
        <v>198</v>
      </c>
      <c r="D228" s="3" t="s">
        <v>279</v>
      </c>
      <c r="E228" s="9" t="s">
        <v>49</v>
      </c>
      <c r="F228" s="10">
        <v>-886600</v>
      </c>
      <c r="G228" s="10">
        <v>-834562.34620000003</v>
      </c>
      <c r="H228" s="11">
        <v>0.94130650367970903</v>
      </c>
      <c r="I228" s="12">
        <v>0.77991690999999996</v>
      </c>
      <c r="J228" s="12">
        <v>7.0000000000000005E-8</v>
      </c>
      <c r="K228" s="13">
        <v>0</v>
      </c>
      <c r="L228" s="13">
        <v>-650889.23089999997</v>
      </c>
      <c r="M228" s="64">
        <f t="shared" si="6"/>
        <v>37530</v>
      </c>
    </row>
    <row r="229" spans="1:13" hidden="1" x14ac:dyDescent="0.2">
      <c r="A229" s="3" t="s">
        <v>200</v>
      </c>
      <c r="B229" s="3" t="s">
        <v>278</v>
      </c>
      <c r="C229" s="3" t="s">
        <v>198</v>
      </c>
      <c r="D229" s="3" t="s">
        <v>279</v>
      </c>
      <c r="E229" s="9" t="s">
        <v>50</v>
      </c>
      <c r="F229" s="10">
        <v>-858000</v>
      </c>
      <c r="G229" s="10">
        <v>-804020.83490000002</v>
      </c>
      <c r="H229" s="11">
        <v>0.93708722011955992</v>
      </c>
      <c r="I229" s="12">
        <v>0.77980572000000004</v>
      </c>
      <c r="J229" s="12">
        <v>7.0000000000000005E-8</v>
      </c>
      <c r="K229" s="13">
        <v>0</v>
      </c>
      <c r="L229" s="13">
        <v>-626979.99529999995</v>
      </c>
      <c r="M229" s="64">
        <f t="shared" si="6"/>
        <v>37561</v>
      </c>
    </row>
    <row r="230" spans="1:13" hidden="1" x14ac:dyDescent="0.2">
      <c r="A230" s="3" t="s">
        <v>200</v>
      </c>
      <c r="B230" s="3" t="s">
        <v>278</v>
      </c>
      <c r="C230" s="3" t="s">
        <v>198</v>
      </c>
      <c r="D230" s="3" t="s">
        <v>279</v>
      </c>
      <c r="E230" s="9" t="s">
        <v>51</v>
      </c>
      <c r="F230" s="10">
        <v>-886600</v>
      </c>
      <c r="G230" s="10">
        <v>-827152.10069999995</v>
      </c>
      <c r="H230" s="11">
        <v>0.93294845560541506</v>
      </c>
      <c r="I230" s="12">
        <v>0.77970645999999999</v>
      </c>
      <c r="J230" s="12">
        <v>7.0000000000000005E-8</v>
      </c>
      <c r="K230" s="13">
        <v>0</v>
      </c>
      <c r="L230" s="13">
        <v>-644935.77910000004</v>
      </c>
      <c r="M230" s="64">
        <f t="shared" si="6"/>
        <v>37591</v>
      </c>
    </row>
    <row r="231" spans="1:13" hidden="1" x14ac:dyDescent="0.2">
      <c r="A231" s="3" t="s">
        <v>200</v>
      </c>
      <c r="B231" s="3" t="s">
        <v>278</v>
      </c>
      <c r="C231" s="3" t="s">
        <v>198</v>
      </c>
      <c r="D231" s="3" t="s">
        <v>279</v>
      </c>
      <c r="E231" s="9" t="s">
        <v>52</v>
      </c>
      <c r="F231" s="10">
        <v>-886600</v>
      </c>
      <c r="G231" s="10">
        <v>-823299.71889999998</v>
      </c>
      <c r="H231" s="11">
        <v>0.92860333740997703</v>
      </c>
      <c r="I231" s="12">
        <v>0.7796225</v>
      </c>
      <c r="J231" s="12">
        <v>7.0000000000000005E-8</v>
      </c>
      <c r="K231" s="13">
        <v>0</v>
      </c>
      <c r="L231" s="13">
        <v>-641862.93110000005</v>
      </c>
      <c r="M231" s="64">
        <f t="shared" si="6"/>
        <v>37622</v>
      </c>
    </row>
    <row r="232" spans="1:13" hidden="1" x14ac:dyDescent="0.2">
      <c r="A232" s="3" t="s">
        <v>200</v>
      </c>
      <c r="B232" s="3" t="s">
        <v>278</v>
      </c>
      <c r="C232" s="3" t="s">
        <v>198</v>
      </c>
      <c r="D232" s="3" t="s">
        <v>279</v>
      </c>
      <c r="E232" s="9" t="s">
        <v>53</v>
      </c>
      <c r="F232" s="10">
        <v>-800800</v>
      </c>
      <c r="G232" s="10">
        <v>-740087.76320000004</v>
      </c>
      <c r="H232" s="11">
        <v>0.92418551848080999</v>
      </c>
      <c r="I232" s="12">
        <v>0.77956113000000005</v>
      </c>
      <c r="J232" s="12">
        <v>7.0000000000000005E-8</v>
      </c>
      <c r="K232" s="13">
        <v>0</v>
      </c>
      <c r="L232" s="13">
        <v>-576943.60360000003</v>
      </c>
      <c r="M232" s="64">
        <f t="shared" si="6"/>
        <v>37653</v>
      </c>
    </row>
    <row r="233" spans="1:13" hidden="1" x14ac:dyDescent="0.2">
      <c r="A233" s="3" t="s">
        <v>200</v>
      </c>
      <c r="B233" s="3" t="s">
        <v>278</v>
      </c>
      <c r="C233" s="3" t="s">
        <v>198</v>
      </c>
      <c r="D233" s="3" t="s">
        <v>279</v>
      </c>
      <c r="E233" s="9" t="s">
        <v>54</v>
      </c>
      <c r="F233" s="10">
        <v>-886600</v>
      </c>
      <c r="G233" s="10">
        <v>-815800.98360000004</v>
      </c>
      <c r="H233" s="11">
        <v>0.92014548120323203</v>
      </c>
      <c r="I233" s="12">
        <v>0.77951519999999996</v>
      </c>
      <c r="J233" s="12">
        <v>7.0000000000000005E-8</v>
      </c>
      <c r="K233" s="13">
        <v>0</v>
      </c>
      <c r="L233" s="13">
        <v>-635929.21010000003</v>
      </c>
      <c r="M233" s="64">
        <f t="shared" si="6"/>
        <v>37681</v>
      </c>
    </row>
    <row r="234" spans="1:13" hidden="1" x14ac:dyDescent="0.2">
      <c r="A234" s="3" t="s">
        <v>200</v>
      </c>
      <c r="B234" s="3" t="s">
        <v>278</v>
      </c>
      <c r="C234" s="3" t="s">
        <v>198</v>
      </c>
      <c r="D234" s="3" t="s">
        <v>279</v>
      </c>
      <c r="E234" s="9" t="s">
        <v>55</v>
      </c>
      <c r="F234" s="10">
        <v>-858000</v>
      </c>
      <c r="G234" s="10">
        <v>-785641.98659999995</v>
      </c>
      <c r="H234" s="11">
        <v>0.91566665105704403</v>
      </c>
      <c r="I234" s="12">
        <v>0.77943386000000003</v>
      </c>
      <c r="J234" s="12">
        <v>7.0000000000000005E-8</v>
      </c>
      <c r="K234" s="13">
        <v>0</v>
      </c>
      <c r="L234" s="13">
        <v>-612355.91020000004</v>
      </c>
      <c r="M234" s="64">
        <f t="shared" si="6"/>
        <v>37712</v>
      </c>
    </row>
    <row r="235" spans="1:13" hidden="1" x14ac:dyDescent="0.2">
      <c r="A235" s="3" t="s">
        <v>200</v>
      </c>
      <c r="B235" s="3" t="s">
        <v>278</v>
      </c>
      <c r="C235" s="3" t="s">
        <v>198</v>
      </c>
      <c r="D235" s="3" t="s">
        <v>279</v>
      </c>
      <c r="E235" s="9" t="s">
        <v>56</v>
      </c>
      <c r="F235" s="10">
        <v>-886600</v>
      </c>
      <c r="G235" s="10">
        <v>-808004.17859999998</v>
      </c>
      <c r="H235" s="11">
        <v>0.91135143081886505</v>
      </c>
      <c r="I235" s="12">
        <v>0.77930346000000006</v>
      </c>
      <c r="J235" s="12">
        <v>7.0000000000000005E-8</v>
      </c>
      <c r="K235" s="13">
        <v>0</v>
      </c>
      <c r="L235" s="13">
        <v>-629680.39780000004</v>
      </c>
      <c r="M235" s="64">
        <f t="shared" si="6"/>
        <v>37742</v>
      </c>
    </row>
    <row r="236" spans="1:13" hidden="1" x14ac:dyDescent="0.2">
      <c r="A236" s="3" t="s">
        <v>200</v>
      </c>
      <c r="B236" s="3" t="s">
        <v>278</v>
      </c>
      <c r="C236" s="3" t="s">
        <v>198</v>
      </c>
      <c r="D236" s="3" t="s">
        <v>279</v>
      </c>
      <c r="E236" s="9" t="s">
        <v>57</v>
      </c>
      <c r="F236" s="10">
        <v>-858000</v>
      </c>
      <c r="G236" s="10">
        <v>-778075.26769999997</v>
      </c>
      <c r="H236" s="11">
        <v>0.90684763137822599</v>
      </c>
      <c r="I236" s="12">
        <v>0.77919901000000003</v>
      </c>
      <c r="J236" s="12">
        <v>7.0000000000000005E-8</v>
      </c>
      <c r="K236" s="13">
        <v>0</v>
      </c>
      <c r="L236" s="13">
        <v>-606275.42920000001</v>
      </c>
      <c r="M236" s="64">
        <f t="shared" si="6"/>
        <v>37773</v>
      </c>
    </row>
    <row r="237" spans="1:13" hidden="1" x14ac:dyDescent="0.2">
      <c r="A237" s="3" t="s">
        <v>200</v>
      </c>
      <c r="B237" s="3" t="s">
        <v>278</v>
      </c>
      <c r="C237" s="3" t="s">
        <v>198</v>
      </c>
      <c r="D237" s="3" t="s">
        <v>279</v>
      </c>
      <c r="E237" s="9" t="s">
        <v>58</v>
      </c>
      <c r="F237" s="10">
        <v>-886600</v>
      </c>
      <c r="G237" s="10">
        <v>-800131.53350000002</v>
      </c>
      <c r="H237" s="11">
        <v>0.90247184019971904</v>
      </c>
      <c r="I237" s="12">
        <v>0.77922855000000002</v>
      </c>
      <c r="J237" s="12">
        <v>7.0000000000000005E-8</v>
      </c>
      <c r="K237" s="13">
        <v>0</v>
      </c>
      <c r="L237" s="13">
        <v>-623485.27949999995</v>
      </c>
      <c r="M237" s="64">
        <f t="shared" si="6"/>
        <v>37803</v>
      </c>
    </row>
    <row r="238" spans="1:13" hidden="1" x14ac:dyDescent="0.2">
      <c r="A238" s="3" t="s">
        <v>200</v>
      </c>
      <c r="B238" s="3" t="s">
        <v>278</v>
      </c>
      <c r="C238" s="3" t="s">
        <v>198</v>
      </c>
      <c r="D238" s="3" t="s">
        <v>279</v>
      </c>
      <c r="E238" s="9" t="s">
        <v>59</v>
      </c>
      <c r="F238" s="10">
        <v>-886600</v>
      </c>
      <c r="G238" s="10">
        <v>-796119.23840000003</v>
      </c>
      <c r="H238" s="11">
        <v>0.89794635509289999</v>
      </c>
      <c r="I238" s="12">
        <v>0.77924128999999998</v>
      </c>
      <c r="J238" s="12">
        <v>7.0000000000000005E-8</v>
      </c>
      <c r="K238" s="13">
        <v>0</v>
      </c>
      <c r="L238" s="13">
        <v>-620368.92570000002</v>
      </c>
      <c r="M238" s="64">
        <f t="shared" si="6"/>
        <v>37834</v>
      </c>
    </row>
    <row r="239" spans="1:13" hidden="1" x14ac:dyDescent="0.2">
      <c r="A239" s="3" t="s">
        <v>200</v>
      </c>
      <c r="B239" s="3" t="s">
        <v>278</v>
      </c>
      <c r="C239" s="3" t="s">
        <v>198</v>
      </c>
      <c r="D239" s="3" t="s">
        <v>279</v>
      </c>
      <c r="E239" s="9" t="s">
        <v>60</v>
      </c>
      <c r="F239" s="10">
        <v>-858000</v>
      </c>
      <c r="G239" s="10">
        <v>-766522.07620000001</v>
      </c>
      <c r="H239" s="11">
        <v>0.89338237315935298</v>
      </c>
      <c r="I239" s="12">
        <v>0.77926638999999998</v>
      </c>
      <c r="J239" s="12">
        <v>7.0000000000000005E-8</v>
      </c>
      <c r="K239" s="13">
        <v>0</v>
      </c>
      <c r="L239" s="13">
        <v>-597324.83589999995</v>
      </c>
      <c r="M239" s="64">
        <f t="shared" si="6"/>
        <v>37865</v>
      </c>
    </row>
    <row r="240" spans="1:13" hidden="1" x14ac:dyDescent="0.2">
      <c r="A240" s="3" t="s">
        <v>200</v>
      </c>
      <c r="B240" s="3" t="s">
        <v>278</v>
      </c>
      <c r="C240" s="3" t="s">
        <v>198</v>
      </c>
      <c r="D240" s="3" t="s">
        <v>279</v>
      </c>
      <c r="E240" s="9" t="s">
        <v>61</v>
      </c>
      <c r="F240" s="10">
        <v>-886600</v>
      </c>
      <c r="G240" s="10">
        <v>-788160.03300000005</v>
      </c>
      <c r="H240" s="11">
        <v>0.88896913267459698</v>
      </c>
      <c r="I240" s="12">
        <v>0.77926792</v>
      </c>
      <c r="J240" s="12">
        <v>7.0000000000000005E-8</v>
      </c>
      <c r="K240" s="13">
        <v>0</v>
      </c>
      <c r="L240" s="13">
        <v>-614187.77350000001</v>
      </c>
      <c r="M240" s="64">
        <f t="shared" si="6"/>
        <v>37895</v>
      </c>
    </row>
    <row r="241" spans="1:13" hidden="1" x14ac:dyDescent="0.2">
      <c r="A241" s="3" t="s">
        <v>200</v>
      </c>
      <c r="B241" s="3" t="s">
        <v>278</v>
      </c>
      <c r="C241" s="3" t="s">
        <v>198</v>
      </c>
      <c r="D241" s="3" t="s">
        <v>279</v>
      </c>
      <c r="E241" s="9" t="s">
        <v>62</v>
      </c>
      <c r="F241" s="10">
        <v>-858000</v>
      </c>
      <c r="G241" s="10">
        <v>-758837.39709999994</v>
      </c>
      <c r="H241" s="11">
        <v>0.88442587080058199</v>
      </c>
      <c r="I241" s="12">
        <v>0.77923429</v>
      </c>
      <c r="J241" s="12">
        <v>7.0000000000000005E-8</v>
      </c>
      <c r="K241" s="13">
        <v>0</v>
      </c>
      <c r="L241" s="13">
        <v>-591312.07079999999</v>
      </c>
      <c r="M241" s="64">
        <f t="shared" si="6"/>
        <v>37926</v>
      </c>
    </row>
    <row r="242" spans="1:13" hidden="1" x14ac:dyDescent="0.2">
      <c r="A242" s="3" t="s">
        <v>200</v>
      </c>
      <c r="B242" s="3" t="s">
        <v>278</v>
      </c>
      <c r="C242" s="3" t="s">
        <v>198</v>
      </c>
      <c r="D242" s="3" t="s">
        <v>279</v>
      </c>
      <c r="E242" s="9" t="s">
        <v>63</v>
      </c>
      <c r="F242" s="10">
        <v>-886600</v>
      </c>
      <c r="G242" s="10">
        <v>-780208.02</v>
      </c>
      <c r="H242" s="11">
        <v>0.88000002251418197</v>
      </c>
      <c r="I242" s="12">
        <v>0.77920812000000006</v>
      </c>
      <c r="J242" s="12">
        <v>7.0000000000000005E-8</v>
      </c>
      <c r="K242" s="13">
        <v>0</v>
      </c>
      <c r="L242" s="13">
        <v>-607944.36910000001</v>
      </c>
      <c r="M242" s="64">
        <f t="shared" si="6"/>
        <v>37956</v>
      </c>
    </row>
    <row r="243" spans="1:13" hidden="1" x14ac:dyDescent="0.2">
      <c r="A243" s="3" t="s">
        <v>200</v>
      </c>
      <c r="B243" s="3" t="s">
        <v>278</v>
      </c>
      <c r="C243" s="3" t="s">
        <v>198</v>
      </c>
      <c r="D243" s="3" t="s">
        <v>279</v>
      </c>
      <c r="E243" s="9" t="s">
        <v>64</v>
      </c>
      <c r="F243" s="10">
        <v>-886600</v>
      </c>
      <c r="G243" s="10">
        <v>-776149.34550000005</v>
      </c>
      <c r="H243" s="11">
        <v>0.875422225865781</v>
      </c>
      <c r="I243" s="12">
        <v>0.77916540000000001</v>
      </c>
      <c r="J243" s="12">
        <v>7.0000000000000005E-8</v>
      </c>
      <c r="K243" s="13">
        <v>0</v>
      </c>
      <c r="L243" s="13">
        <v>-604748.66579999996</v>
      </c>
      <c r="M243" s="64">
        <f t="shared" si="6"/>
        <v>37987</v>
      </c>
    </row>
    <row r="244" spans="1:13" hidden="1" x14ac:dyDescent="0.2">
      <c r="A244" s="3" t="s">
        <v>200</v>
      </c>
      <c r="B244" s="3" t="s">
        <v>278</v>
      </c>
      <c r="C244" s="3" t="s">
        <v>198</v>
      </c>
      <c r="D244" s="3" t="s">
        <v>279</v>
      </c>
      <c r="E244" s="9" t="s">
        <v>65</v>
      </c>
      <c r="F244" s="10">
        <v>-829400</v>
      </c>
      <c r="G244" s="10">
        <v>-722277.99860000005</v>
      </c>
      <c r="H244" s="11">
        <v>0.87084398191951107</v>
      </c>
      <c r="I244" s="12">
        <v>0.77910343999999998</v>
      </c>
      <c r="J244" s="12">
        <v>7.0000000000000005E-8</v>
      </c>
      <c r="K244" s="13">
        <v>0</v>
      </c>
      <c r="L244" s="13">
        <v>-562729.22679999995</v>
      </c>
      <c r="M244" s="64">
        <f t="shared" si="6"/>
        <v>38018</v>
      </c>
    </row>
    <row r="245" spans="1:13" hidden="1" x14ac:dyDescent="0.2">
      <c r="A245" s="3" t="s">
        <v>200</v>
      </c>
      <c r="B245" s="3" t="s">
        <v>278</v>
      </c>
      <c r="C245" s="3" t="s">
        <v>198</v>
      </c>
      <c r="D245" s="3" t="s">
        <v>279</v>
      </c>
      <c r="E245" s="9" t="s">
        <v>66</v>
      </c>
      <c r="F245" s="10">
        <v>-886600</v>
      </c>
      <c r="G245" s="10">
        <v>-768272.44409999996</v>
      </c>
      <c r="H245" s="11">
        <v>0.86653783458802103</v>
      </c>
      <c r="I245" s="12">
        <v>0.77904883000000003</v>
      </c>
      <c r="J245" s="12">
        <v>7.0000000000000005E-8</v>
      </c>
      <c r="K245" s="13">
        <v>0</v>
      </c>
      <c r="L245" s="13">
        <v>-598521.69739999995</v>
      </c>
      <c r="M245" s="64">
        <f t="shared" si="6"/>
        <v>38047</v>
      </c>
    </row>
    <row r="246" spans="1:13" hidden="1" x14ac:dyDescent="0.2">
      <c r="A246" s="3" t="s">
        <v>200</v>
      </c>
      <c r="B246" s="3" t="s">
        <v>278</v>
      </c>
      <c r="C246" s="3" t="s">
        <v>198</v>
      </c>
      <c r="D246" s="3" t="s">
        <v>279</v>
      </c>
      <c r="E246" s="9" t="s">
        <v>67</v>
      </c>
      <c r="F246" s="10">
        <v>-858000</v>
      </c>
      <c r="G246" s="10">
        <v>-739576.95810000005</v>
      </c>
      <c r="H246" s="11">
        <v>0.86197780664564205</v>
      </c>
      <c r="I246" s="12">
        <v>0.77893318</v>
      </c>
      <c r="J246" s="12">
        <v>7.0000000000000005E-8</v>
      </c>
      <c r="K246" s="13">
        <v>0</v>
      </c>
      <c r="L246" s="13">
        <v>-576080.98109999998</v>
      </c>
      <c r="M246" s="64">
        <f t="shared" si="6"/>
        <v>38078</v>
      </c>
    </row>
    <row r="247" spans="1:13" hidden="1" x14ac:dyDescent="0.2">
      <c r="A247" s="3" t="s">
        <v>200</v>
      </c>
      <c r="B247" s="3" t="s">
        <v>278</v>
      </c>
      <c r="C247" s="3" t="s">
        <v>198</v>
      </c>
      <c r="D247" s="3" t="s">
        <v>279</v>
      </c>
      <c r="E247" s="9" t="s">
        <v>68</v>
      </c>
      <c r="F247" s="10">
        <v>-886600</v>
      </c>
      <c r="G247" s="10">
        <v>-760362.228</v>
      </c>
      <c r="H247" s="11">
        <v>0.85761586737675899</v>
      </c>
      <c r="I247" s="12">
        <v>0.77875676999999999</v>
      </c>
      <c r="J247" s="12">
        <v>7.0000000000000005E-8</v>
      </c>
      <c r="K247" s="13">
        <v>0</v>
      </c>
      <c r="L247" s="13">
        <v>-592137.17819999997</v>
      </c>
      <c r="M247" s="64">
        <f t="shared" si="6"/>
        <v>38108</v>
      </c>
    </row>
    <row r="248" spans="1:13" hidden="1" x14ac:dyDescent="0.2">
      <c r="A248" s="3" t="s">
        <v>200</v>
      </c>
      <c r="B248" s="3" t="s">
        <v>278</v>
      </c>
      <c r="C248" s="3" t="s">
        <v>198</v>
      </c>
      <c r="D248" s="3" t="s">
        <v>279</v>
      </c>
      <c r="E248" s="9" t="s">
        <v>69</v>
      </c>
      <c r="F248" s="10">
        <v>-858000</v>
      </c>
      <c r="G248" s="10">
        <v>-731952.65079999994</v>
      </c>
      <c r="H248" s="11">
        <v>0.85309166763698607</v>
      </c>
      <c r="I248" s="12">
        <v>0.77864032000000005</v>
      </c>
      <c r="J248" s="12">
        <v>7.0000000000000005E-8</v>
      </c>
      <c r="K248" s="13">
        <v>0</v>
      </c>
      <c r="L248" s="13">
        <v>-569927.79819999996</v>
      </c>
      <c r="M248" s="64">
        <f t="shared" si="6"/>
        <v>38139</v>
      </c>
    </row>
    <row r="249" spans="1:13" hidden="1" x14ac:dyDescent="0.2">
      <c r="A249" s="3" t="s">
        <v>200</v>
      </c>
      <c r="B249" s="3" t="s">
        <v>278</v>
      </c>
      <c r="C249" s="3" t="s">
        <v>198</v>
      </c>
      <c r="D249" s="3" t="s">
        <v>279</v>
      </c>
      <c r="E249" s="9" t="s">
        <v>70</v>
      </c>
      <c r="F249" s="10">
        <v>-886600</v>
      </c>
      <c r="G249" s="10">
        <v>-752482.39399999997</v>
      </c>
      <c r="H249" s="11">
        <v>0.84872816824669306</v>
      </c>
      <c r="I249" s="12">
        <v>0.77873652999999998</v>
      </c>
      <c r="J249" s="12">
        <v>7.0000000000000005E-8</v>
      </c>
      <c r="K249" s="13">
        <v>0</v>
      </c>
      <c r="L249" s="13">
        <v>-585985.48060000001</v>
      </c>
      <c r="M249" s="64">
        <f t="shared" si="6"/>
        <v>38169</v>
      </c>
    </row>
    <row r="250" spans="1:13" hidden="1" x14ac:dyDescent="0.2">
      <c r="A250" s="3" t="s">
        <v>200</v>
      </c>
      <c r="B250" s="3" t="s">
        <v>278</v>
      </c>
      <c r="C250" s="3" t="s">
        <v>198</v>
      </c>
      <c r="D250" s="3" t="s">
        <v>279</v>
      </c>
      <c r="E250" s="9" t="s">
        <v>71</v>
      </c>
      <c r="F250" s="10">
        <v>-886600</v>
      </c>
      <c r="G250" s="10">
        <v>-748502.34080000001</v>
      </c>
      <c r="H250" s="11">
        <v>0.84423904897935598</v>
      </c>
      <c r="I250" s="12">
        <v>0.77881599999999995</v>
      </c>
      <c r="J250" s="12">
        <v>7.0000000000000005E-8</v>
      </c>
      <c r="K250" s="13">
        <v>0</v>
      </c>
      <c r="L250" s="13">
        <v>-582945.55130000005</v>
      </c>
      <c r="M250" s="64">
        <f t="shared" si="6"/>
        <v>38200</v>
      </c>
    </row>
    <row r="251" spans="1:13" hidden="1" x14ac:dyDescent="0.2">
      <c r="A251" s="3" t="s">
        <v>200</v>
      </c>
      <c r="B251" s="3" t="s">
        <v>278</v>
      </c>
      <c r="C251" s="3" t="s">
        <v>198</v>
      </c>
      <c r="D251" s="3" t="s">
        <v>279</v>
      </c>
      <c r="E251" s="9" t="s">
        <v>72</v>
      </c>
      <c r="F251" s="10">
        <v>-858000</v>
      </c>
      <c r="G251" s="10">
        <v>-720494.46340000001</v>
      </c>
      <c r="H251" s="11">
        <v>0.83973713681109807</v>
      </c>
      <c r="I251" s="12">
        <v>0.77890568999999998</v>
      </c>
      <c r="J251" s="12">
        <v>7.0000000000000005E-8</v>
      </c>
      <c r="K251" s="13">
        <v>0</v>
      </c>
      <c r="L251" s="13">
        <v>-561197.18960000004</v>
      </c>
      <c r="M251" s="64">
        <f t="shared" si="6"/>
        <v>38231</v>
      </c>
    </row>
    <row r="252" spans="1:13" hidden="1" x14ac:dyDescent="0.2">
      <c r="A252" s="3" t="s">
        <v>200</v>
      </c>
      <c r="B252" s="3" t="s">
        <v>278</v>
      </c>
      <c r="C252" s="3" t="s">
        <v>198</v>
      </c>
      <c r="D252" s="3" t="s">
        <v>279</v>
      </c>
      <c r="E252" s="9" t="s">
        <v>73</v>
      </c>
      <c r="F252" s="10">
        <v>-886600</v>
      </c>
      <c r="G252" s="10">
        <v>-740663.02170000004</v>
      </c>
      <c r="H252" s="11">
        <v>0.83539704678163107</v>
      </c>
      <c r="I252" s="12">
        <v>0.77897579000000006</v>
      </c>
      <c r="J252" s="12">
        <v>7.0000000000000005E-8</v>
      </c>
      <c r="K252" s="13">
        <v>0</v>
      </c>
      <c r="L252" s="13">
        <v>-576958.51089999999</v>
      </c>
      <c r="M252" s="64">
        <f t="shared" si="6"/>
        <v>38261</v>
      </c>
    </row>
    <row r="253" spans="1:13" hidden="1" x14ac:dyDescent="0.2">
      <c r="A253" s="3" t="s">
        <v>200</v>
      </c>
      <c r="B253" s="3" t="s">
        <v>280</v>
      </c>
      <c r="C253" s="3" t="s">
        <v>198</v>
      </c>
      <c r="D253" s="3" t="s">
        <v>279</v>
      </c>
      <c r="E253" s="9" t="s">
        <v>74</v>
      </c>
      <c r="F253" s="10">
        <v>-264960</v>
      </c>
      <c r="G253" s="10">
        <v>-220163.08919999999</v>
      </c>
      <c r="H253" s="11">
        <v>0.830929533592078</v>
      </c>
      <c r="I253" s="12">
        <v>0.77903085999999999</v>
      </c>
      <c r="J253" s="12">
        <v>7.0000000000000005E-8</v>
      </c>
      <c r="K253" s="13">
        <v>0</v>
      </c>
      <c r="L253" s="13">
        <v>-171513.8248</v>
      </c>
      <c r="M253" s="64">
        <f t="shared" si="6"/>
        <v>38292</v>
      </c>
    </row>
    <row r="254" spans="1:13" hidden="1" x14ac:dyDescent="0.2">
      <c r="A254" s="3" t="s">
        <v>200</v>
      </c>
      <c r="B254" s="3" t="s">
        <v>280</v>
      </c>
      <c r="C254" s="3" t="s">
        <v>198</v>
      </c>
      <c r="D254" s="3" t="s">
        <v>279</v>
      </c>
      <c r="E254" s="9" t="s">
        <v>75</v>
      </c>
      <c r="F254" s="10">
        <v>-273792</v>
      </c>
      <c r="G254" s="10">
        <v>-226315.73850000001</v>
      </c>
      <c r="H254" s="11">
        <v>0.82659733842404204</v>
      </c>
      <c r="I254" s="12">
        <v>0.77909134000000002</v>
      </c>
      <c r="J254" s="12">
        <v>7.0000000000000005E-8</v>
      </c>
      <c r="K254" s="13">
        <v>0</v>
      </c>
      <c r="L254" s="13">
        <v>-176320.6164</v>
      </c>
      <c r="M254" s="64">
        <f t="shared" si="6"/>
        <v>38322</v>
      </c>
    </row>
    <row r="255" spans="1:13" hidden="1" x14ac:dyDescent="0.2">
      <c r="A255" s="3" t="s">
        <v>200</v>
      </c>
      <c r="B255" s="3" t="s">
        <v>280</v>
      </c>
      <c r="C255" s="3" t="s">
        <v>198</v>
      </c>
      <c r="D255" s="3" t="s">
        <v>279</v>
      </c>
      <c r="E255" s="9" t="s">
        <v>76</v>
      </c>
      <c r="F255" s="10">
        <v>-273792</v>
      </c>
      <c r="G255" s="10">
        <v>-225090.58360000001</v>
      </c>
      <c r="H255" s="11">
        <v>0.82212257324334204</v>
      </c>
      <c r="I255" s="12">
        <v>0.77915129999999999</v>
      </c>
      <c r="J255" s="12">
        <v>7.0000000000000005E-8</v>
      </c>
      <c r="K255" s="13">
        <v>0</v>
      </c>
      <c r="L255" s="13">
        <v>-175379.60490000001</v>
      </c>
      <c r="M255" s="64">
        <f t="shared" si="6"/>
        <v>38353</v>
      </c>
    </row>
    <row r="256" spans="1:13" hidden="1" x14ac:dyDescent="0.2">
      <c r="A256" s="3" t="s">
        <v>200</v>
      </c>
      <c r="B256" s="3" t="s">
        <v>280</v>
      </c>
      <c r="C256" s="3" t="s">
        <v>198</v>
      </c>
      <c r="D256" s="3" t="s">
        <v>279</v>
      </c>
      <c r="E256" s="9" t="s">
        <v>77</v>
      </c>
      <c r="F256" s="10">
        <v>-247296</v>
      </c>
      <c r="G256" s="10">
        <v>-202201.22380000001</v>
      </c>
      <c r="H256" s="11">
        <v>0.81764858245325001</v>
      </c>
      <c r="I256" s="12">
        <v>0.77920993000000005</v>
      </c>
      <c r="J256" s="12">
        <v>7.0000000000000005E-8</v>
      </c>
      <c r="K256" s="13">
        <v>0</v>
      </c>
      <c r="L256" s="13">
        <v>-157557.1887</v>
      </c>
      <c r="M256" s="64">
        <f t="shared" si="6"/>
        <v>38384</v>
      </c>
    </row>
    <row r="257" spans="1:13" hidden="1" x14ac:dyDescent="0.2">
      <c r="A257" s="3" t="s">
        <v>200</v>
      </c>
      <c r="B257" s="3" t="s">
        <v>280</v>
      </c>
      <c r="C257" s="3" t="s">
        <v>198</v>
      </c>
      <c r="D257" s="3" t="s">
        <v>279</v>
      </c>
      <c r="E257" s="9" t="s">
        <v>78</v>
      </c>
      <c r="F257" s="10">
        <v>-273792</v>
      </c>
      <c r="G257" s="10">
        <v>-222757.5105</v>
      </c>
      <c r="H257" s="11">
        <v>0.813601239426745</v>
      </c>
      <c r="I257" s="12">
        <v>0.77926865000000001</v>
      </c>
      <c r="J257" s="12">
        <v>7.0000000000000005E-8</v>
      </c>
      <c r="K257" s="13">
        <v>0</v>
      </c>
      <c r="L257" s="13">
        <v>-173587.93040000001</v>
      </c>
      <c r="M257" s="64">
        <f t="shared" si="6"/>
        <v>38412</v>
      </c>
    </row>
    <row r="258" spans="1:13" hidden="1" x14ac:dyDescent="0.2">
      <c r="A258" s="3" t="s">
        <v>200</v>
      </c>
      <c r="B258" s="3" t="s">
        <v>280</v>
      </c>
      <c r="C258" s="3" t="s">
        <v>198</v>
      </c>
      <c r="D258" s="3" t="s">
        <v>279</v>
      </c>
      <c r="E258" s="9" t="s">
        <v>79</v>
      </c>
      <c r="F258" s="10">
        <v>-264960</v>
      </c>
      <c r="G258" s="10">
        <v>-214397.64629999999</v>
      </c>
      <c r="H258" s="11">
        <v>0.80916986078953501</v>
      </c>
      <c r="I258" s="12">
        <v>0.77928587000000005</v>
      </c>
      <c r="J258" s="12">
        <v>7.0000000000000005E-8</v>
      </c>
      <c r="K258" s="13">
        <v>0</v>
      </c>
      <c r="L258" s="13">
        <v>-167077.04199999999</v>
      </c>
      <c r="M258" s="64">
        <f t="shared" si="6"/>
        <v>38443</v>
      </c>
    </row>
    <row r="259" spans="1:13" hidden="1" x14ac:dyDescent="0.2">
      <c r="A259" s="3" t="s">
        <v>200</v>
      </c>
      <c r="B259" s="3" t="s">
        <v>280</v>
      </c>
      <c r="C259" s="3" t="s">
        <v>198</v>
      </c>
      <c r="D259" s="3" t="s">
        <v>279</v>
      </c>
      <c r="E259" s="9" t="s">
        <v>80</v>
      </c>
      <c r="F259" s="10">
        <v>-273792</v>
      </c>
      <c r="G259" s="10">
        <v>-220382.53390000001</v>
      </c>
      <c r="H259" s="11">
        <v>0.80492685635309402</v>
      </c>
      <c r="I259" s="12">
        <v>0.77925827000000003</v>
      </c>
      <c r="J259" s="12">
        <v>7.0000000000000005E-8</v>
      </c>
      <c r="K259" s="13">
        <v>0</v>
      </c>
      <c r="L259" s="13">
        <v>-171734.89720000001</v>
      </c>
      <c r="M259" s="64">
        <f t="shared" si="6"/>
        <v>38473</v>
      </c>
    </row>
    <row r="260" spans="1:13" hidden="1" x14ac:dyDescent="0.2">
      <c r="A260" s="3" t="s">
        <v>200</v>
      </c>
      <c r="B260" s="3" t="s">
        <v>280</v>
      </c>
      <c r="C260" s="3" t="s">
        <v>198</v>
      </c>
      <c r="D260" s="3" t="s">
        <v>279</v>
      </c>
      <c r="E260" s="9" t="s">
        <v>81</v>
      </c>
      <c r="F260" s="10">
        <v>-264960</v>
      </c>
      <c r="G260" s="10">
        <v>-212110.99359999999</v>
      </c>
      <c r="H260" s="11">
        <v>0.80053967997868991</v>
      </c>
      <c r="I260" s="12">
        <v>0.77923189000000004</v>
      </c>
      <c r="J260" s="12">
        <v>7.0000000000000005E-8</v>
      </c>
      <c r="K260" s="13">
        <v>0</v>
      </c>
      <c r="L260" s="13">
        <v>-165283.6354</v>
      </c>
      <c r="M260" s="64">
        <f t="shared" si="6"/>
        <v>38504</v>
      </c>
    </row>
    <row r="261" spans="1:13" hidden="1" x14ac:dyDescent="0.2">
      <c r="A261" s="3" t="s">
        <v>200</v>
      </c>
      <c r="B261" s="3" t="s">
        <v>280</v>
      </c>
      <c r="C261" s="3" t="s">
        <v>198</v>
      </c>
      <c r="D261" s="3" t="s">
        <v>279</v>
      </c>
      <c r="E261" s="9" t="s">
        <v>82</v>
      </c>
      <c r="F261" s="10">
        <v>-273792</v>
      </c>
      <c r="G261" s="10">
        <v>-218019.47760000001</v>
      </c>
      <c r="H261" s="11">
        <v>0.79629601158800201</v>
      </c>
      <c r="I261" s="12">
        <v>0.77920416999999997</v>
      </c>
      <c r="J261" s="12">
        <v>7.0000000000000005E-8</v>
      </c>
      <c r="K261" s="13">
        <v>0</v>
      </c>
      <c r="L261" s="13">
        <v>-169881.67050000001</v>
      </c>
      <c r="M261" s="64">
        <f t="shared" si="6"/>
        <v>38534</v>
      </c>
    </row>
    <row r="262" spans="1:13" hidden="1" x14ac:dyDescent="0.2">
      <c r="A262" s="3" t="s">
        <v>200</v>
      </c>
      <c r="B262" s="3" t="s">
        <v>280</v>
      </c>
      <c r="C262" s="3" t="s">
        <v>198</v>
      </c>
      <c r="D262" s="3" t="s">
        <v>279</v>
      </c>
      <c r="E262" s="9" t="s">
        <v>83</v>
      </c>
      <c r="F262" s="10">
        <v>-273792</v>
      </c>
      <c r="G262" s="10">
        <v>-216819.5643</v>
      </c>
      <c r="H262" s="11">
        <v>0.79191343885566701</v>
      </c>
      <c r="I262" s="12">
        <v>0.77917299000000007</v>
      </c>
      <c r="J262" s="12">
        <v>7.0000000000000005E-8</v>
      </c>
      <c r="K262" s="13">
        <v>0</v>
      </c>
      <c r="L262" s="13">
        <v>-168939.93400000001</v>
      </c>
      <c r="M262" s="64">
        <f t="shared" si="6"/>
        <v>38565</v>
      </c>
    </row>
    <row r="263" spans="1:13" hidden="1" x14ac:dyDescent="0.2">
      <c r="A263" s="3" t="s">
        <v>200</v>
      </c>
      <c r="B263" s="3" t="s">
        <v>280</v>
      </c>
      <c r="C263" s="3" t="s">
        <v>198</v>
      </c>
      <c r="D263" s="3" t="s">
        <v>279</v>
      </c>
      <c r="E263" s="9" t="s">
        <v>84</v>
      </c>
      <c r="F263" s="10">
        <v>-264960</v>
      </c>
      <c r="G263" s="10">
        <v>-208663.75169999999</v>
      </c>
      <c r="H263" s="11">
        <v>0.78752925607906399</v>
      </c>
      <c r="I263" s="12">
        <v>0.77914362999999998</v>
      </c>
      <c r="J263" s="12">
        <v>7.0000000000000005E-8</v>
      </c>
      <c r="K263" s="13">
        <v>0</v>
      </c>
      <c r="L263" s="13">
        <v>-162579.01809999999</v>
      </c>
      <c r="M263" s="64">
        <f t="shared" si="6"/>
        <v>38596</v>
      </c>
    </row>
    <row r="264" spans="1:13" hidden="1" x14ac:dyDescent="0.2">
      <c r="A264" s="3" t="s">
        <v>200</v>
      </c>
      <c r="B264" s="3" t="s">
        <v>280</v>
      </c>
      <c r="C264" s="3" t="s">
        <v>198</v>
      </c>
      <c r="D264" s="3" t="s">
        <v>279</v>
      </c>
      <c r="E264" s="9" t="s">
        <v>85</v>
      </c>
      <c r="F264" s="10">
        <v>-273792</v>
      </c>
      <c r="G264" s="10">
        <v>-214457.23420000001</v>
      </c>
      <c r="H264" s="11">
        <v>0.78328524654702703</v>
      </c>
      <c r="I264" s="12">
        <v>0.77911693000000004</v>
      </c>
      <c r="J264" s="12">
        <v>7.0000000000000005E-8</v>
      </c>
      <c r="K264" s="13">
        <v>0</v>
      </c>
      <c r="L264" s="13">
        <v>-167087.24729999999</v>
      </c>
      <c r="M264" s="64">
        <f t="shared" ref="M264:M327" si="7">DATE(YEAR(E264),MONTH(E264),1)</f>
        <v>38626</v>
      </c>
    </row>
    <row r="265" spans="1:13" hidden="1" x14ac:dyDescent="0.2">
      <c r="A265" s="3" t="s">
        <v>200</v>
      </c>
      <c r="B265" s="3" t="s">
        <v>280</v>
      </c>
      <c r="C265" s="3" t="s">
        <v>198</v>
      </c>
      <c r="D265" s="3" t="s">
        <v>279</v>
      </c>
      <c r="E265" s="9" t="s">
        <v>86</v>
      </c>
      <c r="F265" s="10">
        <v>-264960</v>
      </c>
      <c r="G265" s="10">
        <v>-206377.01680000001</v>
      </c>
      <c r="H265" s="11">
        <v>0.77889876509119305</v>
      </c>
      <c r="I265" s="12">
        <v>0.77909112000000003</v>
      </c>
      <c r="J265" s="12">
        <v>7.0000000000000005E-8</v>
      </c>
      <c r="K265" s="13">
        <v>0</v>
      </c>
      <c r="L265" s="13">
        <v>-160786.4872</v>
      </c>
      <c r="M265" s="64">
        <f t="shared" si="7"/>
        <v>38657</v>
      </c>
    </row>
    <row r="266" spans="1:13" hidden="1" x14ac:dyDescent="0.2">
      <c r="A266" s="3" t="s">
        <v>200</v>
      </c>
      <c r="B266" s="3" t="s">
        <v>280</v>
      </c>
      <c r="C266" s="3" t="s">
        <v>198</v>
      </c>
      <c r="D266" s="3" t="s">
        <v>279</v>
      </c>
      <c r="E266" s="9" t="s">
        <v>87</v>
      </c>
      <c r="F266" s="10">
        <v>-273792</v>
      </c>
      <c r="G266" s="10">
        <v>-212093.81760000001</v>
      </c>
      <c r="H266" s="11">
        <v>0.77465308547670297</v>
      </c>
      <c r="I266" s="12">
        <v>0.77906786000000006</v>
      </c>
      <c r="J266" s="12">
        <v>7.0000000000000005E-8</v>
      </c>
      <c r="K266" s="13">
        <v>0</v>
      </c>
      <c r="L266" s="13">
        <v>-165235.46280000001</v>
      </c>
      <c r="M266" s="64">
        <f t="shared" si="7"/>
        <v>38687</v>
      </c>
    </row>
    <row r="267" spans="1:13" hidden="1" x14ac:dyDescent="0.2">
      <c r="A267" s="3" t="s">
        <v>200</v>
      </c>
      <c r="B267" s="3" t="s">
        <v>280</v>
      </c>
      <c r="C267" s="3" t="s">
        <v>198</v>
      </c>
      <c r="D267" s="3" t="s">
        <v>279</v>
      </c>
      <c r="E267" s="9" t="s">
        <v>88</v>
      </c>
      <c r="F267" s="10">
        <v>-273792</v>
      </c>
      <c r="G267" s="10">
        <v>-210892.51759999999</v>
      </c>
      <c r="H267" s="11">
        <v>0.77026544806611197</v>
      </c>
      <c r="I267" s="12">
        <v>0.77904561000000005</v>
      </c>
      <c r="J267" s="12">
        <v>7.0000000000000005E-8</v>
      </c>
      <c r="K267" s="13">
        <v>0</v>
      </c>
      <c r="L267" s="13">
        <v>-164294.875</v>
      </c>
      <c r="M267" s="64">
        <f t="shared" si="7"/>
        <v>38718</v>
      </c>
    </row>
    <row r="268" spans="1:13" hidden="1" x14ac:dyDescent="0.2">
      <c r="A268" s="3" t="s">
        <v>200</v>
      </c>
      <c r="B268" s="3" t="s">
        <v>280</v>
      </c>
      <c r="C268" s="3" t="s">
        <v>198</v>
      </c>
      <c r="D268" s="3" t="s">
        <v>279</v>
      </c>
      <c r="E268" s="9" t="s">
        <v>89</v>
      </c>
      <c r="F268" s="10">
        <v>-247296</v>
      </c>
      <c r="G268" s="10">
        <v>-189398.4811</v>
      </c>
      <c r="H268" s="11">
        <v>0.76587765708697597</v>
      </c>
      <c r="I268" s="12">
        <v>0.77902515999999999</v>
      </c>
      <c r="J268" s="12">
        <v>7.0000000000000005E-8</v>
      </c>
      <c r="K268" s="13">
        <v>0</v>
      </c>
      <c r="L268" s="13">
        <v>-147546.1684</v>
      </c>
      <c r="M268" s="64">
        <f t="shared" si="7"/>
        <v>38749</v>
      </c>
    </row>
    <row r="269" spans="1:13" hidden="1" x14ac:dyDescent="0.2">
      <c r="A269" s="3" t="s">
        <v>200</v>
      </c>
      <c r="B269" s="3" t="s">
        <v>280</v>
      </c>
      <c r="C269" s="3" t="s">
        <v>198</v>
      </c>
      <c r="D269" s="3" t="s">
        <v>279</v>
      </c>
      <c r="E269" s="9" t="s">
        <v>90</v>
      </c>
      <c r="F269" s="10">
        <v>-273792</v>
      </c>
      <c r="G269" s="10">
        <v>-208606.12229999999</v>
      </c>
      <c r="H269" s="11">
        <v>0.76191460042864301</v>
      </c>
      <c r="I269" s="12">
        <v>0.77900822999999997</v>
      </c>
      <c r="J269" s="12">
        <v>7.0000000000000005E-8</v>
      </c>
      <c r="K269" s="13">
        <v>0</v>
      </c>
      <c r="L269" s="13">
        <v>-162505.87289999999</v>
      </c>
      <c r="M269" s="64">
        <f t="shared" si="7"/>
        <v>38777</v>
      </c>
    </row>
    <row r="270" spans="1:13" hidden="1" x14ac:dyDescent="0.2">
      <c r="A270" s="3" t="s">
        <v>200</v>
      </c>
      <c r="B270" s="3" t="s">
        <v>280</v>
      </c>
      <c r="C270" s="3" t="s">
        <v>198</v>
      </c>
      <c r="D270" s="3" t="s">
        <v>279</v>
      </c>
      <c r="E270" s="9" t="s">
        <v>91</v>
      </c>
      <c r="F270" s="10">
        <v>-264960</v>
      </c>
      <c r="G270" s="10">
        <v>-200714.43799999999</v>
      </c>
      <c r="H270" s="11">
        <v>0.75752731735257106</v>
      </c>
      <c r="I270" s="12">
        <v>0.77899121999999998</v>
      </c>
      <c r="J270" s="12">
        <v>7.0000000000000005E-8</v>
      </c>
      <c r="K270" s="13">
        <v>0</v>
      </c>
      <c r="L270" s="13">
        <v>-156354.77069999999</v>
      </c>
      <c r="M270" s="64">
        <f t="shared" si="7"/>
        <v>38808</v>
      </c>
    </row>
    <row r="271" spans="1:13" hidden="1" x14ac:dyDescent="0.2">
      <c r="A271" s="3" t="s">
        <v>200</v>
      </c>
      <c r="B271" s="3" t="s">
        <v>280</v>
      </c>
      <c r="C271" s="3" t="s">
        <v>198</v>
      </c>
      <c r="D271" s="3" t="s">
        <v>279</v>
      </c>
      <c r="E271" s="9" t="s">
        <v>92</v>
      </c>
      <c r="F271" s="10">
        <v>-273792</v>
      </c>
      <c r="G271" s="10">
        <v>-206242.64230000001</v>
      </c>
      <c r="H271" s="11">
        <v>0.75328220787245503</v>
      </c>
      <c r="I271" s="12">
        <v>0.77897647000000003</v>
      </c>
      <c r="J271" s="12">
        <v>7.0000000000000005E-8</v>
      </c>
      <c r="K271" s="13">
        <v>0</v>
      </c>
      <c r="L271" s="13">
        <v>-160658.15040000001</v>
      </c>
      <c r="M271" s="64">
        <f t="shared" si="7"/>
        <v>38838</v>
      </c>
    </row>
    <row r="272" spans="1:13" hidden="1" x14ac:dyDescent="0.2">
      <c r="A272" s="3" t="s">
        <v>200</v>
      </c>
      <c r="B272" s="3" t="s">
        <v>280</v>
      </c>
      <c r="C272" s="3" t="s">
        <v>198</v>
      </c>
      <c r="D272" s="3" t="s">
        <v>279</v>
      </c>
      <c r="E272" s="9" t="s">
        <v>93</v>
      </c>
      <c r="F272" s="10">
        <v>-264960</v>
      </c>
      <c r="G272" s="10">
        <v>-198432.36470000001</v>
      </c>
      <c r="H272" s="11">
        <v>0.74891441991861507</v>
      </c>
      <c r="I272" s="12">
        <v>0.77903990000000001</v>
      </c>
      <c r="J272" s="12">
        <v>7.0000000000000005E-8</v>
      </c>
      <c r="K272" s="13">
        <v>0</v>
      </c>
      <c r="L272" s="13">
        <v>-154586.71660000001</v>
      </c>
      <c r="M272" s="64">
        <f t="shared" si="7"/>
        <v>38869</v>
      </c>
    </row>
    <row r="273" spans="1:13" hidden="1" x14ac:dyDescent="0.2">
      <c r="A273" s="3" t="s">
        <v>200</v>
      </c>
      <c r="B273" s="3" t="s">
        <v>280</v>
      </c>
      <c r="C273" s="3" t="s">
        <v>198</v>
      </c>
      <c r="D273" s="3" t="s">
        <v>279</v>
      </c>
      <c r="E273" s="9" t="s">
        <v>94</v>
      </c>
      <c r="F273" s="10">
        <v>-273792</v>
      </c>
      <c r="G273" s="10">
        <v>-203959.3346</v>
      </c>
      <c r="H273" s="11">
        <v>0.74494263734336996</v>
      </c>
      <c r="I273" s="12">
        <v>0.77911032999999996</v>
      </c>
      <c r="J273" s="12">
        <v>7.0000000000000005E-8</v>
      </c>
      <c r="K273" s="13">
        <v>0</v>
      </c>
      <c r="L273" s="13">
        <v>-158906.81080000001</v>
      </c>
      <c r="M273" s="64">
        <f t="shared" si="7"/>
        <v>38899</v>
      </c>
    </row>
    <row r="274" spans="1:13" hidden="1" x14ac:dyDescent="0.2">
      <c r="A274" s="3" t="s">
        <v>200</v>
      </c>
      <c r="B274" s="3" t="s">
        <v>280</v>
      </c>
      <c r="C274" s="3" t="s">
        <v>198</v>
      </c>
      <c r="D274" s="3" t="s">
        <v>279</v>
      </c>
      <c r="E274" s="9" t="s">
        <v>95</v>
      </c>
      <c r="F274" s="10">
        <v>-273792</v>
      </c>
      <c r="G274" s="10">
        <v>-202837.67670000001</v>
      </c>
      <c r="H274" s="11">
        <v>0.74084588543767504</v>
      </c>
      <c r="I274" s="12">
        <v>0.77918761000000003</v>
      </c>
      <c r="J274" s="12">
        <v>7.0000000000000005E-8</v>
      </c>
      <c r="K274" s="13">
        <v>0</v>
      </c>
      <c r="L274" s="13">
        <v>-158048.58970000001</v>
      </c>
      <c r="M274" s="64">
        <f t="shared" si="7"/>
        <v>38930</v>
      </c>
    </row>
    <row r="275" spans="1:13" hidden="1" x14ac:dyDescent="0.2">
      <c r="A275" s="3" t="s">
        <v>200</v>
      </c>
      <c r="B275" s="3" t="s">
        <v>280</v>
      </c>
      <c r="C275" s="3" t="s">
        <v>198</v>
      </c>
      <c r="D275" s="3" t="s">
        <v>279</v>
      </c>
      <c r="E275" s="9" t="s">
        <v>96</v>
      </c>
      <c r="F275" s="10">
        <v>-264960</v>
      </c>
      <c r="G275" s="10">
        <v>-195211.0822</v>
      </c>
      <c r="H275" s="11">
        <v>0.73675680196884497</v>
      </c>
      <c r="I275" s="12">
        <v>0.77926945000000003</v>
      </c>
      <c r="J275" s="12">
        <v>7.0000000000000005E-8</v>
      </c>
      <c r="K275" s="13">
        <v>0</v>
      </c>
      <c r="L275" s="13">
        <v>-152122.0197</v>
      </c>
      <c r="M275" s="64">
        <f t="shared" si="7"/>
        <v>38961</v>
      </c>
    </row>
    <row r="276" spans="1:13" hidden="1" x14ac:dyDescent="0.2">
      <c r="A276" s="3" t="s">
        <v>200</v>
      </c>
      <c r="B276" s="3" t="s">
        <v>280</v>
      </c>
      <c r="C276" s="3" t="s">
        <v>198</v>
      </c>
      <c r="D276" s="3" t="s">
        <v>279</v>
      </c>
      <c r="E276" s="9" t="s">
        <v>97</v>
      </c>
      <c r="F276" s="10">
        <v>-273792</v>
      </c>
      <c r="G276" s="10">
        <v>-200636.70569999999</v>
      </c>
      <c r="H276" s="11">
        <v>0.73280704212216097</v>
      </c>
      <c r="I276" s="12">
        <v>0.77935301000000001</v>
      </c>
      <c r="J276" s="12">
        <v>7.0000000000000005E-8</v>
      </c>
      <c r="K276" s="13">
        <v>0</v>
      </c>
      <c r="L276" s="13">
        <v>-156366.80710000001</v>
      </c>
      <c r="M276" s="64">
        <f t="shared" si="7"/>
        <v>38991</v>
      </c>
    </row>
    <row r="277" spans="1:13" hidden="1" x14ac:dyDescent="0.2">
      <c r="A277" s="3" t="s">
        <v>200</v>
      </c>
      <c r="B277" s="3" t="s">
        <v>280</v>
      </c>
      <c r="C277" s="3" t="s">
        <v>198</v>
      </c>
      <c r="D277" s="3" t="s">
        <v>279</v>
      </c>
      <c r="E277" s="9" t="s">
        <v>98</v>
      </c>
      <c r="F277" s="10">
        <v>-264960</v>
      </c>
      <c r="G277" s="10">
        <v>-193085.20370000001</v>
      </c>
      <c r="H277" s="11">
        <v>0.728733407648125</v>
      </c>
      <c r="I277" s="12">
        <v>0.77944385999999999</v>
      </c>
      <c r="J277" s="12">
        <v>7.0000000000000005E-8</v>
      </c>
      <c r="K277" s="13">
        <v>0</v>
      </c>
      <c r="L277" s="13">
        <v>-150499.06270000001</v>
      </c>
      <c r="M277" s="64">
        <f t="shared" si="7"/>
        <v>39022</v>
      </c>
    </row>
    <row r="278" spans="1:13" hidden="1" x14ac:dyDescent="0.2">
      <c r="A278" s="3" t="s">
        <v>200</v>
      </c>
      <c r="B278" s="3" t="s">
        <v>280</v>
      </c>
      <c r="C278" s="3" t="s">
        <v>198</v>
      </c>
      <c r="D278" s="3" t="s">
        <v>279</v>
      </c>
      <c r="E278" s="9" t="s">
        <v>99</v>
      </c>
      <c r="F278" s="10">
        <v>-273792</v>
      </c>
      <c r="G278" s="10">
        <v>-198444.12030000001</v>
      </c>
      <c r="H278" s="11">
        <v>0.724798826573952</v>
      </c>
      <c r="I278" s="12">
        <v>0.77953612999999999</v>
      </c>
      <c r="J278" s="12">
        <v>7.0000000000000005E-8</v>
      </c>
      <c r="K278" s="13">
        <v>0</v>
      </c>
      <c r="L278" s="13">
        <v>-154694.3475</v>
      </c>
      <c r="M278" s="64">
        <f t="shared" si="7"/>
        <v>39052</v>
      </c>
    </row>
    <row r="279" spans="1:13" hidden="1" x14ac:dyDescent="0.2">
      <c r="A279" s="3" t="s">
        <v>200</v>
      </c>
      <c r="B279" s="3" t="s">
        <v>280</v>
      </c>
      <c r="C279" s="3" t="s">
        <v>198</v>
      </c>
      <c r="D279" s="3" t="s">
        <v>279</v>
      </c>
      <c r="E279" s="9" t="s">
        <v>100</v>
      </c>
      <c r="F279" s="10">
        <v>-273792</v>
      </c>
      <c r="G279" s="10">
        <v>-197333.1501</v>
      </c>
      <c r="H279" s="11">
        <v>0.72074111030854104</v>
      </c>
      <c r="I279" s="12">
        <v>0.77963598000000001</v>
      </c>
      <c r="J279" s="12">
        <v>7.0000000000000005E-8</v>
      </c>
      <c r="K279" s="13">
        <v>0</v>
      </c>
      <c r="L279" s="13">
        <v>-153848.00950000001</v>
      </c>
      <c r="M279" s="64">
        <f t="shared" si="7"/>
        <v>39083</v>
      </c>
    </row>
    <row r="280" spans="1:13" hidden="1" x14ac:dyDescent="0.2">
      <c r="A280" s="3" t="s">
        <v>200</v>
      </c>
      <c r="B280" s="3" t="s">
        <v>280</v>
      </c>
      <c r="C280" s="3" t="s">
        <v>198</v>
      </c>
      <c r="D280" s="3" t="s">
        <v>279</v>
      </c>
      <c r="E280" s="9" t="s">
        <v>101</v>
      </c>
      <c r="F280" s="10">
        <v>-247296</v>
      </c>
      <c r="G280" s="10">
        <v>-177234.9809</v>
      </c>
      <c r="H280" s="11">
        <v>0.71669166055560507</v>
      </c>
      <c r="I280" s="12">
        <v>0.7797404</v>
      </c>
      <c r="J280" s="12">
        <v>7.0000000000000005E-8</v>
      </c>
      <c r="K280" s="13">
        <v>0</v>
      </c>
      <c r="L280" s="13">
        <v>-138197.2628</v>
      </c>
      <c r="M280" s="64">
        <f t="shared" si="7"/>
        <v>39114</v>
      </c>
    </row>
    <row r="281" spans="1:13" hidden="1" x14ac:dyDescent="0.2">
      <c r="A281" s="3" t="s">
        <v>200</v>
      </c>
      <c r="B281" s="3" t="s">
        <v>280</v>
      </c>
      <c r="C281" s="3" t="s">
        <v>198</v>
      </c>
      <c r="D281" s="3" t="s">
        <v>279</v>
      </c>
      <c r="E281" s="9" t="s">
        <v>102</v>
      </c>
      <c r="F281" s="10">
        <v>-273792</v>
      </c>
      <c r="G281" s="10">
        <v>-195225.00260000001</v>
      </c>
      <c r="H281" s="11">
        <v>0.71304129617928602</v>
      </c>
      <c r="I281" s="12">
        <v>0.77983864999999997</v>
      </c>
      <c r="J281" s="12">
        <v>7.0000000000000005E-8</v>
      </c>
      <c r="K281" s="13">
        <v>0</v>
      </c>
      <c r="L281" s="13">
        <v>-152243.98980000001</v>
      </c>
      <c r="M281" s="64">
        <f t="shared" si="7"/>
        <v>39142</v>
      </c>
    </row>
    <row r="282" spans="1:13" hidden="1" x14ac:dyDescent="0.2">
      <c r="A282" s="3" t="s">
        <v>200</v>
      </c>
      <c r="B282" s="3" t="s">
        <v>280</v>
      </c>
      <c r="C282" s="3" t="s">
        <v>198</v>
      </c>
      <c r="D282" s="3" t="s">
        <v>279</v>
      </c>
      <c r="E282" s="9" t="s">
        <v>103</v>
      </c>
      <c r="F282" s="10">
        <v>-264960</v>
      </c>
      <c r="G282" s="10">
        <v>-187858.7341</v>
      </c>
      <c r="H282" s="11">
        <v>0.70900790356041699</v>
      </c>
      <c r="I282" s="12">
        <v>0.77995179000000003</v>
      </c>
      <c r="J282" s="12">
        <v>7.0000000000000005E-8</v>
      </c>
      <c r="K282" s="13">
        <v>0</v>
      </c>
      <c r="L282" s="13">
        <v>-146520.74340000001</v>
      </c>
      <c r="M282" s="64">
        <f t="shared" si="7"/>
        <v>39173</v>
      </c>
    </row>
    <row r="283" spans="1:13" hidden="1" x14ac:dyDescent="0.2">
      <c r="A283" s="3" t="s">
        <v>200</v>
      </c>
      <c r="B283" s="3" t="s">
        <v>280</v>
      </c>
      <c r="C283" s="3" t="s">
        <v>198</v>
      </c>
      <c r="D283" s="3" t="s">
        <v>279</v>
      </c>
      <c r="E283" s="9" t="s">
        <v>104</v>
      </c>
      <c r="F283" s="10">
        <v>-273792</v>
      </c>
      <c r="G283" s="10">
        <v>-193054.24710000001</v>
      </c>
      <c r="H283" s="11">
        <v>0.70511281215900201</v>
      </c>
      <c r="I283" s="12">
        <v>0.78006564</v>
      </c>
      <c r="J283" s="12">
        <v>7.0000000000000005E-8</v>
      </c>
      <c r="K283" s="13">
        <v>0</v>
      </c>
      <c r="L283" s="13">
        <v>-150594.9718</v>
      </c>
      <c r="M283" s="64">
        <f t="shared" si="7"/>
        <v>39203</v>
      </c>
    </row>
    <row r="284" spans="1:13" hidden="1" x14ac:dyDescent="0.2">
      <c r="A284" s="3" t="s">
        <v>200</v>
      </c>
      <c r="B284" s="3" t="s">
        <v>280</v>
      </c>
      <c r="C284" s="3" t="s">
        <v>198</v>
      </c>
      <c r="D284" s="3" t="s">
        <v>279</v>
      </c>
      <c r="E284" s="9" t="s">
        <v>105</v>
      </c>
      <c r="F284" s="10">
        <v>-264960</v>
      </c>
      <c r="G284" s="10">
        <v>-185762.51809999999</v>
      </c>
      <c r="H284" s="11">
        <v>0.70109646038893103</v>
      </c>
      <c r="I284" s="12">
        <v>0.78018779000000005</v>
      </c>
      <c r="J284" s="12">
        <v>7.0000000000000005E-8</v>
      </c>
      <c r="K284" s="13">
        <v>0</v>
      </c>
      <c r="L284" s="13">
        <v>-144929.63630000001</v>
      </c>
      <c r="M284" s="64">
        <f t="shared" si="7"/>
        <v>39234</v>
      </c>
    </row>
    <row r="285" spans="1:13" hidden="1" x14ac:dyDescent="0.2">
      <c r="A285" s="3" t="s">
        <v>200</v>
      </c>
      <c r="B285" s="3" t="s">
        <v>280</v>
      </c>
      <c r="C285" s="3" t="s">
        <v>198</v>
      </c>
      <c r="D285" s="3" t="s">
        <v>279</v>
      </c>
      <c r="E285" s="9" t="s">
        <v>106</v>
      </c>
      <c r="F285" s="10">
        <v>-273792</v>
      </c>
      <c r="G285" s="10">
        <v>-190892.73069999999</v>
      </c>
      <c r="H285" s="11">
        <v>0.69721807304043903</v>
      </c>
      <c r="I285" s="12">
        <v>0.78031037000000003</v>
      </c>
      <c r="J285" s="12">
        <v>7.0000000000000005E-8</v>
      </c>
      <c r="K285" s="13">
        <v>0</v>
      </c>
      <c r="L285" s="13">
        <v>-148955.56390000001</v>
      </c>
      <c r="M285" s="64">
        <f t="shared" si="7"/>
        <v>39264</v>
      </c>
    </row>
    <row r="286" spans="1:13" hidden="1" x14ac:dyDescent="0.2">
      <c r="A286" s="3" t="s">
        <v>200</v>
      </c>
      <c r="B286" s="3" t="s">
        <v>280</v>
      </c>
      <c r="C286" s="3" t="s">
        <v>198</v>
      </c>
      <c r="D286" s="3" t="s">
        <v>279</v>
      </c>
      <c r="E286" s="9" t="s">
        <v>107</v>
      </c>
      <c r="F286" s="10">
        <v>-273792</v>
      </c>
      <c r="G286" s="10">
        <v>-189797.87119999999</v>
      </c>
      <c r="H286" s="11">
        <v>0.69321919983663305</v>
      </c>
      <c r="I286" s="12">
        <v>0.78044153999999999</v>
      </c>
      <c r="J286" s="12">
        <v>7.0000000000000005E-8</v>
      </c>
      <c r="K286" s="13">
        <v>0</v>
      </c>
      <c r="L286" s="13">
        <v>-148126.1298</v>
      </c>
      <c r="M286" s="64">
        <f t="shared" si="7"/>
        <v>39295</v>
      </c>
    </row>
    <row r="287" spans="1:13" hidden="1" x14ac:dyDescent="0.2">
      <c r="A287" s="3" t="s">
        <v>200</v>
      </c>
      <c r="B287" s="3" t="s">
        <v>280</v>
      </c>
      <c r="C287" s="3" t="s">
        <v>198</v>
      </c>
      <c r="D287" s="3" t="s">
        <v>279</v>
      </c>
      <c r="E287" s="9" t="s">
        <v>108</v>
      </c>
      <c r="F287" s="10">
        <v>-264960</v>
      </c>
      <c r="G287" s="10">
        <v>-182618.21489999999</v>
      </c>
      <c r="H287" s="11">
        <v>0.68922937400123496</v>
      </c>
      <c r="I287" s="12">
        <v>0.78057730000000003</v>
      </c>
      <c r="J287" s="12">
        <v>7.0000000000000005E-8</v>
      </c>
      <c r="K287" s="13">
        <v>0</v>
      </c>
      <c r="L287" s="13">
        <v>-142547.6201</v>
      </c>
      <c r="M287" s="64">
        <f t="shared" si="7"/>
        <v>39326</v>
      </c>
    </row>
    <row r="288" spans="1:13" hidden="1" x14ac:dyDescent="0.2">
      <c r="A288" s="3" t="s">
        <v>200</v>
      </c>
      <c r="B288" s="3" t="s">
        <v>280</v>
      </c>
      <c r="C288" s="3" t="s">
        <v>198</v>
      </c>
      <c r="D288" s="3" t="s">
        <v>279</v>
      </c>
      <c r="E288" s="9" t="s">
        <v>109</v>
      </c>
      <c r="F288" s="10">
        <v>-273792</v>
      </c>
      <c r="G288" s="10">
        <v>-187650.73130000001</v>
      </c>
      <c r="H288" s="11">
        <v>0.68537696965537398</v>
      </c>
      <c r="I288" s="12">
        <v>0.78071303999999997</v>
      </c>
      <c r="J288" s="12">
        <v>7.0000000000000005E-8</v>
      </c>
      <c r="K288" s="13">
        <v>0</v>
      </c>
      <c r="L288" s="13">
        <v>-146501.36060000001</v>
      </c>
      <c r="M288" s="64">
        <f t="shared" si="7"/>
        <v>39356</v>
      </c>
    </row>
    <row r="289" spans="1:13" hidden="1" x14ac:dyDescent="0.2">
      <c r="A289" s="3" t="s">
        <v>200</v>
      </c>
      <c r="B289" s="3" t="s">
        <v>280</v>
      </c>
      <c r="C289" s="3" t="s">
        <v>198</v>
      </c>
      <c r="D289" s="3" t="s">
        <v>279</v>
      </c>
      <c r="E289" s="9" t="s">
        <v>110</v>
      </c>
      <c r="F289" s="10">
        <v>-264960</v>
      </c>
      <c r="G289" s="10">
        <v>-180545.1391</v>
      </c>
      <c r="H289" s="11">
        <v>0.68140526524784906</v>
      </c>
      <c r="I289" s="12">
        <v>0.78085782999999998</v>
      </c>
      <c r="J289" s="12">
        <v>7.0000000000000005E-8</v>
      </c>
      <c r="K289" s="13">
        <v>0</v>
      </c>
      <c r="L289" s="13">
        <v>-140980.07310000001</v>
      </c>
      <c r="M289" s="64">
        <f t="shared" si="7"/>
        <v>39387</v>
      </c>
    </row>
    <row r="290" spans="1:13" hidden="1" x14ac:dyDescent="0.2">
      <c r="A290" s="3" t="s">
        <v>200</v>
      </c>
      <c r="B290" s="3" t="s">
        <v>280</v>
      </c>
      <c r="C290" s="3" t="s">
        <v>198</v>
      </c>
      <c r="D290" s="3" t="s">
        <v>279</v>
      </c>
      <c r="E290" s="9" t="s">
        <v>111</v>
      </c>
      <c r="F290" s="10">
        <v>-273792</v>
      </c>
      <c r="G290" s="10">
        <v>-185513.40960000001</v>
      </c>
      <c r="H290" s="11">
        <v>0.67757059956324506</v>
      </c>
      <c r="I290" s="12">
        <v>0.78100232000000003</v>
      </c>
      <c r="J290" s="12">
        <v>7.0000000000000005E-8</v>
      </c>
      <c r="K290" s="13">
        <v>0</v>
      </c>
      <c r="L290" s="13">
        <v>-144886.39009999999</v>
      </c>
      <c r="M290" s="64">
        <f t="shared" si="7"/>
        <v>39417</v>
      </c>
    </row>
    <row r="291" spans="1:13" hidden="1" x14ac:dyDescent="0.2">
      <c r="A291" s="3" t="s">
        <v>200</v>
      </c>
      <c r="B291" s="3" t="s">
        <v>280</v>
      </c>
      <c r="C291" s="3" t="s">
        <v>198</v>
      </c>
      <c r="D291" s="3" t="s">
        <v>279</v>
      </c>
      <c r="E291" s="9" t="s">
        <v>112</v>
      </c>
      <c r="F291" s="10">
        <v>-273792</v>
      </c>
      <c r="G291" s="10">
        <v>-184431.0638</v>
      </c>
      <c r="H291" s="11">
        <v>0.67361743131607599</v>
      </c>
      <c r="I291" s="12">
        <v>0.78115614</v>
      </c>
      <c r="J291" s="12">
        <v>7.0000000000000005E-8</v>
      </c>
      <c r="K291" s="13">
        <v>0</v>
      </c>
      <c r="L291" s="13">
        <v>-144069.44529999999</v>
      </c>
      <c r="M291" s="64">
        <f t="shared" si="7"/>
        <v>39448</v>
      </c>
    </row>
    <row r="292" spans="1:13" hidden="1" x14ac:dyDescent="0.2">
      <c r="A292" s="3" t="s">
        <v>200</v>
      </c>
      <c r="B292" s="3" t="s">
        <v>280</v>
      </c>
      <c r="C292" s="3" t="s">
        <v>198</v>
      </c>
      <c r="D292" s="3" t="s">
        <v>279</v>
      </c>
      <c r="E292" s="9" t="s">
        <v>113</v>
      </c>
      <c r="F292" s="10">
        <v>-256128</v>
      </c>
      <c r="G292" s="10">
        <v>-171522.2211</v>
      </c>
      <c r="H292" s="11">
        <v>0.66967383907364497</v>
      </c>
      <c r="I292" s="12">
        <v>0.78131455999999999</v>
      </c>
      <c r="J292" s="12">
        <v>7.0000000000000005E-8</v>
      </c>
      <c r="K292" s="13">
        <v>0</v>
      </c>
      <c r="L292" s="13">
        <v>-134012.7966</v>
      </c>
      <c r="M292" s="64">
        <f t="shared" si="7"/>
        <v>39479</v>
      </c>
    </row>
    <row r="293" spans="1:13" hidden="1" x14ac:dyDescent="0.2">
      <c r="A293" s="3" t="s">
        <v>200</v>
      </c>
      <c r="B293" s="3" t="s">
        <v>280</v>
      </c>
      <c r="C293" s="3" t="s">
        <v>198</v>
      </c>
      <c r="D293" s="3" t="s">
        <v>279</v>
      </c>
      <c r="E293" s="9" t="s">
        <v>114</v>
      </c>
      <c r="F293" s="10">
        <v>-273792</v>
      </c>
      <c r="G293" s="10">
        <v>-182343.674</v>
      </c>
      <c r="H293" s="11">
        <v>0.66599343308247405</v>
      </c>
      <c r="I293" s="12">
        <v>0.78146692000000006</v>
      </c>
      <c r="J293" s="12">
        <v>7.0000000000000005E-8</v>
      </c>
      <c r="K293" s="13">
        <v>0</v>
      </c>
      <c r="L293" s="13">
        <v>-142495.53640000001</v>
      </c>
      <c r="M293" s="64">
        <f t="shared" si="7"/>
        <v>39508</v>
      </c>
    </row>
    <row r="294" spans="1:13" hidden="1" x14ac:dyDescent="0.2">
      <c r="A294" s="3" t="s">
        <v>200</v>
      </c>
      <c r="B294" s="3" t="s">
        <v>280</v>
      </c>
      <c r="C294" s="3" t="s">
        <v>198</v>
      </c>
      <c r="D294" s="3" t="s">
        <v>279</v>
      </c>
      <c r="E294" s="9" t="s">
        <v>115</v>
      </c>
      <c r="F294" s="10">
        <v>-264960</v>
      </c>
      <c r="G294" s="10">
        <v>-175421.71429999999</v>
      </c>
      <c r="H294" s="11">
        <v>0.66206866805527098</v>
      </c>
      <c r="I294" s="12">
        <v>0.78163422999999999</v>
      </c>
      <c r="J294" s="12">
        <v>7.0000000000000005E-8</v>
      </c>
      <c r="K294" s="13">
        <v>0</v>
      </c>
      <c r="L294" s="13">
        <v>-137115.60550000001</v>
      </c>
      <c r="M294" s="64">
        <f t="shared" si="7"/>
        <v>39539</v>
      </c>
    </row>
    <row r="295" spans="1:13" hidden="1" x14ac:dyDescent="0.2">
      <c r="A295" s="3" t="s">
        <v>200</v>
      </c>
      <c r="B295" s="3" t="s">
        <v>280</v>
      </c>
      <c r="C295" s="3" t="s">
        <v>198</v>
      </c>
      <c r="D295" s="3" t="s">
        <v>279</v>
      </c>
      <c r="E295" s="9" t="s">
        <v>116</v>
      </c>
      <c r="F295" s="10">
        <v>-273792</v>
      </c>
      <c r="G295" s="10">
        <v>-180231.77340000001</v>
      </c>
      <c r="H295" s="11">
        <v>0.65827991102152805</v>
      </c>
      <c r="I295" s="12">
        <v>0.78180053999999999</v>
      </c>
      <c r="J295" s="12">
        <v>7.0000000000000005E-8</v>
      </c>
      <c r="K295" s="13">
        <v>0</v>
      </c>
      <c r="L295" s="13">
        <v>-140905.2849</v>
      </c>
      <c r="M295" s="64">
        <f t="shared" si="7"/>
        <v>39569</v>
      </c>
    </row>
    <row r="296" spans="1:13" hidden="1" x14ac:dyDescent="0.2">
      <c r="A296" s="3" t="s">
        <v>200</v>
      </c>
      <c r="B296" s="3" t="s">
        <v>280</v>
      </c>
      <c r="C296" s="3" t="s">
        <v>198</v>
      </c>
      <c r="D296" s="3" t="s">
        <v>279</v>
      </c>
      <c r="E296" s="9" t="s">
        <v>117</v>
      </c>
      <c r="F296" s="10">
        <v>-264960</v>
      </c>
      <c r="G296" s="10">
        <v>-173387.5906</v>
      </c>
      <c r="H296" s="11">
        <v>0.65439157092641598</v>
      </c>
      <c r="I296" s="12">
        <v>0.78195672000000005</v>
      </c>
      <c r="J296" s="12">
        <v>7.0000000000000005E-8</v>
      </c>
      <c r="K296" s="13">
        <v>0</v>
      </c>
      <c r="L296" s="13">
        <v>-135581.58009999999</v>
      </c>
      <c r="M296" s="64">
        <f t="shared" si="7"/>
        <v>39600</v>
      </c>
    </row>
    <row r="297" spans="1:13" hidden="1" x14ac:dyDescent="0.2">
      <c r="A297" s="3" t="s">
        <v>200</v>
      </c>
      <c r="B297" s="3" t="s">
        <v>280</v>
      </c>
      <c r="C297" s="3" t="s">
        <v>198</v>
      </c>
      <c r="D297" s="3" t="s">
        <v>279</v>
      </c>
      <c r="E297" s="9" t="s">
        <v>118</v>
      </c>
      <c r="F297" s="10">
        <v>-273792</v>
      </c>
      <c r="G297" s="10">
        <v>-178181.6323</v>
      </c>
      <c r="H297" s="11">
        <v>0.65079195990877103</v>
      </c>
      <c r="I297" s="12">
        <v>0.78192729000000005</v>
      </c>
      <c r="J297" s="12">
        <v>7.0000000000000005E-8</v>
      </c>
      <c r="K297" s="13">
        <v>0</v>
      </c>
      <c r="L297" s="13">
        <v>-139325.0687</v>
      </c>
      <c r="M297" s="64">
        <f t="shared" si="7"/>
        <v>39630</v>
      </c>
    </row>
    <row r="298" spans="1:13" hidden="1" x14ac:dyDescent="0.2">
      <c r="A298" s="3" t="s">
        <v>200</v>
      </c>
      <c r="B298" s="3" t="s">
        <v>280</v>
      </c>
      <c r="C298" s="3" t="s">
        <v>198</v>
      </c>
      <c r="D298" s="3" t="s">
        <v>279</v>
      </c>
      <c r="E298" s="9" t="s">
        <v>119</v>
      </c>
      <c r="F298" s="10">
        <v>-273792</v>
      </c>
      <c r="G298" s="10">
        <v>-177166.54130000001</v>
      </c>
      <c r="H298" s="11">
        <v>0.64708443395118198</v>
      </c>
      <c r="I298" s="12">
        <v>0.78189642999999998</v>
      </c>
      <c r="J298" s="12">
        <v>7.0000000000000005E-8</v>
      </c>
      <c r="K298" s="13">
        <v>0</v>
      </c>
      <c r="L298" s="13">
        <v>-138525.87390000001</v>
      </c>
      <c r="M298" s="64">
        <f t="shared" si="7"/>
        <v>39661</v>
      </c>
    </row>
    <row r="299" spans="1:13" hidden="1" x14ac:dyDescent="0.2">
      <c r="A299" s="3" t="s">
        <v>200</v>
      </c>
      <c r="B299" s="3" t="s">
        <v>280</v>
      </c>
      <c r="C299" s="3" t="s">
        <v>198</v>
      </c>
      <c r="D299" s="3" t="s">
        <v>279</v>
      </c>
      <c r="E299" s="9" t="s">
        <v>120</v>
      </c>
      <c r="F299" s="10">
        <v>-264960</v>
      </c>
      <c r="G299" s="10">
        <v>-170472.405</v>
      </c>
      <c r="H299" s="11">
        <v>0.64338920964078405</v>
      </c>
      <c r="I299" s="12">
        <v>0.78186511000000003</v>
      </c>
      <c r="J299" s="12">
        <v>7.0000000000000005E-8</v>
      </c>
      <c r="K299" s="13">
        <v>0</v>
      </c>
      <c r="L299" s="13">
        <v>-133286.41450000001</v>
      </c>
      <c r="M299" s="64">
        <f t="shared" si="7"/>
        <v>39692</v>
      </c>
    </row>
    <row r="300" spans="1:13" hidden="1" x14ac:dyDescent="0.2">
      <c r="A300" s="3" t="s">
        <v>200</v>
      </c>
      <c r="B300" s="3" t="s">
        <v>280</v>
      </c>
      <c r="C300" s="3" t="s">
        <v>198</v>
      </c>
      <c r="D300" s="3" t="s">
        <v>279</v>
      </c>
      <c r="E300" s="9" t="s">
        <v>121</v>
      </c>
      <c r="F300" s="10">
        <v>-273792</v>
      </c>
      <c r="G300" s="10">
        <v>-175178.94680000001</v>
      </c>
      <c r="H300" s="11">
        <v>0.63982492841107896</v>
      </c>
      <c r="I300" s="12">
        <v>0.78183437</v>
      </c>
      <c r="J300" s="12">
        <v>7.0000000000000005E-8</v>
      </c>
      <c r="K300" s="13">
        <v>0</v>
      </c>
      <c r="L300" s="13">
        <v>-136960.91010000001</v>
      </c>
      <c r="M300" s="64">
        <f t="shared" si="7"/>
        <v>39722</v>
      </c>
    </row>
    <row r="301" spans="1:13" hidden="1" x14ac:dyDescent="0.2">
      <c r="A301" s="3" t="s">
        <v>200</v>
      </c>
      <c r="B301" s="3" t="s">
        <v>280</v>
      </c>
      <c r="C301" s="3" t="s">
        <v>198</v>
      </c>
      <c r="D301" s="3" t="s">
        <v>279</v>
      </c>
      <c r="E301" s="9" t="s">
        <v>122</v>
      </c>
      <c r="F301" s="10">
        <v>-264960</v>
      </c>
      <c r="G301" s="10">
        <v>-168555.36420000001</v>
      </c>
      <c r="H301" s="11">
        <v>0.63615400131629996</v>
      </c>
      <c r="I301" s="12">
        <v>0.78180216000000002</v>
      </c>
      <c r="J301" s="12">
        <v>7.0000000000000005E-8</v>
      </c>
      <c r="K301" s="13">
        <v>0</v>
      </c>
      <c r="L301" s="13">
        <v>-131776.93659999999</v>
      </c>
      <c r="M301" s="64">
        <f t="shared" si="7"/>
        <v>39753</v>
      </c>
    </row>
    <row r="302" spans="1:13" hidden="1" x14ac:dyDescent="0.2">
      <c r="A302" s="3" t="s">
        <v>200</v>
      </c>
      <c r="B302" s="3" t="s">
        <v>280</v>
      </c>
      <c r="C302" s="3" t="s">
        <v>198</v>
      </c>
      <c r="D302" s="3" t="s">
        <v>279</v>
      </c>
      <c r="E302" s="9" t="s">
        <v>123</v>
      </c>
      <c r="F302" s="10">
        <v>-273792</v>
      </c>
      <c r="G302" s="10">
        <v>-173204.45800000001</v>
      </c>
      <c r="H302" s="11">
        <v>0.63261329025661994</v>
      </c>
      <c r="I302" s="12">
        <v>0.78177056</v>
      </c>
      <c r="J302" s="12">
        <v>7.0000000000000005E-8</v>
      </c>
      <c r="K302" s="13">
        <v>0</v>
      </c>
      <c r="L302" s="13">
        <v>-135406.1335</v>
      </c>
      <c r="M302" s="64">
        <f t="shared" si="7"/>
        <v>39783</v>
      </c>
    </row>
    <row r="303" spans="1:13" hidden="1" x14ac:dyDescent="0.2">
      <c r="A303" s="3" t="s">
        <v>200</v>
      </c>
      <c r="B303" s="3" t="s">
        <v>280</v>
      </c>
      <c r="C303" s="3" t="s">
        <v>198</v>
      </c>
      <c r="D303" s="3" t="s">
        <v>279</v>
      </c>
      <c r="E303" s="9" t="s">
        <v>124</v>
      </c>
      <c r="F303" s="10">
        <v>-273792</v>
      </c>
      <c r="G303" s="10">
        <v>-172206.0716</v>
      </c>
      <c r="H303" s="11">
        <v>0.62896677630864806</v>
      </c>
      <c r="I303" s="12">
        <v>0.78173745000000006</v>
      </c>
      <c r="J303" s="12">
        <v>7.0000000000000005E-8</v>
      </c>
      <c r="K303" s="13">
        <v>0</v>
      </c>
      <c r="L303" s="13">
        <v>-134619.92329999999</v>
      </c>
      <c r="M303" s="64">
        <f t="shared" si="7"/>
        <v>39814</v>
      </c>
    </row>
    <row r="304" spans="1:13" hidden="1" x14ac:dyDescent="0.2">
      <c r="A304" s="3" t="s">
        <v>200</v>
      </c>
      <c r="B304" s="3" t="s">
        <v>280</v>
      </c>
      <c r="C304" s="3" t="s">
        <v>198</v>
      </c>
      <c r="D304" s="3" t="s">
        <v>279</v>
      </c>
      <c r="E304" s="9" t="s">
        <v>125</v>
      </c>
      <c r="F304" s="10">
        <v>-247296</v>
      </c>
      <c r="G304" s="10">
        <v>-154642.27830000001</v>
      </c>
      <c r="H304" s="11">
        <v>0.62533271178908101</v>
      </c>
      <c r="I304" s="12">
        <v>0.78170389000000007</v>
      </c>
      <c r="J304" s="12">
        <v>7.0000000000000005E-8</v>
      </c>
      <c r="K304" s="13">
        <v>0</v>
      </c>
      <c r="L304" s="13">
        <v>-120884.4595</v>
      </c>
      <c r="M304" s="64">
        <f t="shared" si="7"/>
        <v>39845</v>
      </c>
    </row>
    <row r="305" spans="1:13" hidden="1" x14ac:dyDescent="0.2">
      <c r="A305" s="3" t="s">
        <v>200</v>
      </c>
      <c r="B305" s="3" t="s">
        <v>280</v>
      </c>
      <c r="C305" s="3" t="s">
        <v>198</v>
      </c>
      <c r="D305" s="3" t="s">
        <v>279</v>
      </c>
      <c r="E305" s="9" t="s">
        <v>126</v>
      </c>
      <c r="F305" s="10">
        <v>-273792</v>
      </c>
      <c r="G305" s="10">
        <v>-170315.34030000001</v>
      </c>
      <c r="H305" s="11">
        <v>0.62206105470440298</v>
      </c>
      <c r="I305" s="12">
        <v>0.78167317999999997</v>
      </c>
      <c r="J305" s="12">
        <v>7.0000000000000005E-8</v>
      </c>
      <c r="K305" s="13">
        <v>0</v>
      </c>
      <c r="L305" s="13">
        <v>-133130.92249999999</v>
      </c>
      <c r="M305" s="64">
        <f t="shared" si="7"/>
        <v>39873</v>
      </c>
    </row>
    <row r="306" spans="1:13" hidden="1" x14ac:dyDescent="0.2">
      <c r="A306" s="3" t="s">
        <v>200</v>
      </c>
      <c r="B306" s="3" t="s">
        <v>280</v>
      </c>
      <c r="C306" s="3" t="s">
        <v>198</v>
      </c>
      <c r="D306" s="3" t="s">
        <v>279</v>
      </c>
      <c r="E306" s="9" t="s">
        <v>127</v>
      </c>
      <c r="F306" s="10">
        <v>-264960</v>
      </c>
      <c r="G306" s="10">
        <v>-163864.71359999999</v>
      </c>
      <c r="H306" s="11">
        <v>0.61845076077697203</v>
      </c>
      <c r="I306" s="12">
        <v>0.78163875999999999</v>
      </c>
      <c r="J306" s="12">
        <v>7.0000000000000005E-8</v>
      </c>
      <c r="K306" s="13">
        <v>0</v>
      </c>
      <c r="L306" s="13">
        <v>-128082.9997</v>
      </c>
      <c r="M306" s="64">
        <f t="shared" si="7"/>
        <v>39904</v>
      </c>
    </row>
    <row r="307" spans="1:13" hidden="1" x14ac:dyDescent="0.2">
      <c r="A307" s="3" t="s">
        <v>200</v>
      </c>
      <c r="B307" s="3" t="s">
        <v>280</v>
      </c>
      <c r="C307" s="3" t="s">
        <v>198</v>
      </c>
      <c r="D307" s="3" t="s">
        <v>279</v>
      </c>
      <c r="E307" s="9" t="s">
        <v>128</v>
      </c>
      <c r="F307" s="10">
        <v>-273792</v>
      </c>
      <c r="G307" s="10">
        <v>-168373.55319999999</v>
      </c>
      <c r="H307" s="11">
        <v>0.61496885652709499</v>
      </c>
      <c r="I307" s="12">
        <v>0.78160501000000004</v>
      </c>
      <c r="J307" s="12">
        <v>7.0000000000000005E-8</v>
      </c>
      <c r="K307" s="13">
        <v>0</v>
      </c>
      <c r="L307" s="13">
        <v>-131601.60070000001</v>
      </c>
      <c r="M307" s="64">
        <f t="shared" si="7"/>
        <v>39934</v>
      </c>
    </row>
    <row r="308" spans="1:13" hidden="1" x14ac:dyDescent="0.2">
      <c r="A308" s="3" t="s">
        <v>200</v>
      </c>
      <c r="B308" s="3" t="s">
        <v>280</v>
      </c>
      <c r="C308" s="3" t="s">
        <v>198</v>
      </c>
      <c r="D308" s="3" t="s">
        <v>279</v>
      </c>
      <c r="E308" s="9" t="s">
        <v>129</v>
      </c>
      <c r="F308" s="10">
        <v>-264960</v>
      </c>
      <c r="G308" s="10">
        <v>-161992.10329999999</v>
      </c>
      <c r="H308" s="11">
        <v>0.61138324025200796</v>
      </c>
      <c r="I308" s="12">
        <v>0.78156968999999998</v>
      </c>
      <c r="J308" s="12">
        <v>7.0000000000000005E-8</v>
      </c>
      <c r="K308" s="13">
        <v>0</v>
      </c>
      <c r="L308" s="13">
        <v>-126608.1063</v>
      </c>
      <c r="M308" s="64">
        <f t="shared" si="7"/>
        <v>39965</v>
      </c>
    </row>
    <row r="309" spans="1:13" hidden="1" x14ac:dyDescent="0.2">
      <c r="A309" s="3" t="s">
        <v>200</v>
      </c>
      <c r="B309" s="3" t="s">
        <v>280</v>
      </c>
      <c r="C309" s="3" t="s">
        <v>198</v>
      </c>
      <c r="D309" s="3" t="s">
        <v>279</v>
      </c>
      <c r="E309" s="9" t="s">
        <v>130</v>
      </c>
      <c r="F309" s="10">
        <v>-273792</v>
      </c>
      <c r="G309" s="10">
        <v>-166445.07430000001</v>
      </c>
      <c r="H309" s="11">
        <v>0.60792526558285997</v>
      </c>
      <c r="I309" s="12">
        <v>0.78153507</v>
      </c>
      <c r="J309" s="12">
        <v>7.0000000000000005E-8</v>
      </c>
      <c r="K309" s="13">
        <v>0</v>
      </c>
      <c r="L309" s="13">
        <v>-130082.65180000001</v>
      </c>
      <c r="M309" s="64">
        <f t="shared" si="7"/>
        <v>39995</v>
      </c>
    </row>
    <row r="310" spans="1:13" hidden="1" x14ac:dyDescent="0.2">
      <c r="A310" s="3" t="s">
        <v>200</v>
      </c>
      <c r="B310" s="3" t="s">
        <v>280</v>
      </c>
      <c r="C310" s="3" t="s">
        <v>198</v>
      </c>
      <c r="D310" s="3" t="s">
        <v>279</v>
      </c>
      <c r="E310" s="9" t="s">
        <v>131</v>
      </c>
      <c r="F310" s="10">
        <v>-273792</v>
      </c>
      <c r="G310" s="10">
        <v>-165470.1446</v>
      </c>
      <c r="H310" s="11">
        <v>0.60436442483280606</v>
      </c>
      <c r="I310" s="12">
        <v>0.78149886000000002</v>
      </c>
      <c r="J310" s="12">
        <v>7.0000000000000005E-8</v>
      </c>
      <c r="K310" s="13">
        <v>0</v>
      </c>
      <c r="L310" s="13">
        <v>-129314.71769999999</v>
      </c>
      <c r="M310" s="64">
        <f t="shared" si="7"/>
        <v>40026</v>
      </c>
    </row>
    <row r="311" spans="1:13" hidden="1" x14ac:dyDescent="0.2">
      <c r="A311" s="3" t="s">
        <v>200</v>
      </c>
      <c r="B311" s="3" t="s">
        <v>280</v>
      </c>
      <c r="C311" s="3" t="s">
        <v>198</v>
      </c>
      <c r="D311" s="3" t="s">
        <v>279</v>
      </c>
      <c r="E311" s="9" t="s">
        <v>132</v>
      </c>
      <c r="F311" s="10">
        <v>-264960</v>
      </c>
      <c r="G311" s="10">
        <v>-159192.26319999999</v>
      </c>
      <c r="H311" s="11">
        <v>0.60081621079226899</v>
      </c>
      <c r="I311" s="12">
        <v>0.78146219000000006</v>
      </c>
      <c r="J311" s="12">
        <v>7.0000000000000005E-8</v>
      </c>
      <c r="K311" s="13">
        <v>0</v>
      </c>
      <c r="L311" s="13">
        <v>-124402.7237</v>
      </c>
      <c r="M311" s="64">
        <f t="shared" si="7"/>
        <v>40057</v>
      </c>
    </row>
    <row r="312" spans="1:13" hidden="1" x14ac:dyDescent="0.2">
      <c r="A312" s="3" t="s">
        <v>200</v>
      </c>
      <c r="B312" s="3" t="s">
        <v>280</v>
      </c>
      <c r="C312" s="3" t="s">
        <v>198</v>
      </c>
      <c r="D312" s="3" t="s">
        <v>279</v>
      </c>
      <c r="E312" s="9" t="s">
        <v>133</v>
      </c>
      <c r="F312" s="10">
        <v>-273792</v>
      </c>
      <c r="G312" s="10">
        <v>-163561.83480000001</v>
      </c>
      <c r="H312" s="11">
        <v>0.59739449952009405</v>
      </c>
      <c r="I312" s="12">
        <v>0.78142626999999998</v>
      </c>
      <c r="J312" s="12">
        <v>7.0000000000000005E-8</v>
      </c>
      <c r="K312" s="13">
        <v>0</v>
      </c>
      <c r="L312" s="13">
        <v>-127811.5037</v>
      </c>
      <c r="M312" s="64">
        <f t="shared" si="7"/>
        <v>40087</v>
      </c>
    </row>
    <row r="313" spans="1:13" hidden="1" x14ac:dyDescent="0.2">
      <c r="A313" s="3" t="s">
        <v>197</v>
      </c>
      <c r="B313" s="3" t="s">
        <v>281</v>
      </c>
      <c r="C313" s="3" t="s">
        <v>198</v>
      </c>
      <c r="D313" s="3" t="s">
        <v>199</v>
      </c>
      <c r="E313" s="9" t="s">
        <v>32</v>
      </c>
      <c r="F313" s="10">
        <v>0</v>
      </c>
      <c r="G313" s="10">
        <v>0</v>
      </c>
      <c r="H313" s="11">
        <v>1</v>
      </c>
      <c r="I313" s="12">
        <v>0.18667</v>
      </c>
      <c r="J313" s="12">
        <v>-0.40500000000000003</v>
      </c>
      <c r="K313" s="13">
        <v>0</v>
      </c>
      <c r="L313" s="13">
        <v>-568594.87</v>
      </c>
      <c r="M313" s="64">
        <f t="shared" si="7"/>
        <v>37012</v>
      </c>
    </row>
    <row r="314" spans="1:13" x14ac:dyDescent="0.2">
      <c r="A314" s="3" t="s">
        <v>197</v>
      </c>
      <c r="B314" s="3" t="s">
        <v>281</v>
      </c>
      <c r="C314" s="3" t="s">
        <v>198</v>
      </c>
      <c r="D314" s="3" t="s">
        <v>199</v>
      </c>
      <c r="E314" s="9" t="s">
        <v>33</v>
      </c>
      <c r="F314" s="10">
        <v>-930000</v>
      </c>
      <c r="G314" s="10">
        <v>-929169.38430000003</v>
      </c>
      <c r="H314" s="11">
        <v>0.99910686481503808</v>
      </c>
      <c r="I314" s="12">
        <v>0.23</v>
      </c>
      <c r="J314" s="12">
        <v>-0.40500000000000003</v>
      </c>
      <c r="K314" s="13">
        <v>0</v>
      </c>
      <c r="L314" s="13">
        <v>-590022.55900000001</v>
      </c>
      <c r="M314" s="64">
        <f t="shared" si="7"/>
        <v>37043</v>
      </c>
    </row>
    <row r="315" spans="1:13" hidden="1" x14ac:dyDescent="0.2">
      <c r="A315" s="3" t="s">
        <v>197</v>
      </c>
      <c r="B315" s="3" t="s">
        <v>281</v>
      </c>
      <c r="C315" s="3" t="s">
        <v>198</v>
      </c>
      <c r="D315" s="3" t="s">
        <v>199</v>
      </c>
      <c r="E315" s="9" t="s">
        <v>34</v>
      </c>
      <c r="F315" s="10">
        <v>-961000</v>
      </c>
      <c r="G315" s="10">
        <v>-956879.82819999999</v>
      </c>
      <c r="H315" s="11">
        <v>0.99571262036048702</v>
      </c>
      <c r="I315" s="12">
        <v>0.21</v>
      </c>
      <c r="J315" s="12">
        <v>-0.40500000000000003</v>
      </c>
      <c r="K315" s="13">
        <v>0</v>
      </c>
      <c r="L315" s="13">
        <v>-588481.0943</v>
      </c>
      <c r="M315" s="64">
        <f t="shared" si="7"/>
        <v>37073</v>
      </c>
    </row>
    <row r="316" spans="1:13" hidden="1" x14ac:dyDescent="0.2">
      <c r="A316" s="3" t="s">
        <v>197</v>
      </c>
      <c r="B316" s="3" t="s">
        <v>281</v>
      </c>
      <c r="C316" s="3" t="s">
        <v>198</v>
      </c>
      <c r="D316" s="3" t="s">
        <v>199</v>
      </c>
      <c r="E316" s="9" t="s">
        <v>35</v>
      </c>
      <c r="F316" s="10">
        <v>-961000</v>
      </c>
      <c r="G316" s="10">
        <v>-953552.5675</v>
      </c>
      <c r="H316" s="11">
        <v>0.99225033034156207</v>
      </c>
      <c r="I316" s="12">
        <v>0.185</v>
      </c>
      <c r="J316" s="12">
        <v>-0.40500000000000003</v>
      </c>
      <c r="K316" s="13">
        <v>0</v>
      </c>
      <c r="L316" s="13">
        <v>-562596.0148</v>
      </c>
      <c r="M316" s="64">
        <f t="shared" si="7"/>
        <v>37104</v>
      </c>
    </row>
    <row r="317" spans="1:13" hidden="1" x14ac:dyDescent="0.2">
      <c r="A317" s="3" t="s">
        <v>197</v>
      </c>
      <c r="B317" s="3" t="s">
        <v>281</v>
      </c>
      <c r="C317" s="3" t="s">
        <v>198</v>
      </c>
      <c r="D317" s="3" t="s">
        <v>199</v>
      </c>
      <c r="E317" s="9" t="s">
        <v>36</v>
      </c>
      <c r="F317" s="10">
        <v>-930000</v>
      </c>
      <c r="G317" s="10">
        <v>-919607.06850000005</v>
      </c>
      <c r="H317" s="11">
        <v>0.98882480484101198</v>
      </c>
      <c r="I317" s="12">
        <v>0.19500000000000001</v>
      </c>
      <c r="J317" s="12">
        <v>-0.40500000000000003</v>
      </c>
      <c r="K317" s="13">
        <v>0</v>
      </c>
      <c r="L317" s="13">
        <v>-551764.24109999998</v>
      </c>
      <c r="M317" s="64">
        <f t="shared" si="7"/>
        <v>37135</v>
      </c>
    </row>
    <row r="318" spans="1:13" hidden="1" x14ac:dyDescent="0.2">
      <c r="A318" s="3" t="s">
        <v>197</v>
      </c>
      <c r="B318" s="3" t="s">
        <v>281</v>
      </c>
      <c r="C318" s="3" t="s">
        <v>198</v>
      </c>
      <c r="D318" s="3" t="s">
        <v>199</v>
      </c>
      <c r="E318" s="9" t="s">
        <v>37</v>
      </c>
      <c r="F318" s="10">
        <v>-961000</v>
      </c>
      <c r="G318" s="10">
        <v>-947180.63359999994</v>
      </c>
      <c r="H318" s="11">
        <v>0.985619806085128</v>
      </c>
      <c r="I318" s="12">
        <v>0.2</v>
      </c>
      <c r="J318" s="12">
        <v>-0.40500000000000003</v>
      </c>
      <c r="K318" s="13">
        <v>0</v>
      </c>
      <c r="L318" s="13">
        <v>-573044.28339999996</v>
      </c>
      <c r="M318" s="64">
        <f t="shared" si="7"/>
        <v>37165</v>
      </c>
    </row>
    <row r="319" spans="1:13" hidden="1" x14ac:dyDescent="0.2">
      <c r="A319" s="3" t="s">
        <v>197</v>
      </c>
      <c r="B319" s="3" t="s">
        <v>281</v>
      </c>
      <c r="C319" s="3" t="s">
        <v>198</v>
      </c>
      <c r="D319" s="3" t="s">
        <v>199</v>
      </c>
      <c r="E319" s="9" t="s">
        <v>38</v>
      </c>
      <c r="F319" s="10">
        <v>-930000</v>
      </c>
      <c r="G319" s="10">
        <v>-913482.12250000006</v>
      </c>
      <c r="H319" s="11">
        <v>0.98223884144416995</v>
      </c>
      <c r="I319" s="12">
        <v>0.41499999999999998</v>
      </c>
      <c r="J319" s="12">
        <v>-0.40500000000000003</v>
      </c>
      <c r="K319" s="13">
        <v>0</v>
      </c>
      <c r="L319" s="13">
        <v>-749055.34050000005</v>
      </c>
      <c r="M319" s="64">
        <f t="shared" si="7"/>
        <v>37196</v>
      </c>
    </row>
    <row r="320" spans="1:13" hidden="1" x14ac:dyDescent="0.2">
      <c r="A320" s="3" t="s">
        <v>197</v>
      </c>
      <c r="B320" s="3" t="s">
        <v>281</v>
      </c>
      <c r="C320" s="3" t="s">
        <v>198</v>
      </c>
      <c r="D320" s="3" t="s">
        <v>199</v>
      </c>
      <c r="E320" s="9" t="s">
        <v>39</v>
      </c>
      <c r="F320" s="10">
        <v>-961000</v>
      </c>
      <c r="G320" s="10">
        <v>-940803.99199999997</v>
      </c>
      <c r="H320" s="11">
        <v>0.97898438294944301</v>
      </c>
      <c r="I320" s="12">
        <v>0.41499999999999998</v>
      </c>
      <c r="J320" s="12">
        <v>-0.40500000000000003</v>
      </c>
      <c r="K320" s="13">
        <v>0</v>
      </c>
      <c r="L320" s="13">
        <v>-771459.27350000001</v>
      </c>
      <c r="M320" s="64">
        <f t="shared" si="7"/>
        <v>37226</v>
      </c>
    </row>
    <row r="321" spans="1:13" hidden="1" x14ac:dyDescent="0.2">
      <c r="A321" s="3" t="s">
        <v>197</v>
      </c>
      <c r="B321" s="3" t="s">
        <v>281</v>
      </c>
      <c r="C321" s="3" t="s">
        <v>198</v>
      </c>
      <c r="D321" s="3" t="s">
        <v>199</v>
      </c>
      <c r="E321" s="9" t="s">
        <v>40</v>
      </c>
      <c r="F321" s="10">
        <v>-961000</v>
      </c>
      <c r="G321" s="10">
        <v>-937484.97230000002</v>
      </c>
      <c r="H321" s="11">
        <v>0.97553066834118807</v>
      </c>
      <c r="I321" s="12">
        <v>0.41499999999999998</v>
      </c>
      <c r="J321" s="12">
        <v>-0.40500000000000003</v>
      </c>
      <c r="K321" s="13">
        <v>0</v>
      </c>
      <c r="L321" s="13">
        <v>-768737.67729999998</v>
      </c>
      <c r="M321" s="64">
        <f t="shared" si="7"/>
        <v>37257</v>
      </c>
    </row>
    <row r="322" spans="1:13" hidden="1" x14ac:dyDescent="0.2">
      <c r="A322" s="3" t="s">
        <v>197</v>
      </c>
      <c r="B322" s="3" t="s">
        <v>281</v>
      </c>
      <c r="C322" s="3" t="s">
        <v>198</v>
      </c>
      <c r="D322" s="3" t="s">
        <v>199</v>
      </c>
      <c r="E322" s="9" t="s">
        <v>41</v>
      </c>
      <c r="F322" s="10">
        <v>-868000</v>
      </c>
      <c r="G322" s="10">
        <v>-843604.62040000001</v>
      </c>
      <c r="H322" s="11">
        <v>0.97189472402002997</v>
      </c>
      <c r="I322" s="12">
        <v>0.52500000000000002</v>
      </c>
      <c r="J322" s="12">
        <v>-0.40500000000000003</v>
      </c>
      <c r="K322" s="13">
        <v>0</v>
      </c>
      <c r="L322" s="13">
        <v>-784552.29700000002</v>
      </c>
      <c r="M322" s="64">
        <f t="shared" si="7"/>
        <v>37288</v>
      </c>
    </row>
    <row r="323" spans="1:13" hidden="1" x14ac:dyDescent="0.2">
      <c r="A323" s="3" t="s">
        <v>197</v>
      </c>
      <c r="B323" s="3" t="s">
        <v>281</v>
      </c>
      <c r="C323" s="3" t="s">
        <v>198</v>
      </c>
      <c r="D323" s="3" t="s">
        <v>199</v>
      </c>
      <c r="E323" s="9" t="s">
        <v>42</v>
      </c>
      <c r="F323" s="10">
        <v>-961000</v>
      </c>
      <c r="G323" s="10">
        <v>-930792.21129999997</v>
      </c>
      <c r="H323" s="11">
        <v>0.96856629692736107</v>
      </c>
      <c r="I323" s="12">
        <v>0.52500000000000002</v>
      </c>
      <c r="J323" s="12">
        <v>-0.40500000000000003</v>
      </c>
      <c r="K323" s="13">
        <v>0</v>
      </c>
      <c r="L323" s="13">
        <v>-865636.75659999996</v>
      </c>
      <c r="M323" s="64">
        <f t="shared" si="7"/>
        <v>37316</v>
      </c>
    </row>
    <row r="324" spans="1:13" hidden="1" x14ac:dyDescent="0.2">
      <c r="A324" s="3" t="s">
        <v>197</v>
      </c>
      <c r="B324" s="3" t="s">
        <v>281</v>
      </c>
      <c r="C324" s="3" t="s">
        <v>198</v>
      </c>
      <c r="D324" s="3" t="s">
        <v>199</v>
      </c>
      <c r="E324" s="9" t="s">
        <v>43</v>
      </c>
      <c r="F324" s="10">
        <v>-930000</v>
      </c>
      <c r="G324" s="10">
        <v>-897281.66449999996</v>
      </c>
      <c r="H324" s="11">
        <v>0.96481899406933402</v>
      </c>
      <c r="I324" s="12">
        <v>0.23499999999999999</v>
      </c>
      <c r="J324" s="12">
        <v>-0.40500000000000003</v>
      </c>
      <c r="K324" s="13">
        <v>0</v>
      </c>
      <c r="L324" s="13">
        <v>-574260.26529999997</v>
      </c>
      <c r="M324" s="64">
        <f t="shared" si="7"/>
        <v>37347</v>
      </c>
    </row>
    <row r="325" spans="1:13" hidden="1" x14ac:dyDescent="0.2">
      <c r="A325" s="3" t="s">
        <v>197</v>
      </c>
      <c r="B325" s="3" t="s">
        <v>281</v>
      </c>
      <c r="C325" s="3" t="s">
        <v>198</v>
      </c>
      <c r="D325" s="3" t="s">
        <v>199</v>
      </c>
      <c r="E325" s="9" t="s">
        <v>44</v>
      </c>
      <c r="F325" s="10">
        <v>-961000</v>
      </c>
      <c r="G325" s="10">
        <v>-923648.51370000001</v>
      </c>
      <c r="H325" s="11">
        <v>0.96113268859160605</v>
      </c>
      <c r="I325" s="12">
        <v>0.23499999999999999</v>
      </c>
      <c r="J325" s="12">
        <v>-0.40500000000000003</v>
      </c>
      <c r="K325" s="13">
        <v>0</v>
      </c>
      <c r="L325" s="13">
        <v>-591135.04879999999</v>
      </c>
      <c r="M325" s="64">
        <f t="shared" si="7"/>
        <v>37377</v>
      </c>
    </row>
    <row r="326" spans="1:13" hidden="1" x14ac:dyDescent="0.2">
      <c r="A326" s="3" t="s">
        <v>197</v>
      </c>
      <c r="B326" s="3" t="s">
        <v>281</v>
      </c>
      <c r="C326" s="3" t="s">
        <v>198</v>
      </c>
      <c r="D326" s="3" t="s">
        <v>199</v>
      </c>
      <c r="E326" s="9" t="s">
        <v>45</v>
      </c>
      <c r="F326" s="10">
        <v>-930000</v>
      </c>
      <c r="G326" s="10">
        <v>-890261.64020000002</v>
      </c>
      <c r="H326" s="11">
        <v>0.95727058081247807</v>
      </c>
      <c r="I326" s="12">
        <v>0.23499999999999999</v>
      </c>
      <c r="J326" s="12">
        <v>-0.40500000000000003</v>
      </c>
      <c r="K326" s="13">
        <v>0</v>
      </c>
      <c r="L326" s="13">
        <v>-569767.4497</v>
      </c>
      <c r="M326" s="64">
        <f t="shared" si="7"/>
        <v>37408</v>
      </c>
    </row>
    <row r="327" spans="1:13" hidden="1" x14ac:dyDescent="0.2">
      <c r="A327" s="3" t="s">
        <v>197</v>
      </c>
      <c r="B327" s="3" t="s">
        <v>281</v>
      </c>
      <c r="C327" s="3" t="s">
        <v>198</v>
      </c>
      <c r="D327" s="3" t="s">
        <v>199</v>
      </c>
      <c r="E327" s="9" t="s">
        <v>46</v>
      </c>
      <c r="F327" s="10">
        <v>-961000</v>
      </c>
      <c r="G327" s="10">
        <v>-916274.12600000005</v>
      </c>
      <c r="H327" s="11">
        <v>0.95345902813059102</v>
      </c>
      <c r="I327" s="12">
        <v>0.23499999999999999</v>
      </c>
      <c r="J327" s="12">
        <v>-0.40500000000000003</v>
      </c>
      <c r="K327" s="13">
        <v>0</v>
      </c>
      <c r="L327" s="13">
        <v>-586415.44070000004</v>
      </c>
      <c r="M327" s="64">
        <f t="shared" si="7"/>
        <v>37438</v>
      </c>
    </row>
    <row r="328" spans="1:13" hidden="1" x14ac:dyDescent="0.2">
      <c r="A328" s="3" t="s">
        <v>197</v>
      </c>
      <c r="B328" s="3" t="s">
        <v>281</v>
      </c>
      <c r="C328" s="3" t="s">
        <v>198</v>
      </c>
      <c r="D328" s="3" t="s">
        <v>199</v>
      </c>
      <c r="E328" s="9" t="s">
        <v>47</v>
      </c>
      <c r="F328" s="10">
        <v>-961000</v>
      </c>
      <c r="G328" s="10">
        <v>-912396.7476</v>
      </c>
      <c r="H328" s="11">
        <v>0.949424295115469</v>
      </c>
      <c r="I328" s="12">
        <v>0.23499999999999999</v>
      </c>
      <c r="J328" s="12">
        <v>-0.40500000000000003</v>
      </c>
      <c r="K328" s="13">
        <v>0</v>
      </c>
      <c r="L328" s="13">
        <v>-583933.91850000003</v>
      </c>
      <c r="M328" s="64">
        <f t="shared" ref="M328:M391" si="8">DATE(YEAR(E328),MONTH(E328),1)</f>
        <v>37469</v>
      </c>
    </row>
    <row r="329" spans="1:13" hidden="1" x14ac:dyDescent="0.2">
      <c r="A329" s="3" t="s">
        <v>197</v>
      </c>
      <c r="B329" s="3" t="s">
        <v>281</v>
      </c>
      <c r="C329" s="3" t="s">
        <v>198</v>
      </c>
      <c r="D329" s="3" t="s">
        <v>199</v>
      </c>
      <c r="E329" s="9" t="s">
        <v>48</v>
      </c>
      <c r="F329" s="10">
        <v>-930000</v>
      </c>
      <c r="G329" s="10">
        <v>-879156.13359999994</v>
      </c>
      <c r="H329" s="11">
        <v>0.94532917587172505</v>
      </c>
      <c r="I329" s="12">
        <v>0.23499999999999999</v>
      </c>
      <c r="J329" s="12">
        <v>-0.40500000000000003</v>
      </c>
      <c r="K329" s="13">
        <v>0</v>
      </c>
      <c r="L329" s="13">
        <v>-562659.92550000001</v>
      </c>
      <c r="M329" s="64">
        <f t="shared" si="8"/>
        <v>37500</v>
      </c>
    </row>
    <row r="330" spans="1:13" hidden="1" x14ac:dyDescent="0.2">
      <c r="A330" s="3" t="s">
        <v>197</v>
      </c>
      <c r="B330" s="3" t="s">
        <v>281</v>
      </c>
      <c r="C330" s="3" t="s">
        <v>198</v>
      </c>
      <c r="D330" s="3" t="s">
        <v>199</v>
      </c>
      <c r="E330" s="9" t="s">
        <v>49</v>
      </c>
      <c r="F330" s="10">
        <v>-961000</v>
      </c>
      <c r="G330" s="10">
        <v>-904595.55</v>
      </c>
      <c r="H330" s="11">
        <v>0.94130650367970903</v>
      </c>
      <c r="I330" s="12">
        <v>0.23</v>
      </c>
      <c r="J330" s="12">
        <v>-0.40500000000000003</v>
      </c>
      <c r="K330" s="13">
        <v>0</v>
      </c>
      <c r="L330" s="13">
        <v>-574418.17429999996</v>
      </c>
      <c r="M330" s="64">
        <f t="shared" si="8"/>
        <v>37530</v>
      </c>
    </row>
    <row r="331" spans="1:13" hidden="1" x14ac:dyDescent="0.2">
      <c r="A331" s="3" t="s">
        <v>197</v>
      </c>
      <c r="B331" s="3" t="s">
        <v>281</v>
      </c>
      <c r="C331" s="3" t="s">
        <v>198</v>
      </c>
      <c r="D331" s="3" t="s">
        <v>199</v>
      </c>
      <c r="E331" s="9" t="s">
        <v>50</v>
      </c>
      <c r="F331" s="10">
        <v>-930000</v>
      </c>
      <c r="G331" s="10">
        <v>-871491.11470000003</v>
      </c>
      <c r="H331" s="11">
        <v>0.93708722011955992</v>
      </c>
      <c r="I331" s="12">
        <v>0.43</v>
      </c>
      <c r="J331" s="12">
        <v>-0.40500000000000003</v>
      </c>
      <c r="K331" s="13">
        <v>0</v>
      </c>
      <c r="L331" s="13">
        <v>-727695.0808</v>
      </c>
      <c r="M331" s="64">
        <f t="shared" si="8"/>
        <v>37561</v>
      </c>
    </row>
    <row r="332" spans="1:13" hidden="1" x14ac:dyDescent="0.2">
      <c r="A332" s="3" t="s">
        <v>197</v>
      </c>
      <c r="B332" s="3" t="s">
        <v>281</v>
      </c>
      <c r="C332" s="3" t="s">
        <v>198</v>
      </c>
      <c r="D332" s="3" t="s">
        <v>199</v>
      </c>
      <c r="E332" s="9" t="s">
        <v>51</v>
      </c>
      <c r="F332" s="10">
        <v>-961000</v>
      </c>
      <c r="G332" s="10">
        <v>-896563.46580000001</v>
      </c>
      <c r="H332" s="11">
        <v>0.93294845560541506</v>
      </c>
      <c r="I332" s="12">
        <v>0.44</v>
      </c>
      <c r="J332" s="12">
        <v>-0.40500000000000003</v>
      </c>
      <c r="K332" s="13">
        <v>0</v>
      </c>
      <c r="L332" s="13">
        <v>-757596.12860000005</v>
      </c>
      <c r="M332" s="64">
        <f t="shared" si="8"/>
        <v>37591</v>
      </c>
    </row>
    <row r="333" spans="1:13" hidden="1" x14ac:dyDescent="0.2">
      <c r="A333" s="3" t="s">
        <v>197</v>
      </c>
      <c r="B333" s="3" t="s">
        <v>281</v>
      </c>
      <c r="C333" s="3" t="s">
        <v>198</v>
      </c>
      <c r="D333" s="3" t="s">
        <v>199</v>
      </c>
      <c r="E333" s="9" t="s">
        <v>52</v>
      </c>
      <c r="F333" s="10">
        <v>-961000</v>
      </c>
      <c r="G333" s="10">
        <v>-892387.80729999999</v>
      </c>
      <c r="H333" s="11">
        <v>0.92860333740997703</v>
      </c>
      <c r="I333" s="12">
        <v>0.46500000000000002</v>
      </c>
      <c r="J333" s="12">
        <v>-0.40500000000000003</v>
      </c>
      <c r="K333" s="13">
        <v>0</v>
      </c>
      <c r="L333" s="13">
        <v>-776377.39229999995</v>
      </c>
      <c r="M333" s="64">
        <f t="shared" si="8"/>
        <v>37622</v>
      </c>
    </row>
    <row r="334" spans="1:13" hidden="1" x14ac:dyDescent="0.2">
      <c r="A334" s="3" t="s">
        <v>197</v>
      </c>
      <c r="B334" s="3" t="s">
        <v>281</v>
      </c>
      <c r="C334" s="3" t="s">
        <v>198</v>
      </c>
      <c r="D334" s="3" t="s">
        <v>199</v>
      </c>
      <c r="E334" s="9" t="s">
        <v>53</v>
      </c>
      <c r="F334" s="10">
        <v>-868000</v>
      </c>
      <c r="G334" s="10">
        <v>-802193.03</v>
      </c>
      <c r="H334" s="11">
        <v>0.92418551848080999</v>
      </c>
      <c r="I334" s="12">
        <v>0.46</v>
      </c>
      <c r="J334" s="12">
        <v>-0.40500000000000003</v>
      </c>
      <c r="K334" s="13">
        <v>0</v>
      </c>
      <c r="L334" s="13">
        <v>-693896.97100000002</v>
      </c>
      <c r="M334" s="64">
        <f t="shared" si="8"/>
        <v>37653</v>
      </c>
    </row>
    <row r="335" spans="1:13" hidden="1" x14ac:dyDescent="0.2">
      <c r="A335" s="3" t="s">
        <v>197</v>
      </c>
      <c r="B335" s="3" t="s">
        <v>281</v>
      </c>
      <c r="C335" s="3" t="s">
        <v>198</v>
      </c>
      <c r="D335" s="3" t="s">
        <v>199</v>
      </c>
      <c r="E335" s="9" t="s">
        <v>54</v>
      </c>
      <c r="F335" s="10">
        <v>-961000</v>
      </c>
      <c r="G335" s="10">
        <v>-884259.80740000005</v>
      </c>
      <c r="H335" s="11">
        <v>0.92014548120323203</v>
      </c>
      <c r="I335" s="12">
        <v>0.45</v>
      </c>
      <c r="J335" s="12">
        <v>-0.40500000000000003</v>
      </c>
      <c r="K335" s="13">
        <v>0</v>
      </c>
      <c r="L335" s="13">
        <v>-756042.13540000003</v>
      </c>
      <c r="M335" s="64">
        <f t="shared" si="8"/>
        <v>37681</v>
      </c>
    </row>
    <row r="336" spans="1:13" hidden="1" x14ac:dyDescent="0.2">
      <c r="A336" s="3" t="s">
        <v>197</v>
      </c>
      <c r="B336" s="3" t="s">
        <v>281</v>
      </c>
      <c r="C336" s="3" t="s">
        <v>198</v>
      </c>
      <c r="D336" s="3" t="s">
        <v>199</v>
      </c>
      <c r="E336" s="9" t="s">
        <v>55</v>
      </c>
      <c r="F336" s="10">
        <v>-930000</v>
      </c>
      <c r="G336" s="10">
        <v>-851569.98549999995</v>
      </c>
      <c r="H336" s="11">
        <v>0.91566665105704403</v>
      </c>
      <c r="I336" s="12">
        <v>0.215</v>
      </c>
      <c r="J336" s="12">
        <v>-0.40500000000000003</v>
      </c>
      <c r="K336" s="13">
        <v>0</v>
      </c>
      <c r="L336" s="13">
        <v>-527973.39099999995</v>
      </c>
      <c r="M336" s="64">
        <f t="shared" si="8"/>
        <v>37712</v>
      </c>
    </row>
    <row r="337" spans="1:13" hidden="1" x14ac:dyDescent="0.2">
      <c r="A337" s="3" t="s">
        <v>197</v>
      </c>
      <c r="B337" s="3" t="s">
        <v>281</v>
      </c>
      <c r="C337" s="3" t="s">
        <v>198</v>
      </c>
      <c r="D337" s="3" t="s">
        <v>199</v>
      </c>
      <c r="E337" s="9" t="s">
        <v>56</v>
      </c>
      <c r="F337" s="10">
        <v>-961000</v>
      </c>
      <c r="G337" s="10">
        <v>-875808.72499999998</v>
      </c>
      <c r="H337" s="11">
        <v>0.91135143081886505</v>
      </c>
      <c r="I337" s="12">
        <v>0.215</v>
      </c>
      <c r="J337" s="12">
        <v>-0.40500000000000003</v>
      </c>
      <c r="K337" s="13">
        <v>0</v>
      </c>
      <c r="L337" s="13">
        <v>-543001.40949999995</v>
      </c>
      <c r="M337" s="64">
        <f t="shared" si="8"/>
        <v>37742</v>
      </c>
    </row>
    <row r="338" spans="1:13" hidden="1" x14ac:dyDescent="0.2">
      <c r="A338" s="3" t="s">
        <v>197</v>
      </c>
      <c r="B338" s="3" t="s">
        <v>281</v>
      </c>
      <c r="C338" s="3" t="s">
        <v>198</v>
      </c>
      <c r="D338" s="3" t="s">
        <v>199</v>
      </c>
      <c r="E338" s="9" t="s">
        <v>57</v>
      </c>
      <c r="F338" s="10">
        <v>-930000</v>
      </c>
      <c r="G338" s="10">
        <v>-843368.29720000003</v>
      </c>
      <c r="H338" s="11">
        <v>0.90684763137822599</v>
      </c>
      <c r="I338" s="12">
        <v>0.215</v>
      </c>
      <c r="J338" s="12">
        <v>-0.40500000000000003</v>
      </c>
      <c r="K338" s="13">
        <v>0</v>
      </c>
      <c r="L338" s="13">
        <v>-522888.3443</v>
      </c>
      <c r="M338" s="64">
        <f t="shared" si="8"/>
        <v>37773</v>
      </c>
    </row>
    <row r="339" spans="1:13" hidden="1" x14ac:dyDescent="0.2">
      <c r="A339" s="3" t="s">
        <v>197</v>
      </c>
      <c r="B339" s="3" t="s">
        <v>281</v>
      </c>
      <c r="C339" s="3" t="s">
        <v>198</v>
      </c>
      <c r="D339" s="3" t="s">
        <v>199</v>
      </c>
      <c r="E339" s="9" t="s">
        <v>58</v>
      </c>
      <c r="F339" s="10">
        <v>-961000</v>
      </c>
      <c r="G339" s="10">
        <v>-867275.43839999998</v>
      </c>
      <c r="H339" s="11">
        <v>0.90247184019971904</v>
      </c>
      <c r="I339" s="12">
        <v>0.215</v>
      </c>
      <c r="J339" s="12">
        <v>-0.40500000000000003</v>
      </c>
      <c r="K339" s="13">
        <v>0</v>
      </c>
      <c r="L339" s="13">
        <v>-537710.77179999999</v>
      </c>
      <c r="M339" s="64">
        <f t="shared" si="8"/>
        <v>37803</v>
      </c>
    </row>
    <row r="340" spans="1:13" hidden="1" x14ac:dyDescent="0.2">
      <c r="A340" s="3" t="s">
        <v>197</v>
      </c>
      <c r="B340" s="3" t="s">
        <v>281</v>
      </c>
      <c r="C340" s="3" t="s">
        <v>198</v>
      </c>
      <c r="D340" s="3" t="s">
        <v>199</v>
      </c>
      <c r="E340" s="9" t="s">
        <v>59</v>
      </c>
      <c r="F340" s="10">
        <v>-961000</v>
      </c>
      <c r="G340" s="10">
        <v>-862926.44720000005</v>
      </c>
      <c r="H340" s="11">
        <v>0.89794635509289999</v>
      </c>
      <c r="I340" s="12">
        <v>0.215</v>
      </c>
      <c r="J340" s="12">
        <v>-0.40500000000000003</v>
      </c>
      <c r="K340" s="13">
        <v>0</v>
      </c>
      <c r="L340" s="13">
        <v>-535014.39729999995</v>
      </c>
      <c r="M340" s="64">
        <f t="shared" si="8"/>
        <v>37834</v>
      </c>
    </row>
    <row r="341" spans="1:13" hidden="1" x14ac:dyDescent="0.2">
      <c r="A341" s="3" t="s">
        <v>197</v>
      </c>
      <c r="B341" s="3" t="s">
        <v>281</v>
      </c>
      <c r="C341" s="3" t="s">
        <v>198</v>
      </c>
      <c r="D341" s="3" t="s">
        <v>199</v>
      </c>
      <c r="E341" s="9" t="s">
        <v>60</v>
      </c>
      <c r="F341" s="10">
        <v>-930000</v>
      </c>
      <c r="G341" s="10">
        <v>-830845.60699999996</v>
      </c>
      <c r="H341" s="11">
        <v>0.89338237315935298</v>
      </c>
      <c r="I341" s="12">
        <v>0.215</v>
      </c>
      <c r="J341" s="12">
        <v>-0.40500000000000003</v>
      </c>
      <c r="K341" s="13">
        <v>0</v>
      </c>
      <c r="L341" s="13">
        <v>-515124.27639999997</v>
      </c>
      <c r="M341" s="64">
        <f t="shared" si="8"/>
        <v>37865</v>
      </c>
    </row>
    <row r="342" spans="1:13" hidden="1" x14ac:dyDescent="0.2">
      <c r="A342" s="3" t="s">
        <v>197</v>
      </c>
      <c r="B342" s="3" t="s">
        <v>281</v>
      </c>
      <c r="C342" s="3" t="s">
        <v>198</v>
      </c>
      <c r="D342" s="3" t="s">
        <v>199</v>
      </c>
      <c r="E342" s="9" t="s">
        <v>61</v>
      </c>
      <c r="F342" s="10">
        <v>-961000</v>
      </c>
      <c r="G342" s="10">
        <v>-854299.33649999998</v>
      </c>
      <c r="H342" s="11">
        <v>0.88896913267459698</v>
      </c>
      <c r="I342" s="12">
        <v>0.215</v>
      </c>
      <c r="J342" s="12">
        <v>-0.40500000000000003</v>
      </c>
      <c r="K342" s="13">
        <v>0</v>
      </c>
      <c r="L342" s="13">
        <v>-529665.58860000002</v>
      </c>
      <c r="M342" s="64">
        <f t="shared" si="8"/>
        <v>37895</v>
      </c>
    </row>
    <row r="343" spans="1:13" hidden="1" x14ac:dyDescent="0.2">
      <c r="A343" s="3" t="s">
        <v>197</v>
      </c>
      <c r="B343" s="3" t="s">
        <v>281</v>
      </c>
      <c r="C343" s="3" t="s">
        <v>198</v>
      </c>
      <c r="D343" s="3" t="s">
        <v>199</v>
      </c>
      <c r="E343" s="9" t="s">
        <v>62</v>
      </c>
      <c r="F343" s="10">
        <v>-930000</v>
      </c>
      <c r="G343" s="10">
        <v>-822516.05980000005</v>
      </c>
      <c r="H343" s="11">
        <v>0.88442587080058199</v>
      </c>
      <c r="I343" s="12">
        <v>0.45500000000000002</v>
      </c>
      <c r="J343" s="12">
        <v>-0.40500000000000003</v>
      </c>
      <c r="K343" s="13">
        <v>0</v>
      </c>
      <c r="L343" s="13">
        <v>-707363.81149999995</v>
      </c>
      <c r="M343" s="64">
        <f t="shared" si="8"/>
        <v>37926</v>
      </c>
    </row>
    <row r="344" spans="1:13" hidden="1" x14ac:dyDescent="0.2">
      <c r="A344" s="3" t="s">
        <v>197</v>
      </c>
      <c r="B344" s="3" t="s">
        <v>281</v>
      </c>
      <c r="C344" s="3" t="s">
        <v>198</v>
      </c>
      <c r="D344" s="3" t="s">
        <v>199</v>
      </c>
      <c r="E344" s="9" t="s">
        <v>63</v>
      </c>
      <c r="F344" s="10">
        <v>-961000</v>
      </c>
      <c r="G344" s="10">
        <v>-845680.02159999998</v>
      </c>
      <c r="H344" s="11">
        <v>0.88000002251418197</v>
      </c>
      <c r="I344" s="12">
        <v>0.45500000000000002</v>
      </c>
      <c r="J344" s="12">
        <v>-0.40500000000000003</v>
      </c>
      <c r="K344" s="13">
        <v>0</v>
      </c>
      <c r="L344" s="13">
        <v>-727284.8186</v>
      </c>
      <c r="M344" s="64">
        <f t="shared" si="8"/>
        <v>37956</v>
      </c>
    </row>
    <row r="345" spans="1:13" hidden="1" x14ac:dyDescent="0.2">
      <c r="A345" s="3" t="s">
        <v>197</v>
      </c>
      <c r="B345" s="3" t="s">
        <v>281</v>
      </c>
      <c r="C345" s="3" t="s">
        <v>198</v>
      </c>
      <c r="D345" s="3" t="s">
        <v>199</v>
      </c>
      <c r="E345" s="9" t="s">
        <v>64</v>
      </c>
      <c r="F345" s="10">
        <v>-961000</v>
      </c>
      <c r="G345" s="10">
        <v>-841280.75910000002</v>
      </c>
      <c r="H345" s="11">
        <v>0.875422225865781</v>
      </c>
      <c r="I345" s="12">
        <v>0.45500000000000002</v>
      </c>
      <c r="J345" s="12">
        <v>-0.40500000000000003</v>
      </c>
      <c r="K345" s="13">
        <v>0</v>
      </c>
      <c r="L345" s="13">
        <v>-723501.45279999997</v>
      </c>
      <c r="M345" s="64">
        <f t="shared" si="8"/>
        <v>37987</v>
      </c>
    </row>
    <row r="346" spans="1:13" hidden="1" x14ac:dyDescent="0.2">
      <c r="A346" s="3" t="s">
        <v>197</v>
      </c>
      <c r="B346" s="3" t="s">
        <v>281</v>
      </c>
      <c r="C346" s="3" t="s">
        <v>198</v>
      </c>
      <c r="D346" s="3" t="s">
        <v>199</v>
      </c>
      <c r="E346" s="9" t="s">
        <v>65</v>
      </c>
      <c r="F346" s="10">
        <v>-899000</v>
      </c>
      <c r="G346" s="10">
        <v>-782888.73970000003</v>
      </c>
      <c r="H346" s="11">
        <v>0.87084398191951107</v>
      </c>
      <c r="I346" s="12">
        <v>0.45500000000000002</v>
      </c>
      <c r="J346" s="12">
        <v>-0.40500000000000003</v>
      </c>
      <c r="K346" s="13">
        <v>0</v>
      </c>
      <c r="L346" s="13">
        <v>-673284.3162</v>
      </c>
      <c r="M346" s="64">
        <f t="shared" si="8"/>
        <v>38018</v>
      </c>
    </row>
    <row r="347" spans="1:13" hidden="1" x14ac:dyDescent="0.2">
      <c r="A347" s="3" t="s">
        <v>197</v>
      </c>
      <c r="B347" s="3" t="s">
        <v>281</v>
      </c>
      <c r="C347" s="3" t="s">
        <v>198</v>
      </c>
      <c r="D347" s="3" t="s">
        <v>199</v>
      </c>
      <c r="E347" s="9" t="s">
        <v>66</v>
      </c>
      <c r="F347" s="10">
        <v>-961000</v>
      </c>
      <c r="G347" s="10">
        <v>-832742.85900000005</v>
      </c>
      <c r="H347" s="11">
        <v>0.86653783458802103</v>
      </c>
      <c r="I347" s="12">
        <v>0.45500000000000002</v>
      </c>
      <c r="J347" s="12">
        <v>-0.40500000000000003</v>
      </c>
      <c r="K347" s="13">
        <v>0</v>
      </c>
      <c r="L347" s="13">
        <v>-716158.85880000005</v>
      </c>
      <c r="M347" s="64">
        <f t="shared" si="8"/>
        <v>38047</v>
      </c>
    </row>
    <row r="348" spans="1:13" hidden="1" x14ac:dyDescent="0.2">
      <c r="A348" s="3" t="s">
        <v>197</v>
      </c>
      <c r="B348" s="3" t="s">
        <v>281</v>
      </c>
      <c r="C348" s="3" t="s">
        <v>198</v>
      </c>
      <c r="D348" s="3" t="s">
        <v>199</v>
      </c>
      <c r="E348" s="9" t="s">
        <v>67</v>
      </c>
      <c r="F348" s="10">
        <v>-930000</v>
      </c>
      <c r="G348" s="10">
        <v>-801639.3602</v>
      </c>
      <c r="H348" s="11">
        <v>0.86197780664564205</v>
      </c>
      <c r="I348" s="12">
        <v>0.19500000000000001</v>
      </c>
      <c r="J348" s="12">
        <v>-0.40500000000000003</v>
      </c>
      <c r="K348" s="13">
        <v>0</v>
      </c>
      <c r="L348" s="13">
        <v>-480983.61609999998</v>
      </c>
      <c r="M348" s="64">
        <f t="shared" si="8"/>
        <v>38078</v>
      </c>
    </row>
    <row r="349" spans="1:13" hidden="1" x14ac:dyDescent="0.2">
      <c r="A349" s="3" t="s">
        <v>197</v>
      </c>
      <c r="B349" s="3" t="s">
        <v>281</v>
      </c>
      <c r="C349" s="3" t="s">
        <v>198</v>
      </c>
      <c r="D349" s="3" t="s">
        <v>199</v>
      </c>
      <c r="E349" s="9" t="s">
        <v>68</v>
      </c>
      <c r="F349" s="10">
        <v>-961000</v>
      </c>
      <c r="G349" s="10">
        <v>-824168.84849999996</v>
      </c>
      <c r="H349" s="11">
        <v>0.85761586737675899</v>
      </c>
      <c r="I349" s="12">
        <v>0.19500000000000001</v>
      </c>
      <c r="J349" s="12">
        <v>-0.40500000000000003</v>
      </c>
      <c r="K349" s="13">
        <v>0</v>
      </c>
      <c r="L349" s="13">
        <v>-494501.30910000001</v>
      </c>
      <c r="M349" s="64">
        <f t="shared" si="8"/>
        <v>38108</v>
      </c>
    </row>
    <row r="350" spans="1:13" hidden="1" x14ac:dyDescent="0.2">
      <c r="A350" s="3" t="s">
        <v>197</v>
      </c>
      <c r="B350" s="3" t="s">
        <v>281</v>
      </c>
      <c r="C350" s="3" t="s">
        <v>198</v>
      </c>
      <c r="D350" s="3" t="s">
        <v>199</v>
      </c>
      <c r="E350" s="9" t="s">
        <v>69</v>
      </c>
      <c r="F350" s="10">
        <v>-930000</v>
      </c>
      <c r="G350" s="10">
        <v>-793375.25089999998</v>
      </c>
      <c r="H350" s="11">
        <v>0.85309166763698607</v>
      </c>
      <c r="I350" s="12">
        <v>0.19500000000000001</v>
      </c>
      <c r="J350" s="12">
        <v>-0.40500000000000003</v>
      </c>
      <c r="K350" s="13">
        <v>0</v>
      </c>
      <c r="L350" s="13">
        <v>-476025.15049999999</v>
      </c>
      <c r="M350" s="64">
        <f t="shared" si="8"/>
        <v>38139</v>
      </c>
    </row>
    <row r="351" spans="1:13" hidden="1" x14ac:dyDescent="0.2">
      <c r="A351" s="3" t="s">
        <v>197</v>
      </c>
      <c r="B351" s="3" t="s">
        <v>281</v>
      </c>
      <c r="C351" s="3" t="s">
        <v>198</v>
      </c>
      <c r="D351" s="3" t="s">
        <v>199</v>
      </c>
      <c r="E351" s="9" t="s">
        <v>70</v>
      </c>
      <c r="F351" s="10">
        <v>-961000</v>
      </c>
      <c r="G351" s="10">
        <v>-815627.76969999995</v>
      </c>
      <c r="H351" s="11">
        <v>0.84872816824669306</v>
      </c>
      <c r="I351" s="12">
        <v>0.19500000000000001</v>
      </c>
      <c r="J351" s="12">
        <v>-0.40500000000000003</v>
      </c>
      <c r="K351" s="13">
        <v>0</v>
      </c>
      <c r="L351" s="13">
        <v>-489376.6618</v>
      </c>
      <c r="M351" s="64">
        <f t="shared" si="8"/>
        <v>38169</v>
      </c>
    </row>
    <row r="352" spans="1:13" hidden="1" x14ac:dyDescent="0.2">
      <c r="A352" s="3" t="s">
        <v>197</v>
      </c>
      <c r="B352" s="3" t="s">
        <v>281</v>
      </c>
      <c r="C352" s="3" t="s">
        <v>198</v>
      </c>
      <c r="D352" s="3" t="s">
        <v>199</v>
      </c>
      <c r="E352" s="9" t="s">
        <v>71</v>
      </c>
      <c r="F352" s="10">
        <v>-961000</v>
      </c>
      <c r="G352" s="10">
        <v>-811313.72609999997</v>
      </c>
      <c r="H352" s="11">
        <v>0.84423904897935598</v>
      </c>
      <c r="I352" s="12">
        <v>0.19500000000000001</v>
      </c>
      <c r="J352" s="12">
        <v>-0.40500000000000003</v>
      </c>
      <c r="K352" s="13">
        <v>0</v>
      </c>
      <c r="L352" s="13">
        <v>-486788.23560000001</v>
      </c>
      <c r="M352" s="64">
        <f t="shared" si="8"/>
        <v>38200</v>
      </c>
    </row>
    <row r="353" spans="1:13" hidden="1" x14ac:dyDescent="0.2">
      <c r="A353" s="3" t="s">
        <v>197</v>
      </c>
      <c r="B353" s="3" t="s">
        <v>281</v>
      </c>
      <c r="C353" s="3" t="s">
        <v>198</v>
      </c>
      <c r="D353" s="3" t="s">
        <v>199</v>
      </c>
      <c r="E353" s="9" t="s">
        <v>72</v>
      </c>
      <c r="F353" s="10">
        <v>-930000</v>
      </c>
      <c r="G353" s="10">
        <v>-780955.53720000002</v>
      </c>
      <c r="H353" s="11">
        <v>0.83973713681109807</v>
      </c>
      <c r="I353" s="12">
        <v>0.19500000000000001</v>
      </c>
      <c r="J353" s="12">
        <v>-0.40500000000000003</v>
      </c>
      <c r="K353" s="13">
        <v>0</v>
      </c>
      <c r="L353" s="13">
        <v>-468573.3223</v>
      </c>
      <c r="M353" s="64">
        <f t="shared" si="8"/>
        <v>38231</v>
      </c>
    </row>
    <row r="354" spans="1:13" hidden="1" x14ac:dyDescent="0.2">
      <c r="A354" s="3" t="s">
        <v>197</v>
      </c>
      <c r="B354" s="3" t="s">
        <v>281</v>
      </c>
      <c r="C354" s="3" t="s">
        <v>198</v>
      </c>
      <c r="D354" s="3" t="s">
        <v>199</v>
      </c>
      <c r="E354" s="9" t="s">
        <v>73</v>
      </c>
      <c r="F354" s="10">
        <v>-961000</v>
      </c>
      <c r="G354" s="10">
        <v>-802816.56200000003</v>
      </c>
      <c r="H354" s="11">
        <v>0.83539704678163107</v>
      </c>
      <c r="I354" s="12">
        <v>0.19500000000000001</v>
      </c>
      <c r="J354" s="12">
        <v>-0.40500000000000003</v>
      </c>
      <c r="K354" s="13">
        <v>0</v>
      </c>
      <c r="L354" s="13">
        <v>-481689.93719999999</v>
      </c>
      <c r="M354" s="64">
        <f t="shared" si="8"/>
        <v>38261</v>
      </c>
    </row>
    <row r="355" spans="1:13" hidden="1" x14ac:dyDescent="0.2">
      <c r="A355" s="3" t="s">
        <v>197</v>
      </c>
      <c r="B355" s="3" t="s">
        <v>282</v>
      </c>
      <c r="C355" s="3" t="s">
        <v>198</v>
      </c>
      <c r="D355" s="3" t="s">
        <v>199</v>
      </c>
      <c r="E355" s="9" t="s">
        <v>74</v>
      </c>
      <c r="F355" s="10">
        <v>-288000</v>
      </c>
      <c r="G355" s="10">
        <v>-239307.70569999999</v>
      </c>
      <c r="H355" s="11">
        <v>0.830929533592078</v>
      </c>
      <c r="I355" s="12">
        <v>0.435</v>
      </c>
      <c r="J355" s="12">
        <v>-0.47499999999999998</v>
      </c>
      <c r="K355" s="13">
        <v>0</v>
      </c>
      <c r="L355" s="13">
        <v>-217770.0122</v>
      </c>
      <c r="M355" s="64">
        <f t="shared" si="8"/>
        <v>38292</v>
      </c>
    </row>
    <row r="356" spans="1:13" hidden="1" x14ac:dyDescent="0.2">
      <c r="A356" s="3" t="s">
        <v>197</v>
      </c>
      <c r="B356" s="3" t="s">
        <v>282</v>
      </c>
      <c r="C356" s="3" t="s">
        <v>198</v>
      </c>
      <c r="D356" s="3" t="s">
        <v>199</v>
      </c>
      <c r="E356" s="9" t="s">
        <v>75</v>
      </c>
      <c r="F356" s="10">
        <v>-297600</v>
      </c>
      <c r="G356" s="10">
        <v>-245995.36790000001</v>
      </c>
      <c r="H356" s="11">
        <v>0.82659733842404204</v>
      </c>
      <c r="I356" s="12">
        <v>0.435</v>
      </c>
      <c r="J356" s="12">
        <v>-0.47499999999999998</v>
      </c>
      <c r="K356" s="13">
        <v>0</v>
      </c>
      <c r="L356" s="13">
        <v>-223855.78479999999</v>
      </c>
      <c r="M356" s="64">
        <f t="shared" si="8"/>
        <v>38322</v>
      </c>
    </row>
    <row r="357" spans="1:13" hidden="1" x14ac:dyDescent="0.2">
      <c r="A357" s="3" t="s">
        <v>197</v>
      </c>
      <c r="B357" s="3" t="s">
        <v>282</v>
      </c>
      <c r="C357" s="3" t="s">
        <v>198</v>
      </c>
      <c r="D357" s="3" t="s">
        <v>199</v>
      </c>
      <c r="E357" s="9" t="s">
        <v>76</v>
      </c>
      <c r="F357" s="10">
        <v>-297600</v>
      </c>
      <c r="G357" s="10">
        <v>-244663.6778</v>
      </c>
      <c r="H357" s="11">
        <v>0.82212257324334204</v>
      </c>
      <c r="I357" s="12">
        <v>0.435</v>
      </c>
      <c r="J357" s="12">
        <v>-0.47499999999999998</v>
      </c>
      <c r="K357" s="13">
        <v>0</v>
      </c>
      <c r="L357" s="13">
        <v>-222643.94680000001</v>
      </c>
      <c r="M357" s="64">
        <f t="shared" si="8"/>
        <v>38353</v>
      </c>
    </row>
    <row r="358" spans="1:13" hidden="1" x14ac:dyDescent="0.2">
      <c r="A358" s="3" t="s">
        <v>197</v>
      </c>
      <c r="B358" s="3" t="s">
        <v>282</v>
      </c>
      <c r="C358" s="3" t="s">
        <v>198</v>
      </c>
      <c r="D358" s="3" t="s">
        <v>199</v>
      </c>
      <c r="E358" s="9" t="s">
        <v>77</v>
      </c>
      <c r="F358" s="10">
        <v>-268800</v>
      </c>
      <c r="G358" s="10">
        <v>-219783.93900000001</v>
      </c>
      <c r="H358" s="11">
        <v>0.81764858245325001</v>
      </c>
      <c r="I358" s="12">
        <v>0.435</v>
      </c>
      <c r="J358" s="12">
        <v>-0.47499999999999998</v>
      </c>
      <c r="K358" s="13">
        <v>0</v>
      </c>
      <c r="L358" s="13">
        <v>-200003.38449999999</v>
      </c>
      <c r="M358" s="64">
        <f t="shared" si="8"/>
        <v>38384</v>
      </c>
    </row>
    <row r="359" spans="1:13" hidden="1" x14ac:dyDescent="0.2">
      <c r="A359" s="3" t="s">
        <v>197</v>
      </c>
      <c r="B359" s="3" t="s">
        <v>282</v>
      </c>
      <c r="C359" s="3" t="s">
        <v>198</v>
      </c>
      <c r="D359" s="3" t="s">
        <v>199</v>
      </c>
      <c r="E359" s="9" t="s">
        <v>78</v>
      </c>
      <c r="F359" s="10">
        <v>-297600</v>
      </c>
      <c r="G359" s="10">
        <v>-242127.72889999999</v>
      </c>
      <c r="H359" s="11">
        <v>0.813601239426745</v>
      </c>
      <c r="I359" s="12">
        <v>0.435</v>
      </c>
      <c r="J359" s="12">
        <v>-0.47499999999999998</v>
      </c>
      <c r="K359" s="13">
        <v>0</v>
      </c>
      <c r="L359" s="13">
        <v>-220336.23329999999</v>
      </c>
      <c r="M359" s="64">
        <f t="shared" si="8"/>
        <v>38412</v>
      </c>
    </row>
    <row r="360" spans="1:13" hidden="1" x14ac:dyDescent="0.2">
      <c r="A360" s="3" t="s">
        <v>197</v>
      </c>
      <c r="B360" s="3" t="s">
        <v>282</v>
      </c>
      <c r="C360" s="3" t="s">
        <v>198</v>
      </c>
      <c r="D360" s="3" t="s">
        <v>199</v>
      </c>
      <c r="E360" s="9" t="s">
        <v>79</v>
      </c>
      <c r="F360" s="10">
        <v>-288000</v>
      </c>
      <c r="G360" s="10">
        <v>-233040.91990000001</v>
      </c>
      <c r="H360" s="11">
        <v>0.80916986078953501</v>
      </c>
      <c r="I360" s="12">
        <v>0.19</v>
      </c>
      <c r="J360" s="12">
        <v>-0.47499999999999998</v>
      </c>
      <c r="K360" s="13">
        <v>0</v>
      </c>
      <c r="L360" s="13">
        <v>-154972.21170000001</v>
      </c>
      <c r="M360" s="64">
        <f t="shared" si="8"/>
        <v>38443</v>
      </c>
    </row>
    <row r="361" spans="1:13" hidden="1" x14ac:dyDescent="0.2">
      <c r="A361" s="3" t="s">
        <v>197</v>
      </c>
      <c r="B361" s="3" t="s">
        <v>282</v>
      </c>
      <c r="C361" s="3" t="s">
        <v>198</v>
      </c>
      <c r="D361" s="3" t="s">
        <v>199</v>
      </c>
      <c r="E361" s="9" t="s">
        <v>80</v>
      </c>
      <c r="F361" s="10">
        <v>-297600</v>
      </c>
      <c r="G361" s="10">
        <v>-239546.23250000001</v>
      </c>
      <c r="H361" s="11">
        <v>0.80492685635309402</v>
      </c>
      <c r="I361" s="12">
        <v>0.19</v>
      </c>
      <c r="J361" s="12">
        <v>-0.47499999999999998</v>
      </c>
      <c r="K361" s="13">
        <v>0</v>
      </c>
      <c r="L361" s="13">
        <v>-159298.24460000001</v>
      </c>
      <c r="M361" s="64">
        <f t="shared" si="8"/>
        <v>38473</v>
      </c>
    </row>
    <row r="362" spans="1:13" hidden="1" x14ac:dyDescent="0.2">
      <c r="A362" s="3" t="s">
        <v>197</v>
      </c>
      <c r="B362" s="3" t="s">
        <v>282</v>
      </c>
      <c r="C362" s="3" t="s">
        <v>198</v>
      </c>
      <c r="D362" s="3" t="s">
        <v>199</v>
      </c>
      <c r="E362" s="9" t="s">
        <v>81</v>
      </c>
      <c r="F362" s="10">
        <v>-288000</v>
      </c>
      <c r="G362" s="10">
        <v>-230555.4278</v>
      </c>
      <c r="H362" s="11">
        <v>0.80053967997868991</v>
      </c>
      <c r="I362" s="12">
        <v>0.19</v>
      </c>
      <c r="J362" s="12">
        <v>-0.47499999999999998</v>
      </c>
      <c r="K362" s="13">
        <v>0</v>
      </c>
      <c r="L362" s="13">
        <v>-153319.35949999999</v>
      </c>
      <c r="M362" s="64">
        <f t="shared" si="8"/>
        <v>38504</v>
      </c>
    </row>
    <row r="363" spans="1:13" hidden="1" x14ac:dyDescent="0.2">
      <c r="A363" s="3" t="s">
        <v>197</v>
      </c>
      <c r="B363" s="3" t="s">
        <v>282</v>
      </c>
      <c r="C363" s="3" t="s">
        <v>198</v>
      </c>
      <c r="D363" s="3" t="s">
        <v>199</v>
      </c>
      <c r="E363" s="9" t="s">
        <v>82</v>
      </c>
      <c r="F363" s="10">
        <v>-297600</v>
      </c>
      <c r="G363" s="10">
        <v>-236977.693</v>
      </c>
      <c r="H363" s="11">
        <v>0.79629601158800201</v>
      </c>
      <c r="I363" s="12">
        <v>0.19</v>
      </c>
      <c r="J363" s="12">
        <v>-0.47499999999999998</v>
      </c>
      <c r="K363" s="13">
        <v>0</v>
      </c>
      <c r="L363" s="13">
        <v>-157590.16589999999</v>
      </c>
      <c r="M363" s="64">
        <f t="shared" si="8"/>
        <v>38534</v>
      </c>
    </row>
    <row r="364" spans="1:13" hidden="1" x14ac:dyDescent="0.2">
      <c r="A364" s="3" t="s">
        <v>197</v>
      </c>
      <c r="B364" s="3" t="s">
        <v>282</v>
      </c>
      <c r="C364" s="3" t="s">
        <v>198</v>
      </c>
      <c r="D364" s="3" t="s">
        <v>199</v>
      </c>
      <c r="E364" s="9" t="s">
        <v>83</v>
      </c>
      <c r="F364" s="10">
        <v>-297600</v>
      </c>
      <c r="G364" s="10">
        <v>-235673.4394</v>
      </c>
      <c r="H364" s="11">
        <v>0.79191343885566701</v>
      </c>
      <c r="I364" s="12">
        <v>0.19</v>
      </c>
      <c r="J364" s="12">
        <v>-0.47499999999999998</v>
      </c>
      <c r="K364" s="13">
        <v>0</v>
      </c>
      <c r="L364" s="13">
        <v>-156722.83720000001</v>
      </c>
      <c r="M364" s="64">
        <f t="shared" si="8"/>
        <v>38565</v>
      </c>
    </row>
    <row r="365" spans="1:13" hidden="1" x14ac:dyDescent="0.2">
      <c r="A365" s="3" t="s">
        <v>197</v>
      </c>
      <c r="B365" s="3" t="s">
        <v>282</v>
      </c>
      <c r="C365" s="3" t="s">
        <v>198</v>
      </c>
      <c r="D365" s="3" t="s">
        <v>199</v>
      </c>
      <c r="E365" s="9" t="s">
        <v>84</v>
      </c>
      <c r="F365" s="10">
        <v>-288000</v>
      </c>
      <c r="G365" s="10">
        <v>-226808.4258</v>
      </c>
      <c r="H365" s="11">
        <v>0.78752925607906399</v>
      </c>
      <c r="I365" s="12">
        <v>0.19</v>
      </c>
      <c r="J365" s="12">
        <v>-0.47499999999999998</v>
      </c>
      <c r="K365" s="13">
        <v>0</v>
      </c>
      <c r="L365" s="13">
        <v>-150827.60310000001</v>
      </c>
      <c r="M365" s="64">
        <f t="shared" si="8"/>
        <v>38596</v>
      </c>
    </row>
    <row r="366" spans="1:13" hidden="1" x14ac:dyDescent="0.2">
      <c r="A366" s="3" t="s">
        <v>197</v>
      </c>
      <c r="B366" s="3" t="s">
        <v>282</v>
      </c>
      <c r="C366" s="3" t="s">
        <v>198</v>
      </c>
      <c r="D366" s="3" t="s">
        <v>199</v>
      </c>
      <c r="E366" s="9" t="s">
        <v>85</v>
      </c>
      <c r="F366" s="10">
        <v>-297600</v>
      </c>
      <c r="G366" s="10">
        <v>-233105.6894</v>
      </c>
      <c r="H366" s="11">
        <v>0.78328524654702703</v>
      </c>
      <c r="I366" s="12">
        <v>0.19</v>
      </c>
      <c r="J366" s="12">
        <v>-0.47499999999999998</v>
      </c>
      <c r="K366" s="13">
        <v>0</v>
      </c>
      <c r="L366" s="13">
        <v>-155015.28339999999</v>
      </c>
      <c r="M366" s="64">
        <f t="shared" si="8"/>
        <v>38626</v>
      </c>
    </row>
    <row r="367" spans="1:13" hidden="1" x14ac:dyDescent="0.2">
      <c r="A367" s="3" t="s">
        <v>197</v>
      </c>
      <c r="B367" s="3" t="s">
        <v>282</v>
      </c>
      <c r="C367" s="3" t="s">
        <v>198</v>
      </c>
      <c r="D367" s="3" t="s">
        <v>199</v>
      </c>
      <c r="E367" s="9" t="s">
        <v>86</v>
      </c>
      <c r="F367" s="10">
        <v>-288000</v>
      </c>
      <c r="G367" s="10">
        <v>-224322.8443</v>
      </c>
      <c r="H367" s="11">
        <v>0.77889876509119305</v>
      </c>
      <c r="I367" s="12">
        <v>0.44</v>
      </c>
      <c r="J367" s="12">
        <v>-0.47499999999999998</v>
      </c>
      <c r="K367" s="13">
        <v>0</v>
      </c>
      <c r="L367" s="13">
        <v>-205255.4026</v>
      </c>
      <c r="M367" s="64">
        <f t="shared" si="8"/>
        <v>38657</v>
      </c>
    </row>
    <row r="368" spans="1:13" hidden="1" x14ac:dyDescent="0.2">
      <c r="A368" s="3" t="s">
        <v>197</v>
      </c>
      <c r="B368" s="3" t="s">
        <v>282</v>
      </c>
      <c r="C368" s="3" t="s">
        <v>198</v>
      </c>
      <c r="D368" s="3" t="s">
        <v>199</v>
      </c>
      <c r="E368" s="9" t="s">
        <v>87</v>
      </c>
      <c r="F368" s="10">
        <v>-297600</v>
      </c>
      <c r="G368" s="10">
        <v>-230536.75820000001</v>
      </c>
      <c r="H368" s="11">
        <v>0.77465308547670297</v>
      </c>
      <c r="I368" s="12">
        <v>0.44</v>
      </c>
      <c r="J368" s="12">
        <v>-0.47499999999999998</v>
      </c>
      <c r="K368" s="13">
        <v>0</v>
      </c>
      <c r="L368" s="13">
        <v>-210941.13380000001</v>
      </c>
      <c r="M368" s="64">
        <f t="shared" si="8"/>
        <v>38687</v>
      </c>
    </row>
    <row r="369" spans="1:13" hidden="1" x14ac:dyDescent="0.2">
      <c r="A369" s="3" t="s">
        <v>197</v>
      </c>
      <c r="B369" s="3" t="s">
        <v>282</v>
      </c>
      <c r="C369" s="3" t="s">
        <v>198</v>
      </c>
      <c r="D369" s="3" t="s">
        <v>199</v>
      </c>
      <c r="E369" s="9" t="s">
        <v>88</v>
      </c>
      <c r="F369" s="10">
        <v>-297600</v>
      </c>
      <c r="G369" s="10">
        <v>-229230.99729999999</v>
      </c>
      <c r="H369" s="11">
        <v>0.77026544806611197</v>
      </c>
      <c r="I369" s="12">
        <v>0.44</v>
      </c>
      <c r="J369" s="12">
        <v>-0.47499999999999998</v>
      </c>
      <c r="K369" s="13">
        <v>0</v>
      </c>
      <c r="L369" s="13">
        <v>-209746.36259999999</v>
      </c>
      <c r="M369" s="64">
        <f t="shared" si="8"/>
        <v>38718</v>
      </c>
    </row>
    <row r="370" spans="1:13" hidden="1" x14ac:dyDescent="0.2">
      <c r="A370" s="3" t="s">
        <v>197</v>
      </c>
      <c r="B370" s="3" t="s">
        <v>282</v>
      </c>
      <c r="C370" s="3" t="s">
        <v>198</v>
      </c>
      <c r="D370" s="3" t="s">
        <v>199</v>
      </c>
      <c r="E370" s="9" t="s">
        <v>89</v>
      </c>
      <c r="F370" s="10">
        <v>-268800</v>
      </c>
      <c r="G370" s="10">
        <v>-205867.9142</v>
      </c>
      <c r="H370" s="11">
        <v>0.76587765708697597</v>
      </c>
      <c r="I370" s="12">
        <v>0.44</v>
      </c>
      <c r="J370" s="12">
        <v>-0.47499999999999998</v>
      </c>
      <c r="K370" s="13">
        <v>0</v>
      </c>
      <c r="L370" s="13">
        <v>-188369.1415</v>
      </c>
      <c r="M370" s="64">
        <f t="shared" si="8"/>
        <v>38749</v>
      </c>
    </row>
    <row r="371" spans="1:13" hidden="1" x14ac:dyDescent="0.2">
      <c r="A371" s="3" t="s">
        <v>197</v>
      </c>
      <c r="B371" s="3" t="s">
        <v>282</v>
      </c>
      <c r="C371" s="3" t="s">
        <v>198</v>
      </c>
      <c r="D371" s="3" t="s">
        <v>199</v>
      </c>
      <c r="E371" s="9" t="s">
        <v>90</v>
      </c>
      <c r="F371" s="10">
        <v>-297600</v>
      </c>
      <c r="G371" s="10">
        <v>-226745.78510000001</v>
      </c>
      <c r="H371" s="11">
        <v>0.76191460042864301</v>
      </c>
      <c r="I371" s="12">
        <v>0.44</v>
      </c>
      <c r="J371" s="12">
        <v>-0.47499999999999998</v>
      </c>
      <c r="K371" s="13">
        <v>0</v>
      </c>
      <c r="L371" s="13">
        <v>-207472.3934</v>
      </c>
      <c r="M371" s="64">
        <f t="shared" si="8"/>
        <v>38777</v>
      </c>
    </row>
    <row r="372" spans="1:13" hidden="1" x14ac:dyDescent="0.2">
      <c r="A372" s="3" t="s">
        <v>197</v>
      </c>
      <c r="B372" s="3" t="s">
        <v>282</v>
      </c>
      <c r="C372" s="3" t="s">
        <v>198</v>
      </c>
      <c r="D372" s="3" t="s">
        <v>199</v>
      </c>
      <c r="E372" s="9" t="s">
        <v>91</v>
      </c>
      <c r="F372" s="10">
        <v>-288000</v>
      </c>
      <c r="G372" s="10">
        <v>-218167.86739999999</v>
      </c>
      <c r="H372" s="11">
        <v>0.75752731735257106</v>
      </c>
      <c r="I372" s="12">
        <v>0.185</v>
      </c>
      <c r="J372" s="12">
        <v>-0.47499999999999998</v>
      </c>
      <c r="K372" s="13">
        <v>0</v>
      </c>
      <c r="L372" s="13">
        <v>-143990.79250000001</v>
      </c>
      <c r="M372" s="64">
        <f t="shared" si="8"/>
        <v>38808</v>
      </c>
    </row>
    <row r="373" spans="1:13" hidden="1" x14ac:dyDescent="0.2">
      <c r="A373" s="3" t="s">
        <v>197</v>
      </c>
      <c r="B373" s="3" t="s">
        <v>282</v>
      </c>
      <c r="C373" s="3" t="s">
        <v>198</v>
      </c>
      <c r="D373" s="3" t="s">
        <v>199</v>
      </c>
      <c r="E373" s="9" t="s">
        <v>92</v>
      </c>
      <c r="F373" s="10">
        <v>-297600</v>
      </c>
      <c r="G373" s="10">
        <v>-224176.78510000001</v>
      </c>
      <c r="H373" s="11">
        <v>0.75328220787245503</v>
      </c>
      <c r="I373" s="12">
        <v>0.185</v>
      </c>
      <c r="J373" s="12">
        <v>-0.47499999999999998</v>
      </c>
      <c r="K373" s="13">
        <v>0</v>
      </c>
      <c r="L373" s="13">
        <v>-147956.67809999999</v>
      </c>
      <c r="M373" s="64">
        <f t="shared" si="8"/>
        <v>38838</v>
      </c>
    </row>
    <row r="374" spans="1:13" hidden="1" x14ac:dyDescent="0.2">
      <c r="A374" s="3" t="s">
        <v>197</v>
      </c>
      <c r="B374" s="3" t="s">
        <v>282</v>
      </c>
      <c r="C374" s="3" t="s">
        <v>198</v>
      </c>
      <c r="D374" s="3" t="s">
        <v>199</v>
      </c>
      <c r="E374" s="9" t="s">
        <v>93</v>
      </c>
      <c r="F374" s="10">
        <v>-288000</v>
      </c>
      <c r="G374" s="10">
        <v>-215687.3529</v>
      </c>
      <c r="H374" s="11">
        <v>0.74891441991861507</v>
      </c>
      <c r="I374" s="12">
        <v>0.185</v>
      </c>
      <c r="J374" s="12">
        <v>-0.47499999999999998</v>
      </c>
      <c r="K374" s="13">
        <v>0</v>
      </c>
      <c r="L374" s="13">
        <v>-142353.65289999999</v>
      </c>
      <c r="M374" s="64">
        <f t="shared" si="8"/>
        <v>38869</v>
      </c>
    </row>
    <row r="375" spans="1:13" hidden="1" x14ac:dyDescent="0.2">
      <c r="A375" s="3" t="s">
        <v>197</v>
      </c>
      <c r="B375" s="3" t="s">
        <v>282</v>
      </c>
      <c r="C375" s="3" t="s">
        <v>198</v>
      </c>
      <c r="D375" s="3" t="s">
        <v>199</v>
      </c>
      <c r="E375" s="9" t="s">
        <v>94</v>
      </c>
      <c r="F375" s="10">
        <v>-297600</v>
      </c>
      <c r="G375" s="10">
        <v>-221694.9289</v>
      </c>
      <c r="H375" s="11">
        <v>0.74494263734336996</v>
      </c>
      <c r="I375" s="12">
        <v>0.185</v>
      </c>
      <c r="J375" s="12">
        <v>-0.47499999999999998</v>
      </c>
      <c r="K375" s="13">
        <v>0</v>
      </c>
      <c r="L375" s="13">
        <v>-146318.6531</v>
      </c>
      <c r="M375" s="64">
        <f t="shared" si="8"/>
        <v>38899</v>
      </c>
    </row>
    <row r="376" spans="1:13" hidden="1" x14ac:dyDescent="0.2">
      <c r="A376" s="3" t="s">
        <v>197</v>
      </c>
      <c r="B376" s="3" t="s">
        <v>282</v>
      </c>
      <c r="C376" s="3" t="s">
        <v>198</v>
      </c>
      <c r="D376" s="3" t="s">
        <v>199</v>
      </c>
      <c r="E376" s="9" t="s">
        <v>95</v>
      </c>
      <c r="F376" s="10">
        <v>-297600</v>
      </c>
      <c r="G376" s="10">
        <v>-220475.73550000001</v>
      </c>
      <c r="H376" s="11">
        <v>0.74084588543767504</v>
      </c>
      <c r="I376" s="12">
        <v>0.185</v>
      </c>
      <c r="J376" s="12">
        <v>-0.47499999999999998</v>
      </c>
      <c r="K376" s="13">
        <v>0</v>
      </c>
      <c r="L376" s="13">
        <v>-145513.98540000001</v>
      </c>
      <c r="M376" s="64">
        <f t="shared" si="8"/>
        <v>38930</v>
      </c>
    </row>
    <row r="377" spans="1:13" hidden="1" x14ac:dyDescent="0.2">
      <c r="A377" s="3" t="s">
        <v>197</v>
      </c>
      <c r="B377" s="3" t="s">
        <v>282</v>
      </c>
      <c r="C377" s="3" t="s">
        <v>198</v>
      </c>
      <c r="D377" s="3" t="s">
        <v>199</v>
      </c>
      <c r="E377" s="9" t="s">
        <v>96</v>
      </c>
      <c r="F377" s="10">
        <v>-288000</v>
      </c>
      <c r="G377" s="10">
        <v>-212185.959</v>
      </c>
      <c r="H377" s="11">
        <v>0.73675680196884497</v>
      </c>
      <c r="I377" s="12">
        <v>0.185</v>
      </c>
      <c r="J377" s="12">
        <v>-0.47499999999999998</v>
      </c>
      <c r="K377" s="13">
        <v>0</v>
      </c>
      <c r="L377" s="13">
        <v>-140042.7329</v>
      </c>
      <c r="M377" s="64">
        <f t="shared" si="8"/>
        <v>38961</v>
      </c>
    </row>
    <row r="378" spans="1:13" hidden="1" x14ac:dyDescent="0.2">
      <c r="A378" s="3" t="s">
        <v>197</v>
      </c>
      <c r="B378" s="3" t="s">
        <v>282</v>
      </c>
      <c r="C378" s="3" t="s">
        <v>198</v>
      </c>
      <c r="D378" s="3" t="s">
        <v>199</v>
      </c>
      <c r="E378" s="9" t="s">
        <v>97</v>
      </c>
      <c r="F378" s="10">
        <v>-297600</v>
      </c>
      <c r="G378" s="10">
        <v>-218083.3757</v>
      </c>
      <c r="H378" s="11">
        <v>0.73280704212216097</v>
      </c>
      <c r="I378" s="12">
        <v>0.185</v>
      </c>
      <c r="J378" s="12">
        <v>-0.47499999999999998</v>
      </c>
      <c r="K378" s="13">
        <v>0</v>
      </c>
      <c r="L378" s="13">
        <v>-143935.02799999999</v>
      </c>
      <c r="M378" s="64">
        <f t="shared" si="8"/>
        <v>38991</v>
      </c>
    </row>
    <row r="379" spans="1:13" hidden="1" x14ac:dyDescent="0.2">
      <c r="A379" s="3" t="s">
        <v>197</v>
      </c>
      <c r="B379" s="3" t="s">
        <v>282</v>
      </c>
      <c r="C379" s="3" t="s">
        <v>198</v>
      </c>
      <c r="D379" s="3" t="s">
        <v>199</v>
      </c>
      <c r="E379" s="9" t="s">
        <v>98</v>
      </c>
      <c r="F379" s="10">
        <v>-288000</v>
      </c>
      <c r="G379" s="10">
        <v>-209875.22140000001</v>
      </c>
      <c r="H379" s="11">
        <v>0.728733407648125</v>
      </c>
      <c r="I379" s="12">
        <v>0.42</v>
      </c>
      <c r="J379" s="12">
        <v>-0.47499999999999998</v>
      </c>
      <c r="K379" s="13">
        <v>0</v>
      </c>
      <c r="L379" s="13">
        <v>-187838.32320000001</v>
      </c>
      <c r="M379" s="64">
        <f t="shared" si="8"/>
        <v>39022</v>
      </c>
    </row>
    <row r="380" spans="1:13" hidden="1" x14ac:dyDescent="0.2">
      <c r="A380" s="3" t="s">
        <v>197</v>
      </c>
      <c r="B380" s="3" t="s">
        <v>282</v>
      </c>
      <c r="C380" s="3" t="s">
        <v>198</v>
      </c>
      <c r="D380" s="3" t="s">
        <v>199</v>
      </c>
      <c r="E380" s="9" t="s">
        <v>99</v>
      </c>
      <c r="F380" s="10">
        <v>-297600</v>
      </c>
      <c r="G380" s="10">
        <v>-215700.13080000001</v>
      </c>
      <c r="H380" s="11">
        <v>0.724798826573952</v>
      </c>
      <c r="I380" s="12">
        <v>0.42</v>
      </c>
      <c r="J380" s="12">
        <v>-0.47499999999999998</v>
      </c>
      <c r="K380" s="13">
        <v>0</v>
      </c>
      <c r="L380" s="13">
        <v>-193051.6171</v>
      </c>
      <c r="M380" s="64">
        <f t="shared" si="8"/>
        <v>39052</v>
      </c>
    </row>
    <row r="381" spans="1:13" hidden="1" x14ac:dyDescent="0.2">
      <c r="A381" s="3" t="s">
        <v>197</v>
      </c>
      <c r="B381" s="3" t="s">
        <v>282</v>
      </c>
      <c r="C381" s="3" t="s">
        <v>198</v>
      </c>
      <c r="D381" s="3" t="s">
        <v>199</v>
      </c>
      <c r="E381" s="9" t="s">
        <v>100</v>
      </c>
      <c r="F381" s="10">
        <v>-297600</v>
      </c>
      <c r="G381" s="10">
        <v>-214492.55439999999</v>
      </c>
      <c r="H381" s="11">
        <v>0.72074111030854104</v>
      </c>
      <c r="I381" s="12">
        <v>0.42</v>
      </c>
      <c r="J381" s="12">
        <v>-0.47499999999999998</v>
      </c>
      <c r="K381" s="13">
        <v>0</v>
      </c>
      <c r="L381" s="13">
        <v>-191970.83619999999</v>
      </c>
      <c r="M381" s="64">
        <f t="shared" si="8"/>
        <v>39083</v>
      </c>
    </row>
    <row r="382" spans="1:13" hidden="1" x14ac:dyDescent="0.2">
      <c r="A382" s="3" t="s">
        <v>197</v>
      </c>
      <c r="B382" s="3" t="s">
        <v>282</v>
      </c>
      <c r="C382" s="3" t="s">
        <v>198</v>
      </c>
      <c r="D382" s="3" t="s">
        <v>199</v>
      </c>
      <c r="E382" s="9" t="s">
        <v>101</v>
      </c>
      <c r="F382" s="10">
        <v>-268800</v>
      </c>
      <c r="G382" s="10">
        <v>-192646.71840000001</v>
      </c>
      <c r="H382" s="11">
        <v>0.71669166055560507</v>
      </c>
      <c r="I382" s="12">
        <v>0.42</v>
      </c>
      <c r="J382" s="12">
        <v>-0.47499999999999998</v>
      </c>
      <c r="K382" s="13">
        <v>0</v>
      </c>
      <c r="L382" s="13">
        <v>-172418.81289999999</v>
      </c>
      <c r="M382" s="64">
        <f t="shared" si="8"/>
        <v>39114</v>
      </c>
    </row>
    <row r="383" spans="1:13" hidden="1" x14ac:dyDescent="0.2">
      <c r="A383" s="3" t="s">
        <v>197</v>
      </c>
      <c r="B383" s="3" t="s">
        <v>282</v>
      </c>
      <c r="C383" s="3" t="s">
        <v>198</v>
      </c>
      <c r="D383" s="3" t="s">
        <v>199</v>
      </c>
      <c r="E383" s="9" t="s">
        <v>102</v>
      </c>
      <c r="F383" s="10">
        <v>-297600</v>
      </c>
      <c r="G383" s="10">
        <v>-212201.08970000001</v>
      </c>
      <c r="H383" s="11">
        <v>0.71304129617928602</v>
      </c>
      <c r="I383" s="12">
        <v>0.42</v>
      </c>
      <c r="J383" s="12">
        <v>-0.47499999999999998</v>
      </c>
      <c r="K383" s="13">
        <v>0</v>
      </c>
      <c r="L383" s="13">
        <v>-189919.97529999999</v>
      </c>
      <c r="M383" s="64">
        <f t="shared" si="8"/>
        <v>39142</v>
      </c>
    </row>
    <row r="384" spans="1:13" hidden="1" x14ac:dyDescent="0.2">
      <c r="A384" s="3" t="s">
        <v>197</v>
      </c>
      <c r="B384" s="3" t="s">
        <v>282</v>
      </c>
      <c r="C384" s="3" t="s">
        <v>198</v>
      </c>
      <c r="D384" s="3" t="s">
        <v>199</v>
      </c>
      <c r="E384" s="9" t="s">
        <v>103</v>
      </c>
      <c r="F384" s="10">
        <v>-288000</v>
      </c>
      <c r="G384" s="10">
        <v>-204194.27619999999</v>
      </c>
      <c r="H384" s="11">
        <v>0.70900790356041699</v>
      </c>
      <c r="I384" s="12">
        <v>0.19500000000000001</v>
      </c>
      <c r="J384" s="12">
        <v>-0.47499999999999998</v>
      </c>
      <c r="K384" s="13">
        <v>0</v>
      </c>
      <c r="L384" s="13">
        <v>-136810.16510000001</v>
      </c>
      <c r="M384" s="64">
        <f t="shared" si="8"/>
        <v>39173</v>
      </c>
    </row>
    <row r="385" spans="1:13" hidden="1" x14ac:dyDescent="0.2">
      <c r="A385" s="3" t="s">
        <v>197</v>
      </c>
      <c r="B385" s="3" t="s">
        <v>282</v>
      </c>
      <c r="C385" s="3" t="s">
        <v>198</v>
      </c>
      <c r="D385" s="3" t="s">
        <v>199</v>
      </c>
      <c r="E385" s="9" t="s">
        <v>104</v>
      </c>
      <c r="F385" s="10">
        <v>-297600</v>
      </c>
      <c r="G385" s="10">
        <v>-209841.5729</v>
      </c>
      <c r="H385" s="11">
        <v>0.70511281215900201</v>
      </c>
      <c r="I385" s="12">
        <v>0.19500000000000001</v>
      </c>
      <c r="J385" s="12">
        <v>-0.47499999999999998</v>
      </c>
      <c r="K385" s="13">
        <v>0</v>
      </c>
      <c r="L385" s="13">
        <v>-140593.85380000001</v>
      </c>
      <c r="M385" s="64">
        <f t="shared" si="8"/>
        <v>39203</v>
      </c>
    </row>
    <row r="386" spans="1:13" hidden="1" x14ac:dyDescent="0.2">
      <c r="A386" s="3" t="s">
        <v>197</v>
      </c>
      <c r="B386" s="3" t="s">
        <v>282</v>
      </c>
      <c r="C386" s="3" t="s">
        <v>198</v>
      </c>
      <c r="D386" s="3" t="s">
        <v>199</v>
      </c>
      <c r="E386" s="9" t="s">
        <v>105</v>
      </c>
      <c r="F386" s="10">
        <v>-288000</v>
      </c>
      <c r="G386" s="10">
        <v>-201915.7806</v>
      </c>
      <c r="H386" s="11">
        <v>0.70109646038893103</v>
      </c>
      <c r="I386" s="12">
        <v>0.19500000000000001</v>
      </c>
      <c r="J386" s="12">
        <v>-0.47499999999999998</v>
      </c>
      <c r="K386" s="13">
        <v>0</v>
      </c>
      <c r="L386" s="13">
        <v>-135283.573</v>
      </c>
      <c r="M386" s="64">
        <f t="shared" si="8"/>
        <v>39234</v>
      </c>
    </row>
    <row r="387" spans="1:13" hidden="1" x14ac:dyDescent="0.2">
      <c r="A387" s="3" t="s">
        <v>197</v>
      </c>
      <c r="B387" s="3" t="s">
        <v>282</v>
      </c>
      <c r="C387" s="3" t="s">
        <v>198</v>
      </c>
      <c r="D387" s="3" t="s">
        <v>199</v>
      </c>
      <c r="E387" s="9" t="s">
        <v>106</v>
      </c>
      <c r="F387" s="10">
        <v>-297600</v>
      </c>
      <c r="G387" s="10">
        <v>-207492.09849999999</v>
      </c>
      <c r="H387" s="11">
        <v>0.69721807304043903</v>
      </c>
      <c r="I387" s="12">
        <v>0.19500000000000001</v>
      </c>
      <c r="J387" s="12">
        <v>-0.47499999999999998</v>
      </c>
      <c r="K387" s="13">
        <v>0</v>
      </c>
      <c r="L387" s="13">
        <v>-139019.70600000001</v>
      </c>
      <c r="M387" s="64">
        <f t="shared" si="8"/>
        <v>39264</v>
      </c>
    </row>
    <row r="388" spans="1:13" hidden="1" x14ac:dyDescent="0.2">
      <c r="A388" s="3" t="s">
        <v>197</v>
      </c>
      <c r="B388" s="3" t="s">
        <v>282</v>
      </c>
      <c r="C388" s="3" t="s">
        <v>198</v>
      </c>
      <c r="D388" s="3" t="s">
        <v>199</v>
      </c>
      <c r="E388" s="9" t="s">
        <v>107</v>
      </c>
      <c r="F388" s="10">
        <v>-297600</v>
      </c>
      <c r="G388" s="10">
        <v>-206302.03390000001</v>
      </c>
      <c r="H388" s="11">
        <v>0.69321919983663305</v>
      </c>
      <c r="I388" s="12">
        <v>0.19500000000000001</v>
      </c>
      <c r="J388" s="12">
        <v>-0.47499999999999998</v>
      </c>
      <c r="K388" s="13">
        <v>0</v>
      </c>
      <c r="L388" s="13">
        <v>-138222.3627</v>
      </c>
      <c r="M388" s="64">
        <f t="shared" si="8"/>
        <v>39295</v>
      </c>
    </row>
    <row r="389" spans="1:13" hidden="1" x14ac:dyDescent="0.2">
      <c r="A389" s="3" t="s">
        <v>197</v>
      </c>
      <c r="B389" s="3" t="s">
        <v>282</v>
      </c>
      <c r="C389" s="3" t="s">
        <v>198</v>
      </c>
      <c r="D389" s="3" t="s">
        <v>199</v>
      </c>
      <c r="E389" s="9" t="s">
        <v>108</v>
      </c>
      <c r="F389" s="10">
        <v>-288000</v>
      </c>
      <c r="G389" s="10">
        <v>-198498.05970000001</v>
      </c>
      <c r="H389" s="11">
        <v>0.68922937400123496</v>
      </c>
      <c r="I389" s="12">
        <v>0.19500000000000001</v>
      </c>
      <c r="J389" s="12">
        <v>-0.47499999999999998</v>
      </c>
      <c r="K389" s="13">
        <v>0</v>
      </c>
      <c r="L389" s="13">
        <v>-132993.70000000001</v>
      </c>
      <c r="M389" s="64">
        <f t="shared" si="8"/>
        <v>39326</v>
      </c>
    </row>
    <row r="390" spans="1:13" hidden="1" x14ac:dyDescent="0.2">
      <c r="A390" s="3" t="s">
        <v>197</v>
      </c>
      <c r="B390" s="3" t="s">
        <v>282</v>
      </c>
      <c r="C390" s="3" t="s">
        <v>198</v>
      </c>
      <c r="D390" s="3" t="s">
        <v>199</v>
      </c>
      <c r="E390" s="9" t="s">
        <v>109</v>
      </c>
      <c r="F390" s="10">
        <v>-297600</v>
      </c>
      <c r="G390" s="10">
        <v>-203968.1862</v>
      </c>
      <c r="H390" s="11">
        <v>0.68537696965537398</v>
      </c>
      <c r="I390" s="12">
        <v>0.19500000000000001</v>
      </c>
      <c r="J390" s="12">
        <v>-0.47499999999999998</v>
      </c>
      <c r="K390" s="13">
        <v>0</v>
      </c>
      <c r="L390" s="13">
        <v>-136658.68470000001</v>
      </c>
      <c r="M390" s="64">
        <f t="shared" si="8"/>
        <v>39356</v>
      </c>
    </row>
    <row r="391" spans="1:13" hidden="1" x14ac:dyDescent="0.2">
      <c r="A391" s="3" t="s">
        <v>197</v>
      </c>
      <c r="B391" s="3" t="s">
        <v>282</v>
      </c>
      <c r="C391" s="3" t="s">
        <v>198</v>
      </c>
      <c r="D391" s="3" t="s">
        <v>199</v>
      </c>
      <c r="E391" s="9" t="s">
        <v>110</v>
      </c>
      <c r="F391" s="10">
        <v>-288000</v>
      </c>
      <c r="G391" s="10">
        <v>-196244.7164</v>
      </c>
      <c r="H391" s="11">
        <v>0.68140526524784906</v>
      </c>
      <c r="I391" s="12">
        <v>0.4</v>
      </c>
      <c r="J391" s="12">
        <v>-0.47499999999999998</v>
      </c>
      <c r="K391" s="13">
        <v>0</v>
      </c>
      <c r="L391" s="13">
        <v>-171714.1268</v>
      </c>
      <c r="M391" s="64">
        <f t="shared" si="8"/>
        <v>39387</v>
      </c>
    </row>
    <row r="392" spans="1:13" hidden="1" x14ac:dyDescent="0.2">
      <c r="A392" s="3" t="s">
        <v>197</v>
      </c>
      <c r="B392" s="3" t="s">
        <v>282</v>
      </c>
      <c r="C392" s="3" t="s">
        <v>198</v>
      </c>
      <c r="D392" s="3" t="s">
        <v>199</v>
      </c>
      <c r="E392" s="9" t="s">
        <v>111</v>
      </c>
      <c r="F392" s="10">
        <v>-297600</v>
      </c>
      <c r="G392" s="10">
        <v>-201645.0104</v>
      </c>
      <c r="H392" s="11">
        <v>0.67757059956324506</v>
      </c>
      <c r="I392" s="12">
        <v>0.4</v>
      </c>
      <c r="J392" s="12">
        <v>-0.47499999999999998</v>
      </c>
      <c r="K392" s="13">
        <v>0</v>
      </c>
      <c r="L392" s="13">
        <v>-176439.3841</v>
      </c>
      <c r="M392" s="64">
        <f t="shared" ref="M392:M455" si="9">DATE(YEAR(E392),MONTH(E392),1)</f>
        <v>39417</v>
      </c>
    </row>
    <row r="393" spans="1:13" hidden="1" x14ac:dyDescent="0.2">
      <c r="A393" s="3" t="s">
        <v>197</v>
      </c>
      <c r="B393" s="3" t="s">
        <v>282</v>
      </c>
      <c r="C393" s="3" t="s">
        <v>198</v>
      </c>
      <c r="D393" s="3" t="s">
        <v>199</v>
      </c>
      <c r="E393" s="9" t="s">
        <v>112</v>
      </c>
      <c r="F393" s="10">
        <v>-297600</v>
      </c>
      <c r="G393" s="10">
        <v>-200468.54759999999</v>
      </c>
      <c r="H393" s="11">
        <v>0.67361743131607599</v>
      </c>
      <c r="I393" s="12">
        <v>0.4</v>
      </c>
      <c r="J393" s="12">
        <v>-0.47499999999999998</v>
      </c>
      <c r="K393" s="13">
        <v>0</v>
      </c>
      <c r="L393" s="13">
        <v>-175409.9791</v>
      </c>
      <c r="M393" s="64">
        <f t="shared" si="9"/>
        <v>39448</v>
      </c>
    </row>
    <row r="394" spans="1:13" hidden="1" x14ac:dyDescent="0.2">
      <c r="A394" s="3" t="s">
        <v>197</v>
      </c>
      <c r="B394" s="3" t="s">
        <v>282</v>
      </c>
      <c r="C394" s="3" t="s">
        <v>198</v>
      </c>
      <c r="D394" s="3" t="s">
        <v>199</v>
      </c>
      <c r="E394" s="9" t="s">
        <v>113</v>
      </c>
      <c r="F394" s="10">
        <v>-278400</v>
      </c>
      <c r="G394" s="10">
        <v>-186437.19680000001</v>
      </c>
      <c r="H394" s="11">
        <v>0.66967383907364497</v>
      </c>
      <c r="I394" s="12">
        <v>0.4</v>
      </c>
      <c r="J394" s="12">
        <v>-0.47499999999999998</v>
      </c>
      <c r="K394" s="13">
        <v>0</v>
      </c>
      <c r="L394" s="13">
        <v>-163132.5472</v>
      </c>
      <c r="M394" s="64">
        <f t="shared" si="9"/>
        <v>39479</v>
      </c>
    </row>
    <row r="395" spans="1:13" hidden="1" x14ac:dyDescent="0.2">
      <c r="A395" s="3" t="s">
        <v>197</v>
      </c>
      <c r="B395" s="3" t="s">
        <v>282</v>
      </c>
      <c r="C395" s="3" t="s">
        <v>198</v>
      </c>
      <c r="D395" s="3" t="s">
        <v>199</v>
      </c>
      <c r="E395" s="9" t="s">
        <v>114</v>
      </c>
      <c r="F395" s="10">
        <v>-297600</v>
      </c>
      <c r="G395" s="10">
        <v>-198199.64569999999</v>
      </c>
      <c r="H395" s="11">
        <v>0.66599343308247405</v>
      </c>
      <c r="I395" s="12">
        <v>0.4</v>
      </c>
      <c r="J395" s="12">
        <v>-0.47499999999999998</v>
      </c>
      <c r="K395" s="13">
        <v>0</v>
      </c>
      <c r="L395" s="13">
        <v>-173424.69</v>
      </c>
      <c r="M395" s="64">
        <f t="shared" si="9"/>
        <v>39508</v>
      </c>
    </row>
    <row r="396" spans="1:13" hidden="1" x14ac:dyDescent="0.2">
      <c r="A396" s="3" t="s">
        <v>197</v>
      </c>
      <c r="B396" s="3" t="s">
        <v>282</v>
      </c>
      <c r="C396" s="3" t="s">
        <v>198</v>
      </c>
      <c r="D396" s="3" t="s">
        <v>199</v>
      </c>
      <c r="E396" s="9" t="s">
        <v>115</v>
      </c>
      <c r="F396" s="10">
        <v>-288000</v>
      </c>
      <c r="G396" s="10">
        <v>-190675.7764</v>
      </c>
      <c r="H396" s="11">
        <v>0.66206866805527098</v>
      </c>
      <c r="I396" s="12">
        <v>0.19500000000000001</v>
      </c>
      <c r="J396" s="12">
        <v>-0.47499999999999998</v>
      </c>
      <c r="K396" s="13">
        <v>0</v>
      </c>
      <c r="L396" s="13">
        <v>-127752.7702</v>
      </c>
      <c r="M396" s="64">
        <f t="shared" si="9"/>
        <v>39539</v>
      </c>
    </row>
    <row r="397" spans="1:13" hidden="1" x14ac:dyDescent="0.2">
      <c r="A397" s="3" t="s">
        <v>197</v>
      </c>
      <c r="B397" s="3" t="s">
        <v>282</v>
      </c>
      <c r="C397" s="3" t="s">
        <v>198</v>
      </c>
      <c r="D397" s="3" t="s">
        <v>199</v>
      </c>
      <c r="E397" s="9" t="s">
        <v>116</v>
      </c>
      <c r="F397" s="10">
        <v>-297600</v>
      </c>
      <c r="G397" s="10">
        <v>-195904.10149999999</v>
      </c>
      <c r="H397" s="11">
        <v>0.65827991102152805</v>
      </c>
      <c r="I397" s="12">
        <v>0.19500000000000001</v>
      </c>
      <c r="J397" s="12">
        <v>-0.47499999999999998</v>
      </c>
      <c r="K397" s="13">
        <v>0</v>
      </c>
      <c r="L397" s="13">
        <v>-131255.74799999999</v>
      </c>
      <c r="M397" s="64">
        <f t="shared" si="9"/>
        <v>39569</v>
      </c>
    </row>
    <row r="398" spans="1:13" hidden="1" x14ac:dyDescent="0.2">
      <c r="A398" s="3" t="s">
        <v>197</v>
      </c>
      <c r="B398" s="3" t="s">
        <v>282</v>
      </c>
      <c r="C398" s="3" t="s">
        <v>198</v>
      </c>
      <c r="D398" s="3" t="s">
        <v>199</v>
      </c>
      <c r="E398" s="9" t="s">
        <v>117</v>
      </c>
      <c r="F398" s="10">
        <v>-288000</v>
      </c>
      <c r="G398" s="10">
        <v>-188464.77239999999</v>
      </c>
      <c r="H398" s="11">
        <v>0.65439157092641598</v>
      </c>
      <c r="I398" s="12">
        <v>0.19500000000000001</v>
      </c>
      <c r="J398" s="12">
        <v>-0.47499999999999998</v>
      </c>
      <c r="K398" s="13">
        <v>0</v>
      </c>
      <c r="L398" s="13">
        <v>-126271.39750000001</v>
      </c>
      <c r="M398" s="64">
        <f t="shared" si="9"/>
        <v>39600</v>
      </c>
    </row>
    <row r="399" spans="1:13" hidden="1" x14ac:dyDescent="0.2">
      <c r="A399" s="3" t="s">
        <v>197</v>
      </c>
      <c r="B399" s="3" t="s">
        <v>282</v>
      </c>
      <c r="C399" s="3" t="s">
        <v>198</v>
      </c>
      <c r="D399" s="3" t="s">
        <v>199</v>
      </c>
      <c r="E399" s="9" t="s">
        <v>118</v>
      </c>
      <c r="F399" s="10">
        <v>-297600</v>
      </c>
      <c r="G399" s="10">
        <v>-193675.68729999999</v>
      </c>
      <c r="H399" s="11">
        <v>0.65079195990877103</v>
      </c>
      <c r="I399" s="12">
        <v>0.19500000000000001</v>
      </c>
      <c r="J399" s="12">
        <v>-0.47499999999999998</v>
      </c>
      <c r="K399" s="13">
        <v>0</v>
      </c>
      <c r="L399" s="13">
        <v>-129762.7105</v>
      </c>
      <c r="M399" s="64">
        <f t="shared" si="9"/>
        <v>39630</v>
      </c>
    </row>
    <row r="400" spans="1:13" hidden="1" x14ac:dyDescent="0.2">
      <c r="A400" s="3" t="s">
        <v>197</v>
      </c>
      <c r="B400" s="3" t="s">
        <v>282</v>
      </c>
      <c r="C400" s="3" t="s">
        <v>198</v>
      </c>
      <c r="D400" s="3" t="s">
        <v>199</v>
      </c>
      <c r="E400" s="9" t="s">
        <v>119</v>
      </c>
      <c r="F400" s="10">
        <v>-297600</v>
      </c>
      <c r="G400" s="10">
        <v>-192572.32750000001</v>
      </c>
      <c r="H400" s="11">
        <v>0.64708443395118198</v>
      </c>
      <c r="I400" s="12">
        <v>0.19500000000000001</v>
      </c>
      <c r="J400" s="12">
        <v>-0.47499999999999998</v>
      </c>
      <c r="K400" s="13">
        <v>0</v>
      </c>
      <c r="L400" s="13">
        <v>-129023.4595</v>
      </c>
      <c r="M400" s="64">
        <f t="shared" si="9"/>
        <v>39661</v>
      </c>
    </row>
    <row r="401" spans="1:13" hidden="1" x14ac:dyDescent="0.2">
      <c r="A401" s="3" t="s">
        <v>197</v>
      </c>
      <c r="B401" s="3" t="s">
        <v>282</v>
      </c>
      <c r="C401" s="3" t="s">
        <v>198</v>
      </c>
      <c r="D401" s="3" t="s">
        <v>199</v>
      </c>
      <c r="E401" s="9" t="s">
        <v>120</v>
      </c>
      <c r="F401" s="10">
        <v>-288000</v>
      </c>
      <c r="G401" s="10">
        <v>-185296.09239999999</v>
      </c>
      <c r="H401" s="11">
        <v>0.64338920964078405</v>
      </c>
      <c r="I401" s="12">
        <v>0.19500000000000001</v>
      </c>
      <c r="J401" s="12">
        <v>-0.47499999999999998</v>
      </c>
      <c r="K401" s="13">
        <v>0</v>
      </c>
      <c r="L401" s="13">
        <v>-124148.38189999999</v>
      </c>
      <c r="M401" s="64">
        <f t="shared" si="9"/>
        <v>39692</v>
      </c>
    </row>
    <row r="402" spans="1:13" hidden="1" x14ac:dyDescent="0.2">
      <c r="A402" s="3" t="s">
        <v>197</v>
      </c>
      <c r="B402" s="3" t="s">
        <v>282</v>
      </c>
      <c r="C402" s="3" t="s">
        <v>198</v>
      </c>
      <c r="D402" s="3" t="s">
        <v>199</v>
      </c>
      <c r="E402" s="9" t="s">
        <v>121</v>
      </c>
      <c r="F402" s="10">
        <v>-297600</v>
      </c>
      <c r="G402" s="10">
        <v>-190411.89869999999</v>
      </c>
      <c r="H402" s="11">
        <v>0.63982492841107896</v>
      </c>
      <c r="I402" s="12">
        <v>0.19500000000000001</v>
      </c>
      <c r="J402" s="12">
        <v>-0.47499999999999998</v>
      </c>
      <c r="K402" s="13">
        <v>0</v>
      </c>
      <c r="L402" s="13">
        <v>-127575.9721</v>
      </c>
      <c r="M402" s="64">
        <f t="shared" si="9"/>
        <v>39722</v>
      </c>
    </row>
    <row r="403" spans="1:13" hidden="1" x14ac:dyDescent="0.2">
      <c r="A403" s="3" t="s">
        <v>197</v>
      </c>
      <c r="B403" s="3" t="s">
        <v>282</v>
      </c>
      <c r="C403" s="3" t="s">
        <v>198</v>
      </c>
      <c r="D403" s="3" t="s">
        <v>199</v>
      </c>
      <c r="E403" s="9" t="s">
        <v>122</v>
      </c>
      <c r="F403" s="10">
        <v>-288000</v>
      </c>
      <c r="G403" s="10">
        <v>-183212.3524</v>
      </c>
      <c r="H403" s="11">
        <v>0.63615400131629996</v>
      </c>
      <c r="I403" s="12">
        <v>0.315</v>
      </c>
      <c r="J403" s="12">
        <v>-0.47499999999999998</v>
      </c>
      <c r="K403" s="13">
        <v>0</v>
      </c>
      <c r="L403" s="13">
        <v>-144737.75839999999</v>
      </c>
      <c r="M403" s="64">
        <f t="shared" si="9"/>
        <v>39753</v>
      </c>
    </row>
    <row r="404" spans="1:13" hidden="1" x14ac:dyDescent="0.2">
      <c r="A404" s="3" t="s">
        <v>197</v>
      </c>
      <c r="B404" s="3" t="s">
        <v>282</v>
      </c>
      <c r="C404" s="3" t="s">
        <v>198</v>
      </c>
      <c r="D404" s="3" t="s">
        <v>199</v>
      </c>
      <c r="E404" s="9" t="s">
        <v>123</v>
      </c>
      <c r="F404" s="10">
        <v>-297600</v>
      </c>
      <c r="G404" s="10">
        <v>-188265.71520000001</v>
      </c>
      <c r="H404" s="11">
        <v>0.63261329025661994</v>
      </c>
      <c r="I404" s="12">
        <v>0.315</v>
      </c>
      <c r="J404" s="12">
        <v>-0.47499999999999998</v>
      </c>
      <c r="K404" s="13">
        <v>0</v>
      </c>
      <c r="L404" s="13">
        <v>-148729.91500000001</v>
      </c>
      <c r="M404" s="64">
        <f t="shared" si="9"/>
        <v>39783</v>
      </c>
    </row>
    <row r="405" spans="1:13" hidden="1" x14ac:dyDescent="0.2">
      <c r="A405" s="3" t="s">
        <v>197</v>
      </c>
      <c r="B405" s="3" t="s">
        <v>282</v>
      </c>
      <c r="C405" s="3" t="s">
        <v>198</v>
      </c>
      <c r="D405" s="3" t="s">
        <v>199</v>
      </c>
      <c r="E405" s="9" t="s">
        <v>124</v>
      </c>
      <c r="F405" s="10">
        <v>-297600</v>
      </c>
      <c r="G405" s="10">
        <v>-187180.51259999999</v>
      </c>
      <c r="H405" s="11">
        <v>0.62896677630864806</v>
      </c>
      <c r="I405" s="12">
        <v>0.315</v>
      </c>
      <c r="J405" s="12">
        <v>-0.47499999999999998</v>
      </c>
      <c r="K405" s="13">
        <v>0</v>
      </c>
      <c r="L405" s="13">
        <v>-147872.60500000001</v>
      </c>
      <c r="M405" s="64">
        <f t="shared" si="9"/>
        <v>39814</v>
      </c>
    </row>
    <row r="406" spans="1:13" hidden="1" x14ac:dyDescent="0.2">
      <c r="A406" s="3" t="s">
        <v>197</v>
      </c>
      <c r="B406" s="3" t="s">
        <v>282</v>
      </c>
      <c r="C406" s="3" t="s">
        <v>198</v>
      </c>
      <c r="D406" s="3" t="s">
        <v>199</v>
      </c>
      <c r="E406" s="9" t="s">
        <v>125</v>
      </c>
      <c r="F406" s="10">
        <v>-268800</v>
      </c>
      <c r="G406" s="10">
        <v>-168089.43290000001</v>
      </c>
      <c r="H406" s="11">
        <v>0.62533271178908101</v>
      </c>
      <c r="I406" s="12">
        <v>0.315</v>
      </c>
      <c r="J406" s="12">
        <v>-0.47499999999999998</v>
      </c>
      <c r="K406" s="13">
        <v>0</v>
      </c>
      <c r="L406" s="13">
        <v>-132790.652</v>
      </c>
      <c r="M406" s="64">
        <f t="shared" si="9"/>
        <v>39845</v>
      </c>
    </row>
    <row r="407" spans="1:13" hidden="1" x14ac:dyDescent="0.2">
      <c r="A407" s="3" t="s">
        <v>197</v>
      </c>
      <c r="B407" s="3" t="s">
        <v>282</v>
      </c>
      <c r="C407" s="3" t="s">
        <v>198</v>
      </c>
      <c r="D407" s="3" t="s">
        <v>199</v>
      </c>
      <c r="E407" s="9" t="s">
        <v>126</v>
      </c>
      <c r="F407" s="10">
        <v>-297600</v>
      </c>
      <c r="G407" s="10">
        <v>-185125.36989999999</v>
      </c>
      <c r="H407" s="11">
        <v>0.62206105470440298</v>
      </c>
      <c r="I407" s="12">
        <v>0.315</v>
      </c>
      <c r="J407" s="12">
        <v>-0.47499999999999998</v>
      </c>
      <c r="K407" s="13">
        <v>0</v>
      </c>
      <c r="L407" s="13">
        <v>-146249.0422</v>
      </c>
      <c r="M407" s="64">
        <f t="shared" si="9"/>
        <v>39873</v>
      </c>
    </row>
    <row r="408" spans="1:13" hidden="1" x14ac:dyDescent="0.2">
      <c r="A408" s="3" t="s">
        <v>197</v>
      </c>
      <c r="B408" s="3" t="s">
        <v>282</v>
      </c>
      <c r="C408" s="3" t="s">
        <v>198</v>
      </c>
      <c r="D408" s="3" t="s">
        <v>199</v>
      </c>
      <c r="E408" s="9" t="s">
        <v>127</v>
      </c>
      <c r="F408" s="10">
        <v>-288000</v>
      </c>
      <c r="G408" s="10">
        <v>-178113.81909999999</v>
      </c>
      <c r="H408" s="11">
        <v>0.61845076077697203</v>
      </c>
      <c r="I408" s="12">
        <v>0.15</v>
      </c>
      <c r="J408" s="12">
        <v>-0.47499999999999998</v>
      </c>
      <c r="K408" s="13">
        <v>0</v>
      </c>
      <c r="L408" s="13">
        <v>-111321.1369</v>
      </c>
      <c r="M408" s="64">
        <f t="shared" si="9"/>
        <v>39904</v>
      </c>
    </row>
    <row r="409" spans="1:13" hidden="1" x14ac:dyDescent="0.2">
      <c r="A409" s="3" t="s">
        <v>197</v>
      </c>
      <c r="B409" s="3" t="s">
        <v>282</v>
      </c>
      <c r="C409" s="3" t="s">
        <v>198</v>
      </c>
      <c r="D409" s="3" t="s">
        <v>199</v>
      </c>
      <c r="E409" s="9" t="s">
        <v>128</v>
      </c>
      <c r="F409" s="10">
        <v>-297600</v>
      </c>
      <c r="G409" s="10">
        <v>-183014.7317</v>
      </c>
      <c r="H409" s="11">
        <v>0.61496885652709499</v>
      </c>
      <c r="I409" s="12">
        <v>0.15</v>
      </c>
      <c r="J409" s="12">
        <v>-0.47499999999999998</v>
      </c>
      <c r="K409" s="13">
        <v>0</v>
      </c>
      <c r="L409" s="13">
        <v>-114384.20729999999</v>
      </c>
      <c r="M409" s="64">
        <f t="shared" si="9"/>
        <v>39934</v>
      </c>
    </row>
    <row r="410" spans="1:13" hidden="1" x14ac:dyDescent="0.2">
      <c r="A410" s="3" t="s">
        <v>197</v>
      </c>
      <c r="B410" s="3" t="s">
        <v>282</v>
      </c>
      <c r="C410" s="3" t="s">
        <v>198</v>
      </c>
      <c r="D410" s="3" t="s">
        <v>199</v>
      </c>
      <c r="E410" s="9" t="s">
        <v>129</v>
      </c>
      <c r="F410" s="10">
        <v>-288000</v>
      </c>
      <c r="G410" s="10">
        <v>-176078.3732</v>
      </c>
      <c r="H410" s="11">
        <v>0.61138324025200796</v>
      </c>
      <c r="I410" s="12">
        <v>0.15</v>
      </c>
      <c r="J410" s="12">
        <v>-0.47499999999999998</v>
      </c>
      <c r="K410" s="13">
        <v>0</v>
      </c>
      <c r="L410" s="13">
        <v>-110048.9832</v>
      </c>
      <c r="M410" s="64">
        <f t="shared" si="9"/>
        <v>39965</v>
      </c>
    </row>
    <row r="411" spans="1:13" hidden="1" x14ac:dyDescent="0.2">
      <c r="A411" s="3" t="s">
        <v>197</v>
      </c>
      <c r="B411" s="3" t="s">
        <v>282</v>
      </c>
      <c r="C411" s="3" t="s">
        <v>198</v>
      </c>
      <c r="D411" s="3" t="s">
        <v>199</v>
      </c>
      <c r="E411" s="9" t="s">
        <v>130</v>
      </c>
      <c r="F411" s="10">
        <v>-297600</v>
      </c>
      <c r="G411" s="10">
        <v>-180918.55900000001</v>
      </c>
      <c r="H411" s="11">
        <v>0.60792526558285997</v>
      </c>
      <c r="I411" s="12">
        <v>0.15</v>
      </c>
      <c r="J411" s="12">
        <v>-0.47499999999999998</v>
      </c>
      <c r="K411" s="13">
        <v>0</v>
      </c>
      <c r="L411" s="13">
        <v>-113074.09940000001</v>
      </c>
      <c r="M411" s="64">
        <f t="shared" si="9"/>
        <v>39995</v>
      </c>
    </row>
    <row r="412" spans="1:13" hidden="1" x14ac:dyDescent="0.2">
      <c r="A412" s="3" t="s">
        <v>197</v>
      </c>
      <c r="B412" s="3" t="s">
        <v>282</v>
      </c>
      <c r="C412" s="3" t="s">
        <v>198</v>
      </c>
      <c r="D412" s="3" t="s">
        <v>199</v>
      </c>
      <c r="E412" s="9" t="s">
        <v>131</v>
      </c>
      <c r="F412" s="10">
        <v>-297600</v>
      </c>
      <c r="G412" s="10">
        <v>-179858.85279999999</v>
      </c>
      <c r="H412" s="11">
        <v>0.60436442483280606</v>
      </c>
      <c r="I412" s="12">
        <v>0.15</v>
      </c>
      <c r="J412" s="12">
        <v>-0.47499999999999998</v>
      </c>
      <c r="K412" s="13">
        <v>0</v>
      </c>
      <c r="L412" s="13">
        <v>-112411.783</v>
      </c>
      <c r="M412" s="64">
        <f t="shared" si="9"/>
        <v>40026</v>
      </c>
    </row>
    <row r="413" spans="1:13" hidden="1" x14ac:dyDescent="0.2">
      <c r="A413" s="3" t="s">
        <v>197</v>
      </c>
      <c r="B413" s="3" t="s">
        <v>282</v>
      </c>
      <c r="C413" s="3" t="s">
        <v>198</v>
      </c>
      <c r="D413" s="3" t="s">
        <v>199</v>
      </c>
      <c r="E413" s="9" t="s">
        <v>132</v>
      </c>
      <c r="F413" s="10">
        <v>-288000</v>
      </c>
      <c r="G413" s="10">
        <v>-173035.0687</v>
      </c>
      <c r="H413" s="11">
        <v>0.60081621079226899</v>
      </c>
      <c r="I413" s="12">
        <v>0.15</v>
      </c>
      <c r="J413" s="12">
        <v>-0.47499999999999998</v>
      </c>
      <c r="K413" s="13">
        <v>0</v>
      </c>
      <c r="L413" s="13">
        <v>-108146.9179</v>
      </c>
      <c r="M413" s="64">
        <f t="shared" si="9"/>
        <v>40057</v>
      </c>
    </row>
    <row r="414" spans="1:13" hidden="1" x14ac:dyDescent="0.2">
      <c r="A414" s="3" t="s">
        <v>197</v>
      </c>
      <c r="B414" s="3" t="s">
        <v>282</v>
      </c>
      <c r="C414" s="3" t="s">
        <v>198</v>
      </c>
      <c r="D414" s="3" t="s">
        <v>199</v>
      </c>
      <c r="E414" s="9" t="s">
        <v>133</v>
      </c>
      <c r="F414" s="10">
        <v>-297600</v>
      </c>
      <c r="G414" s="10">
        <v>-177784.60310000001</v>
      </c>
      <c r="H414" s="11">
        <v>0.59739449952009405</v>
      </c>
      <c r="I414" s="12">
        <v>0.15</v>
      </c>
      <c r="J414" s="12">
        <v>-0.47499999999999998</v>
      </c>
      <c r="K414" s="13">
        <v>0</v>
      </c>
      <c r="L414" s="13">
        <v>-111115.3769</v>
      </c>
      <c r="M414" s="64">
        <f t="shared" si="9"/>
        <v>40087</v>
      </c>
    </row>
    <row r="415" spans="1:13" hidden="1" x14ac:dyDescent="0.2">
      <c r="A415" s="3" t="s">
        <v>197</v>
      </c>
      <c r="B415" s="3" t="s">
        <v>283</v>
      </c>
      <c r="C415" s="3" t="s">
        <v>198</v>
      </c>
      <c r="D415" s="3" t="s">
        <v>279</v>
      </c>
      <c r="E415" s="9" t="s">
        <v>32</v>
      </c>
      <c r="F415" s="10">
        <v>0</v>
      </c>
      <c r="G415" s="10">
        <v>0</v>
      </c>
      <c r="H415" s="11">
        <v>1</v>
      </c>
      <c r="I415" s="12">
        <v>0.78288688000000006</v>
      </c>
      <c r="J415" s="12">
        <v>7.0000000000000005E-8</v>
      </c>
      <c r="K415" s="13">
        <v>0</v>
      </c>
      <c r="L415" s="13">
        <v>694107.44499999995</v>
      </c>
      <c r="M415" s="64">
        <f t="shared" si="9"/>
        <v>37012</v>
      </c>
    </row>
    <row r="416" spans="1:13" x14ac:dyDescent="0.2">
      <c r="A416" s="3" t="s">
        <v>197</v>
      </c>
      <c r="B416" s="3" t="s">
        <v>283</v>
      </c>
      <c r="C416" s="3" t="s">
        <v>198</v>
      </c>
      <c r="D416" s="3" t="s">
        <v>279</v>
      </c>
      <c r="E416" s="9" t="s">
        <v>33</v>
      </c>
      <c r="F416" s="10">
        <v>858000</v>
      </c>
      <c r="G416" s="10">
        <v>857233.69</v>
      </c>
      <c r="H416" s="11">
        <v>0.99910686481503808</v>
      </c>
      <c r="I416" s="12">
        <v>0.78280896</v>
      </c>
      <c r="J416" s="12">
        <v>7.0000000000000005E-8</v>
      </c>
      <c r="K416" s="13">
        <v>0</v>
      </c>
      <c r="L416" s="13">
        <v>671050.15170000005</v>
      </c>
      <c r="M416" s="64">
        <f t="shared" si="9"/>
        <v>37043</v>
      </c>
    </row>
    <row r="417" spans="1:13" hidden="1" x14ac:dyDescent="0.2">
      <c r="A417" s="3" t="s">
        <v>197</v>
      </c>
      <c r="B417" s="3" t="s">
        <v>283</v>
      </c>
      <c r="C417" s="3" t="s">
        <v>198</v>
      </c>
      <c r="D417" s="3" t="s">
        <v>279</v>
      </c>
      <c r="E417" s="9" t="s">
        <v>34</v>
      </c>
      <c r="F417" s="10">
        <v>886600</v>
      </c>
      <c r="G417" s="10">
        <v>882798.80920000002</v>
      </c>
      <c r="H417" s="11">
        <v>0.99571262036048702</v>
      </c>
      <c r="I417" s="12">
        <v>0.78257839000000007</v>
      </c>
      <c r="J417" s="12">
        <v>7.0000000000000005E-8</v>
      </c>
      <c r="K417" s="13">
        <v>0</v>
      </c>
      <c r="L417" s="13">
        <v>690859.21360000002</v>
      </c>
      <c r="M417" s="64">
        <f t="shared" si="9"/>
        <v>37073</v>
      </c>
    </row>
    <row r="418" spans="1:13" hidden="1" x14ac:dyDescent="0.2">
      <c r="A418" s="3" t="s">
        <v>197</v>
      </c>
      <c r="B418" s="3" t="s">
        <v>283</v>
      </c>
      <c r="C418" s="3" t="s">
        <v>198</v>
      </c>
      <c r="D418" s="3" t="s">
        <v>279</v>
      </c>
      <c r="E418" s="9" t="s">
        <v>35</v>
      </c>
      <c r="F418" s="10">
        <v>886600</v>
      </c>
      <c r="G418" s="10">
        <v>879729.14289999998</v>
      </c>
      <c r="H418" s="11">
        <v>0.99225033034156207</v>
      </c>
      <c r="I418" s="12">
        <v>0.78237624000000006</v>
      </c>
      <c r="J418" s="12">
        <v>7.0000000000000005E-8</v>
      </c>
      <c r="K418" s="13">
        <v>0</v>
      </c>
      <c r="L418" s="13">
        <v>688279.12150000001</v>
      </c>
      <c r="M418" s="64">
        <f t="shared" si="9"/>
        <v>37104</v>
      </c>
    </row>
    <row r="419" spans="1:13" hidden="1" x14ac:dyDescent="0.2">
      <c r="A419" s="3" t="s">
        <v>197</v>
      </c>
      <c r="B419" s="3" t="s">
        <v>283</v>
      </c>
      <c r="C419" s="3" t="s">
        <v>198</v>
      </c>
      <c r="D419" s="3" t="s">
        <v>279</v>
      </c>
      <c r="E419" s="9" t="s">
        <v>36</v>
      </c>
      <c r="F419" s="10">
        <v>858000</v>
      </c>
      <c r="G419" s="10">
        <v>848411.68260000006</v>
      </c>
      <c r="H419" s="11">
        <v>0.98882480484101198</v>
      </c>
      <c r="I419" s="12">
        <v>0.78215738000000001</v>
      </c>
      <c r="J419" s="12">
        <v>7.0000000000000005E-8</v>
      </c>
      <c r="K419" s="13">
        <v>0</v>
      </c>
      <c r="L419" s="13">
        <v>663591.40300000005</v>
      </c>
      <c r="M419" s="64">
        <f t="shared" si="9"/>
        <v>37135</v>
      </c>
    </row>
    <row r="420" spans="1:13" hidden="1" x14ac:dyDescent="0.2">
      <c r="A420" s="3" t="s">
        <v>197</v>
      </c>
      <c r="B420" s="3" t="s">
        <v>283</v>
      </c>
      <c r="C420" s="3" t="s">
        <v>198</v>
      </c>
      <c r="D420" s="3" t="s">
        <v>279</v>
      </c>
      <c r="E420" s="9" t="s">
        <v>37</v>
      </c>
      <c r="F420" s="10">
        <v>886600</v>
      </c>
      <c r="G420" s="10">
        <v>873850.52009999997</v>
      </c>
      <c r="H420" s="11">
        <v>0.985619806085128</v>
      </c>
      <c r="I420" s="12">
        <v>0.78187148000000006</v>
      </c>
      <c r="J420" s="12">
        <v>7.0000000000000005E-8</v>
      </c>
      <c r="K420" s="13">
        <v>0</v>
      </c>
      <c r="L420" s="13">
        <v>683238.74</v>
      </c>
      <c r="M420" s="64">
        <f t="shared" si="9"/>
        <v>37165</v>
      </c>
    </row>
    <row r="421" spans="1:13" hidden="1" x14ac:dyDescent="0.2">
      <c r="A421" s="3" t="s">
        <v>197</v>
      </c>
      <c r="B421" s="3" t="s">
        <v>283</v>
      </c>
      <c r="C421" s="3" t="s">
        <v>198</v>
      </c>
      <c r="D421" s="3" t="s">
        <v>279</v>
      </c>
      <c r="E421" s="9" t="s">
        <v>38</v>
      </c>
      <c r="F421" s="10">
        <v>858000</v>
      </c>
      <c r="G421" s="10">
        <v>842760.92599999998</v>
      </c>
      <c r="H421" s="11">
        <v>0.98223884144416995</v>
      </c>
      <c r="I421" s="12">
        <v>0.78162408999999999</v>
      </c>
      <c r="J421" s="12">
        <v>7.0000000000000005E-8</v>
      </c>
      <c r="K421" s="13">
        <v>0</v>
      </c>
      <c r="L421" s="13">
        <v>658722.18720000004</v>
      </c>
      <c r="M421" s="64">
        <f t="shared" si="9"/>
        <v>37196</v>
      </c>
    </row>
    <row r="422" spans="1:13" hidden="1" x14ac:dyDescent="0.2">
      <c r="A422" s="3" t="s">
        <v>197</v>
      </c>
      <c r="B422" s="3" t="s">
        <v>283</v>
      </c>
      <c r="C422" s="3" t="s">
        <v>198</v>
      </c>
      <c r="D422" s="3" t="s">
        <v>279</v>
      </c>
      <c r="E422" s="9" t="s">
        <v>39</v>
      </c>
      <c r="F422" s="10">
        <v>886600</v>
      </c>
      <c r="G422" s="10">
        <v>867967.55390000006</v>
      </c>
      <c r="H422" s="11">
        <v>0.97898438294944301</v>
      </c>
      <c r="I422" s="12">
        <v>0.78138276000000007</v>
      </c>
      <c r="J422" s="12">
        <v>7.0000000000000005E-8</v>
      </c>
      <c r="K422" s="13">
        <v>0</v>
      </c>
      <c r="L422" s="13">
        <v>678214.8273</v>
      </c>
      <c r="M422" s="64">
        <f t="shared" si="9"/>
        <v>37226</v>
      </c>
    </row>
    <row r="423" spans="1:13" hidden="1" x14ac:dyDescent="0.2">
      <c r="A423" s="3" t="s">
        <v>197</v>
      </c>
      <c r="B423" s="3" t="s">
        <v>283</v>
      </c>
      <c r="C423" s="3" t="s">
        <v>198</v>
      </c>
      <c r="D423" s="3" t="s">
        <v>279</v>
      </c>
      <c r="E423" s="9" t="s">
        <v>40</v>
      </c>
      <c r="F423" s="10">
        <v>886600</v>
      </c>
      <c r="G423" s="10">
        <v>864905.49060000002</v>
      </c>
      <c r="H423" s="11">
        <v>0.97553066834118807</v>
      </c>
      <c r="I423" s="12">
        <v>0.78115829000000003</v>
      </c>
      <c r="J423" s="12">
        <v>7.0000000000000005E-8</v>
      </c>
      <c r="K423" s="13">
        <v>0</v>
      </c>
      <c r="L423" s="13">
        <v>675628.03489999997</v>
      </c>
      <c r="M423" s="64">
        <f t="shared" si="9"/>
        <v>37257</v>
      </c>
    </row>
    <row r="424" spans="1:13" hidden="1" x14ac:dyDescent="0.2">
      <c r="A424" s="3" t="s">
        <v>197</v>
      </c>
      <c r="B424" s="3" t="s">
        <v>283</v>
      </c>
      <c r="C424" s="3" t="s">
        <v>198</v>
      </c>
      <c r="D424" s="3" t="s">
        <v>279</v>
      </c>
      <c r="E424" s="9" t="s">
        <v>41</v>
      </c>
      <c r="F424" s="10">
        <v>800800</v>
      </c>
      <c r="G424" s="10">
        <v>778293.29500000004</v>
      </c>
      <c r="H424" s="11">
        <v>0.97189472402002997</v>
      </c>
      <c r="I424" s="12">
        <v>0.78100347000000003</v>
      </c>
      <c r="J424" s="12">
        <v>7.0000000000000005E-8</v>
      </c>
      <c r="K424" s="13">
        <v>0</v>
      </c>
      <c r="L424" s="13">
        <v>607849.71259999997</v>
      </c>
      <c r="M424" s="64">
        <f t="shared" si="9"/>
        <v>37288</v>
      </c>
    </row>
    <row r="425" spans="1:13" hidden="1" x14ac:dyDescent="0.2">
      <c r="A425" s="3" t="s">
        <v>197</v>
      </c>
      <c r="B425" s="3" t="s">
        <v>283</v>
      </c>
      <c r="C425" s="3" t="s">
        <v>198</v>
      </c>
      <c r="D425" s="3" t="s">
        <v>279</v>
      </c>
      <c r="E425" s="9" t="s">
        <v>42</v>
      </c>
      <c r="F425" s="10">
        <v>886600</v>
      </c>
      <c r="G425" s="10">
        <v>858730.87890000001</v>
      </c>
      <c r="H425" s="11">
        <v>0.96856629692736107</v>
      </c>
      <c r="I425" s="12">
        <v>0.78088180000000007</v>
      </c>
      <c r="J425" s="12">
        <v>7.0000000000000005E-8</v>
      </c>
      <c r="K425" s="13">
        <v>0</v>
      </c>
      <c r="L425" s="13">
        <v>670567.25899999996</v>
      </c>
      <c r="M425" s="64">
        <f t="shared" si="9"/>
        <v>37316</v>
      </c>
    </row>
    <row r="426" spans="1:13" hidden="1" x14ac:dyDescent="0.2">
      <c r="A426" s="3" t="s">
        <v>197</v>
      </c>
      <c r="B426" s="3" t="s">
        <v>283</v>
      </c>
      <c r="C426" s="3" t="s">
        <v>198</v>
      </c>
      <c r="D426" s="3" t="s">
        <v>279</v>
      </c>
      <c r="E426" s="9" t="s">
        <v>43</v>
      </c>
      <c r="F426" s="10">
        <v>858000</v>
      </c>
      <c r="G426" s="10">
        <v>827814.69689999998</v>
      </c>
      <c r="H426" s="11">
        <v>0.96481899406933402</v>
      </c>
      <c r="I426" s="12">
        <v>0.78074564000000002</v>
      </c>
      <c r="J426" s="12">
        <v>7.0000000000000005E-8</v>
      </c>
      <c r="K426" s="13">
        <v>0</v>
      </c>
      <c r="L426" s="13">
        <v>646312.6618</v>
      </c>
      <c r="M426" s="64">
        <f t="shared" si="9"/>
        <v>37347</v>
      </c>
    </row>
    <row r="427" spans="1:13" hidden="1" x14ac:dyDescent="0.2">
      <c r="A427" s="3" t="s">
        <v>197</v>
      </c>
      <c r="B427" s="3" t="s">
        <v>283</v>
      </c>
      <c r="C427" s="3" t="s">
        <v>198</v>
      </c>
      <c r="D427" s="3" t="s">
        <v>279</v>
      </c>
      <c r="E427" s="9" t="s">
        <v>44</v>
      </c>
      <c r="F427" s="10">
        <v>886600</v>
      </c>
      <c r="G427" s="10">
        <v>852140.24170000001</v>
      </c>
      <c r="H427" s="11">
        <v>0.96113268859160605</v>
      </c>
      <c r="I427" s="12">
        <v>0.78059553000000004</v>
      </c>
      <c r="J427" s="12">
        <v>7.0000000000000005E-8</v>
      </c>
      <c r="K427" s="13">
        <v>0</v>
      </c>
      <c r="L427" s="13">
        <v>665176.8027</v>
      </c>
      <c r="M427" s="64">
        <f t="shared" si="9"/>
        <v>37377</v>
      </c>
    </row>
    <row r="428" spans="1:13" hidden="1" x14ac:dyDescent="0.2">
      <c r="A428" s="3" t="s">
        <v>197</v>
      </c>
      <c r="B428" s="3" t="s">
        <v>283</v>
      </c>
      <c r="C428" s="3" t="s">
        <v>198</v>
      </c>
      <c r="D428" s="3" t="s">
        <v>279</v>
      </c>
      <c r="E428" s="9" t="s">
        <v>45</v>
      </c>
      <c r="F428" s="10">
        <v>858000</v>
      </c>
      <c r="G428" s="10">
        <v>821338.15830000001</v>
      </c>
      <c r="H428" s="11">
        <v>0.95727058081247807</v>
      </c>
      <c r="I428" s="12">
        <v>0.78045063000000003</v>
      </c>
      <c r="J428" s="12">
        <v>7.0000000000000005E-8</v>
      </c>
      <c r="K428" s="13">
        <v>0</v>
      </c>
      <c r="L428" s="13">
        <v>641013.8297</v>
      </c>
      <c r="M428" s="64">
        <f t="shared" si="9"/>
        <v>37408</v>
      </c>
    </row>
    <row r="429" spans="1:13" hidden="1" x14ac:dyDescent="0.2">
      <c r="A429" s="3" t="s">
        <v>197</v>
      </c>
      <c r="B429" s="3" t="s">
        <v>283</v>
      </c>
      <c r="C429" s="3" t="s">
        <v>198</v>
      </c>
      <c r="D429" s="3" t="s">
        <v>279</v>
      </c>
      <c r="E429" s="9" t="s">
        <v>46</v>
      </c>
      <c r="F429" s="10">
        <v>886600</v>
      </c>
      <c r="G429" s="10">
        <v>845336.77430000005</v>
      </c>
      <c r="H429" s="11">
        <v>0.95345902813059102</v>
      </c>
      <c r="I429" s="12">
        <v>0.78031154999999996</v>
      </c>
      <c r="J429" s="12">
        <v>7.0000000000000005E-8</v>
      </c>
      <c r="K429" s="13">
        <v>0</v>
      </c>
      <c r="L429" s="13">
        <v>659625.99439999997</v>
      </c>
      <c r="M429" s="64">
        <f t="shared" si="9"/>
        <v>37438</v>
      </c>
    </row>
    <row r="430" spans="1:13" hidden="1" x14ac:dyDescent="0.2">
      <c r="A430" s="3" t="s">
        <v>197</v>
      </c>
      <c r="B430" s="3" t="s">
        <v>283</v>
      </c>
      <c r="C430" s="3" t="s">
        <v>198</v>
      </c>
      <c r="D430" s="3" t="s">
        <v>279</v>
      </c>
      <c r="E430" s="9" t="s">
        <v>47</v>
      </c>
      <c r="F430" s="10">
        <v>886600</v>
      </c>
      <c r="G430" s="10">
        <v>841759.58</v>
      </c>
      <c r="H430" s="11">
        <v>0.949424295115469</v>
      </c>
      <c r="I430" s="12">
        <v>0.78016985000000005</v>
      </c>
      <c r="J430" s="12">
        <v>7.0000000000000005E-8</v>
      </c>
      <c r="K430" s="13">
        <v>0</v>
      </c>
      <c r="L430" s="13">
        <v>656715.38829999999</v>
      </c>
      <c r="M430" s="64">
        <f t="shared" si="9"/>
        <v>37469</v>
      </c>
    </row>
    <row r="431" spans="1:13" hidden="1" x14ac:dyDescent="0.2">
      <c r="A431" s="3" t="s">
        <v>197</v>
      </c>
      <c r="B431" s="3" t="s">
        <v>283</v>
      </c>
      <c r="C431" s="3" t="s">
        <v>198</v>
      </c>
      <c r="D431" s="3" t="s">
        <v>279</v>
      </c>
      <c r="E431" s="9" t="s">
        <v>48</v>
      </c>
      <c r="F431" s="10">
        <v>858000</v>
      </c>
      <c r="G431" s="10">
        <v>811092.43290000001</v>
      </c>
      <c r="H431" s="11">
        <v>0.94532917587172505</v>
      </c>
      <c r="I431" s="12">
        <v>0.78003615000000004</v>
      </c>
      <c r="J431" s="12">
        <v>7.0000000000000005E-8</v>
      </c>
      <c r="K431" s="13">
        <v>0</v>
      </c>
      <c r="L431" s="13">
        <v>632681.36419999995</v>
      </c>
      <c r="M431" s="64">
        <f t="shared" si="9"/>
        <v>37500</v>
      </c>
    </row>
    <row r="432" spans="1:13" hidden="1" x14ac:dyDescent="0.2">
      <c r="A432" s="3" t="s">
        <v>197</v>
      </c>
      <c r="B432" s="3" t="s">
        <v>283</v>
      </c>
      <c r="C432" s="3" t="s">
        <v>198</v>
      </c>
      <c r="D432" s="3" t="s">
        <v>279</v>
      </c>
      <c r="E432" s="9" t="s">
        <v>49</v>
      </c>
      <c r="F432" s="10">
        <v>886600</v>
      </c>
      <c r="G432" s="10">
        <v>834562.34620000003</v>
      </c>
      <c r="H432" s="11">
        <v>0.94130650367970903</v>
      </c>
      <c r="I432" s="12">
        <v>0.77991690999999996</v>
      </c>
      <c r="J432" s="12">
        <v>7.0000000000000005E-8</v>
      </c>
      <c r="K432" s="13">
        <v>0</v>
      </c>
      <c r="L432" s="13">
        <v>650889.23089999997</v>
      </c>
      <c r="M432" s="64">
        <f t="shared" si="9"/>
        <v>37530</v>
      </c>
    </row>
    <row r="433" spans="1:13" hidden="1" x14ac:dyDescent="0.2">
      <c r="A433" s="3" t="s">
        <v>197</v>
      </c>
      <c r="B433" s="3" t="s">
        <v>283</v>
      </c>
      <c r="C433" s="3" t="s">
        <v>198</v>
      </c>
      <c r="D433" s="3" t="s">
        <v>279</v>
      </c>
      <c r="E433" s="9" t="s">
        <v>50</v>
      </c>
      <c r="F433" s="10">
        <v>858000</v>
      </c>
      <c r="G433" s="10">
        <v>804020.83490000002</v>
      </c>
      <c r="H433" s="11">
        <v>0.93708722011955992</v>
      </c>
      <c r="I433" s="12">
        <v>0.77980572000000004</v>
      </c>
      <c r="J433" s="12">
        <v>7.0000000000000005E-8</v>
      </c>
      <c r="K433" s="13">
        <v>0</v>
      </c>
      <c r="L433" s="13">
        <v>626979.99529999995</v>
      </c>
      <c r="M433" s="64">
        <f t="shared" si="9"/>
        <v>37561</v>
      </c>
    </row>
    <row r="434" spans="1:13" hidden="1" x14ac:dyDescent="0.2">
      <c r="A434" s="3" t="s">
        <v>197</v>
      </c>
      <c r="B434" s="3" t="s">
        <v>283</v>
      </c>
      <c r="C434" s="3" t="s">
        <v>198</v>
      </c>
      <c r="D434" s="3" t="s">
        <v>279</v>
      </c>
      <c r="E434" s="9" t="s">
        <v>51</v>
      </c>
      <c r="F434" s="10">
        <v>886600</v>
      </c>
      <c r="G434" s="10">
        <v>827152.10069999995</v>
      </c>
      <c r="H434" s="11">
        <v>0.93294845560541506</v>
      </c>
      <c r="I434" s="12">
        <v>0.77970645999999999</v>
      </c>
      <c r="J434" s="12">
        <v>7.0000000000000005E-8</v>
      </c>
      <c r="K434" s="13">
        <v>0</v>
      </c>
      <c r="L434" s="13">
        <v>644935.77910000004</v>
      </c>
      <c r="M434" s="64">
        <f t="shared" si="9"/>
        <v>37591</v>
      </c>
    </row>
    <row r="435" spans="1:13" hidden="1" x14ac:dyDescent="0.2">
      <c r="A435" s="3" t="s">
        <v>197</v>
      </c>
      <c r="B435" s="3" t="s">
        <v>283</v>
      </c>
      <c r="C435" s="3" t="s">
        <v>198</v>
      </c>
      <c r="D435" s="3" t="s">
        <v>279</v>
      </c>
      <c r="E435" s="9" t="s">
        <v>52</v>
      </c>
      <c r="F435" s="10">
        <v>886600</v>
      </c>
      <c r="G435" s="10">
        <v>823299.71889999998</v>
      </c>
      <c r="H435" s="11">
        <v>0.92860333740997703</v>
      </c>
      <c r="I435" s="12">
        <v>0.7796225</v>
      </c>
      <c r="J435" s="12">
        <v>7.0000000000000005E-8</v>
      </c>
      <c r="K435" s="13">
        <v>0</v>
      </c>
      <c r="L435" s="13">
        <v>641862.93110000005</v>
      </c>
      <c r="M435" s="64">
        <f t="shared" si="9"/>
        <v>37622</v>
      </c>
    </row>
    <row r="436" spans="1:13" hidden="1" x14ac:dyDescent="0.2">
      <c r="A436" s="3" t="s">
        <v>197</v>
      </c>
      <c r="B436" s="3" t="s">
        <v>283</v>
      </c>
      <c r="C436" s="3" t="s">
        <v>198</v>
      </c>
      <c r="D436" s="3" t="s">
        <v>279</v>
      </c>
      <c r="E436" s="9" t="s">
        <v>53</v>
      </c>
      <c r="F436" s="10">
        <v>800800</v>
      </c>
      <c r="G436" s="10">
        <v>740087.76320000004</v>
      </c>
      <c r="H436" s="11">
        <v>0.92418551848080999</v>
      </c>
      <c r="I436" s="12">
        <v>0.77956113000000005</v>
      </c>
      <c r="J436" s="12">
        <v>7.0000000000000005E-8</v>
      </c>
      <c r="K436" s="13">
        <v>0</v>
      </c>
      <c r="L436" s="13">
        <v>576943.60360000003</v>
      </c>
      <c r="M436" s="64">
        <f t="shared" si="9"/>
        <v>37653</v>
      </c>
    </row>
    <row r="437" spans="1:13" hidden="1" x14ac:dyDescent="0.2">
      <c r="A437" s="3" t="s">
        <v>197</v>
      </c>
      <c r="B437" s="3" t="s">
        <v>283</v>
      </c>
      <c r="C437" s="3" t="s">
        <v>198</v>
      </c>
      <c r="D437" s="3" t="s">
        <v>279</v>
      </c>
      <c r="E437" s="9" t="s">
        <v>54</v>
      </c>
      <c r="F437" s="10">
        <v>886600</v>
      </c>
      <c r="G437" s="10">
        <v>815800.98360000004</v>
      </c>
      <c r="H437" s="11">
        <v>0.92014548120323203</v>
      </c>
      <c r="I437" s="12">
        <v>0.77951519999999996</v>
      </c>
      <c r="J437" s="12">
        <v>7.0000000000000005E-8</v>
      </c>
      <c r="K437" s="13">
        <v>0</v>
      </c>
      <c r="L437" s="13">
        <v>635929.21010000003</v>
      </c>
      <c r="M437" s="64">
        <f t="shared" si="9"/>
        <v>37681</v>
      </c>
    </row>
    <row r="438" spans="1:13" hidden="1" x14ac:dyDescent="0.2">
      <c r="A438" s="3" t="s">
        <v>197</v>
      </c>
      <c r="B438" s="3" t="s">
        <v>283</v>
      </c>
      <c r="C438" s="3" t="s">
        <v>198</v>
      </c>
      <c r="D438" s="3" t="s">
        <v>279</v>
      </c>
      <c r="E438" s="9" t="s">
        <v>55</v>
      </c>
      <c r="F438" s="10">
        <v>858000</v>
      </c>
      <c r="G438" s="10">
        <v>785641.98659999995</v>
      </c>
      <c r="H438" s="11">
        <v>0.91566665105704403</v>
      </c>
      <c r="I438" s="12">
        <v>0.77943386000000003</v>
      </c>
      <c r="J438" s="12">
        <v>7.0000000000000005E-8</v>
      </c>
      <c r="K438" s="13">
        <v>0</v>
      </c>
      <c r="L438" s="13">
        <v>612355.91020000004</v>
      </c>
      <c r="M438" s="64">
        <f t="shared" si="9"/>
        <v>37712</v>
      </c>
    </row>
    <row r="439" spans="1:13" hidden="1" x14ac:dyDescent="0.2">
      <c r="A439" s="3" t="s">
        <v>197</v>
      </c>
      <c r="B439" s="3" t="s">
        <v>283</v>
      </c>
      <c r="C439" s="3" t="s">
        <v>198</v>
      </c>
      <c r="D439" s="3" t="s">
        <v>279</v>
      </c>
      <c r="E439" s="9" t="s">
        <v>56</v>
      </c>
      <c r="F439" s="10">
        <v>886600</v>
      </c>
      <c r="G439" s="10">
        <v>808004.17859999998</v>
      </c>
      <c r="H439" s="11">
        <v>0.91135143081886505</v>
      </c>
      <c r="I439" s="12">
        <v>0.77930346000000006</v>
      </c>
      <c r="J439" s="12">
        <v>7.0000000000000005E-8</v>
      </c>
      <c r="K439" s="13">
        <v>0</v>
      </c>
      <c r="L439" s="13">
        <v>629680.39780000004</v>
      </c>
      <c r="M439" s="64">
        <f t="shared" si="9"/>
        <v>37742</v>
      </c>
    </row>
    <row r="440" spans="1:13" hidden="1" x14ac:dyDescent="0.2">
      <c r="A440" s="3" t="s">
        <v>197</v>
      </c>
      <c r="B440" s="3" t="s">
        <v>283</v>
      </c>
      <c r="C440" s="3" t="s">
        <v>198</v>
      </c>
      <c r="D440" s="3" t="s">
        <v>279</v>
      </c>
      <c r="E440" s="9" t="s">
        <v>57</v>
      </c>
      <c r="F440" s="10">
        <v>858000</v>
      </c>
      <c r="G440" s="10">
        <v>778075.26769999997</v>
      </c>
      <c r="H440" s="11">
        <v>0.90684763137822599</v>
      </c>
      <c r="I440" s="12">
        <v>0.77919901000000003</v>
      </c>
      <c r="J440" s="12">
        <v>7.0000000000000005E-8</v>
      </c>
      <c r="K440" s="13">
        <v>0</v>
      </c>
      <c r="L440" s="13">
        <v>606275.42920000001</v>
      </c>
      <c r="M440" s="64">
        <f t="shared" si="9"/>
        <v>37773</v>
      </c>
    </row>
    <row r="441" spans="1:13" hidden="1" x14ac:dyDescent="0.2">
      <c r="A441" s="3" t="s">
        <v>197</v>
      </c>
      <c r="B441" s="3" t="s">
        <v>283</v>
      </c>
      <c r="C441" s="3" t="s">
        <v>198</v>
      </c>
      <c r="D441" s="3" t="s">
        <v>279</v>
      </c>
      <c r="E441" s="9" t="s">
        <v>58</v>
      </c>
      <c r="F441" s="10">
        <v>886600</v>
      </c>
      <c r="G441" s="10">
        <v>800131.53350000002</v>
      </c>
      <c r="H441" s="11">
        <v>0.90247184019971904</v>
      </c>
      <c r="I441" s="12">
        <v>0.77922855000000002</v>
      </c>
      <c r="J441" s="12">
        <v>7.0000000000000005E-8</v>
      </c>
      <c r="K441" s="13">
        <v>0</v>
      </c>
      <c r="L441" s="13">
        <v>623485.27949999995</v>
      </c>
      <c r="M441" s="64">
        <f t="shared" si="9"/>
        <v>37803</v>
      </c>
    </row>
    <row r="442" spans="1:13" hidden="1" x14ac:dyDescent="0.2">
      <c r="A442" s="3" t="s">
        <v>197</v>
      </c>
      <c r="B442" s="3" t="s">
        <v>283</v>
      </c>
      <c r="C442" s="3" t="s">
        <v>198</v>
      </c>
      <c r="D442" s="3" t="s">
        <v>279</v>
      </c>
      <c r="E442" s="9" t="s">
        <v>59</v>
      </c>
      <c r="F442" s="10">
        <v>886600</v>
      </c>
      <c r="G442" s="10">
        <v>796119.23840000003</v>
      </c>
      <c r="H442" s="11">
        <v>0.89794635509289999</v>
      </c>
      <c r="I442" s="12">
        <v>0.77924128999999998</v>
      </c>
      <c r="J442" s="12">
        <v>7.0000000000000005E-8</v>
      </c>
      <c r="K442" s="13">
        <v>0</v>
      </c>
      <c r="L442" s="13">
        <v>620368.92570000002</v>
      </c>
      <c r="M442" s="64">
        <f t="shared" si="9"/>
        <v>37834</v>
      </c>
    </row>
    <row r="443" spans="1:13" hidden="1" x14ac:dyDescent="0.2">
      <c r="A443" s="3" t="s">
        <v>197</v>
      </c>
      <c r="B443" s="3" t="s">
        <v>283</v>
      </c>
      <c r="C443" s="3" t="s">
        <v>198</v>
      </c>
      <c r="D443" s="3" t="s">
        <v>279</v>
      </c>
      <c r="E443" s="9" t="s">
        <v>60</v>
      </c>
      <c r="F443" s="10">
        <v>858000</v>
      </c>
      <c r="G443" s="10">
        <v>766522.07620000001</v>
      </c>
      <c r="H443" s="11">
        <v>0.89338237315935298</v>
      </c>
      <c r="I443" s="12">
        <v>0.77926638999999998</v>
      </c>
      <c r="J443" s="12">
        <v>7.0000000000000005E-8</v>
      </c>
      <c r="K443" s="13">
        <v>0</v>
      </c>
      <c r="L443" s="13">
        <v>597324.83589999995</v>
      </c>
      <c r="M443" s="64">
        <f t="shared" si="9"/>
        <v>37865</v>
      </c>
    </row>
    <row r="444" spans="1:13" hidden="1" x14ac:dyDescent="0.2">
      <c r="A444" s="3" t="s">
        <v>197</v>
      </c>
      <c r="B444" s="3" t="s">
        <v>283</v>
      </c>
      <c r="C444" s="3" t="s">
        <v>198</v>
      </c>
      <c r="D444" s="3" t="s">
        <v>279</v>
      </c>
      <c r="E444" s="9" t="s">
        <v>61</v>
      </c>
      <c r="F444" s="10">
        <v>886600</v>
      </c>
      <c r="G444" s="10">
        <v>788160.03300000005</v>
      </c>
      <c r="H444" s="11">
        <v>0.88896913267459698</v>
      </c>
      <c r="I444" s="12">
        <v>0.77926792</v>
      </c>
      <c r="J444" s="12">
        <v>7.0000000000000005E-8</v>
      </c>
      <c r="K444" s="13">
        <v>0</v>
      </c>
      <c r="L444" s="13">
        <v>614187.77350000001</v>
      </c>
      <c r="M444" s="64">
        <f t="shared" si="9"/>
        <v>37895</v>
      </c>
    </row>
    <row r="445" spans="1:13" hidden="1" x14ac:dyDescent="0.2">
      <c r="A445" s="3" t="s">
        <v>197</v>
      </c>
      <c r="B445" s="3" t="s">
        <v>283</v>
      </c>
      <c r="C445" s="3" t="s">
        <v>198</v>
      </c>
      <c r="D445" s="3" t="s">
        <v>279</v>
      </c>
      <c r="E445" s="9" t="s">
        <v>62</v>
      </c>
      <c r="F445" s="10">
        <v>858000</v>
      </c>
      <c r="G445" s="10">
        <v>758837.39709999994</v>
      </c>
      <c r="H445" s="11">
        <v>0.88442587080058199</v>
      </c>
      <c r="I445" s="12">
        <v>0.77923429</v>
      </c>
      <c r="J445" s="12">
        <v>7.0000000000000005E-8</v>
      </c>
      <c r="K445" s="13">
        <v>0</v>
      </c>
      <c r="L445" s="13">
        <v>591312.07079999999</v>
      </c>
      <c r="M445" s="64">
        <f t="shared" si="9"/>
        <v>37926</v>
      </c>
    </row>
    <row r="446" spans="1:13" hidden="1" x14ac:dyDescent="0.2">
      <c r="A446" s="3" t="s">
        <v>197</v>
      </c>
      <c r="B446" s="3" t="s">
        <v>283</v>
      </c>
      <c r="C446" s="3" t="s">
        <v>198</v>
      </c>
      <c r="D446" s="3" t="s">
        <v>279</v>
      </c>
      <c r="E446" s="9" t="s">
        <v>63</v>
      </c>
      <c r="F446" s="10">
        <v>886600</v>
      </c>
      <c r="G446" s="10">
        <v>780208.02</v>
      </c>
      <c r="H446" s="11">
        <v>0.88000002251418197</v>
      </c>
      <c r="I446" s="12">
        <v>0.77920812000000006</v>
      </c>
      <c r="J446" s="12">
        <v>7.0000000000000005E-8</v>
      </c>
      <c r="K446" s="13">
        <v>0</v>
      </c>
      <c r="L446" s="13">
        <v>607944.36910000001</v>
      </c>
      <c r="M446" s="64">
        <f t="shared" si="9"/>
        <v>37956</v>
      </c>
    </row>
    <row r="447" spans="1:13" hidden="1" x14ac:dyDescent="0.2">
      <c r="A447" s="3" t="s">
        <v>197</v>
      </c>
      <c r="B447" s="3" t="s">
        <v>283</v>
      </c>
      <c r="C447" s="3" t="s">
        <v>198</v>
      </c>
      <c r="D447" s="3" t="s">
        <v>279</v>
      </c>
      <c r="E447" s="9" t="s">
        <v>64</v>
      </c>
      <c r="F447" s="10">
        <v>886600</v>
      </c>
      <c r="G447" s="10">
        <v>776149.34550000005</v>
      </c>
      <c r="H447" s="11">
        <v>0.875422225865781</v>
      </c>
      <c r="I447" s="12">
        <v>0.77916540000000001</v>
      </c>
      <c r="J447" s="12">
        <v>7.0000000000000005E-8</v>
      </c>
      <c r="K447" s="13">
        <v>0</v>
      </c>
      <c r="L447" s="13">
        <v>604748.66579999996</v>
      </c>
      <c r="M447" s="64">
        <f t="shared" si="9"/>
        <v>37987</v>
      </c>
    </row>
    <row r="448" spans="1:13" hidden="1" x14ac:dyDescent="0.2">
      <c r="A448" s="3" t="s">
        <v>197</v>
      </c>
      <c r="B448" s="3" t="s">
        <v>283</v>
      </c>
      <c r="C448" s="3" t="s">
        <v>198</v>
      </c>
      <c r="D448" s="3" t="s">
        <v>279</v>
      </c>
      <c r="E448" s="9" t="s">
        <v>65</v>
      </c>
      <c r="F448" s="10">
        <v>829400</v>
      </c>
      <c r="G448" s="10">
        <v>722277.99860000005</v>
      </c>
      <c r="H448" s="11">
        <v>0.87084398191951107</v>
      </c>
      <c r="I448" s="12">
        <v>0.77910343999999998</v>
      </c>
      <c r="J448" s="12">
        <v>7.0000000000000005E-8</v>
      </c>
      <c r="K448" s="13">
        <v>0</v>
      </c>
      <c r="L448" s="13">
        <v>562729.22679999995</v>
      </c>
      <c r="M448" s="64">
        <f t="shared" si="9"/>
        <v>38018</v>
      </c>
    </row>
    <row r="449" spans="1:13" hidden="1" x14ac:dyDescent="0.2">
      <c r="A449" s="3" t="s">
        <v>197</v>
      </c>
      <c r="B449" s="3" t="s">
        <v>283</v>
      </c>
      <c r="C449" s="3" t="s">
        <v>198</v>
      </c>
      <c r="D449" s="3" t="s">
        <v>279</v>
      </c>
      <c r="E449" s="9" t="s">
        <v>66</v>
      </c>
      <c r="F449" s="10">
        <v>886600</v>
      </c>
      <c r="G449" s="10">
        <v>768272.44409999996</v>
      </c>
      <c r="H449" s="11">
        <v>0.86653783458802103</v>
      </c>
      <c r="I449" s="12">
        <v>0.77904883000000003</v>
      </c>
      <c r="J449" s="12">
        <v>7.0000000000000005E-8</v>
      </c>
      <c r="K449" s="13">
        <v>0</v>
      </c>
      <c r="L449" s="13">
        <v>598521.69739999995</v>
      </c>
      <c r="M449" s="64">
        <f t="shared" si="9"/>
        <v>38047</v>
      </c>
    </row>
    <row r="450" spans="1:13" hidden="1" x14ac:dyDescent="0.2">
      <c r="A450" s="3" t="s">
        <v>197</v>
      </c>
      <c r="B450" s="3" t="s">
        <v>283</v>
      </c>
      <c r="C450" s="3" t="s">
        <v>198</v>
      </c>
      <c r="D450" s="3" t="s">
        <v>279</v>
      </c>
      <c r="E450" s="9" t="s">
        <v>67</v>
      </c>
      <c r="F450" s="10">
        <v>858000</v>
      </c>
      <c r="G450" s="10">
        <v>739576.95810000005</v>
      </c>
      <c r="H450" s="11">
        <v>0.86197780664564205</v>
      </c>
      <c r="I450" s="12">
        <v>0.77893318</v>
      </c>
      <c r="J450" s="12">
        <v>7.0000000000000005E-8</v>
      </c>
      <c r="K450" s="13">
        <v>0</v>
      </c>
      <c r="L450" s="13">
        <v>576080.98109999998</v>
      </c>
      <c r="M450" s="64">
        <f t="shared" si="9"/>
        <v>38078</v>
      </c>
    </row>
    <row r="451" spans="1:13" hidden="1" x14ac:dyDescent="0.2">
      <c r="A451" s="3" t="s">
        <v>197</v>
      </c>
      <c r="B451" s="3" t="s">
        <v>283</v>
      </c>
      <c r="C451" s="3" t="s">
        <v>198</v>
      </c>
      <c r="D451" s="3" t="s">
        <v>279</v>
      </c>
      <c r="E451" s="9" t="s">
        <v>68</v>
      </c>
      <c r="F451" s="10">
        <v>886600</v>
      </c>
      <c r="G451" s="10">
        <v>760362.228</v>
      </c>
      <c r="H451" s="11">
        <v>0.85761586737675899</v>
      </c>
      <c r="I451" s="12">
        <v>0.77875676999999999</v>
      </c>
      <c r="J451" s="12">
        <v>7.0000000000000005E-8</v>
      </c>
      <c r="K451" s="13">
        <v>0</v>
      </c>
      <c r="L451" s="13">
        <v>592137.17819999997</v>
      </c>
      <c r="M451" s="64">
        <f t="shared" si="9"/>
        <v>38108</v>
      </c>
    </row>
    <row r="452" spans="1:13" hidden="1" x14ac:dyDescent="0.2">
      <c r="A452" s="3" t="s">
        <v>197</v>
      </c>
      <c r="B452" s="3" t="s">
        <v>283</v>
      </c>
      <c r="C452" s="3" t="s">
        <v>198</v>
      </c>
      <c r="D452" s="3" t="s">
        <v>279</v>
      </c>
      <c r="E452" s="9" t="s">
        <v>69</v>
      </c>
      <c r="F452" s="10">
        <v>858000</v>
      </c>
      <c r="G452" s="10">
        <v>731952.65079999994</v>
      </c>
      <c r="H452" s="11">
        <v>0.85309166763698607</v>
      </c>
      <c r="I452" s="12">
        <v>0.77864032000000005</v>
      </c>
      <c r="J452" s="12">
        <v>7.0000000000000005E-8</v>
      </c>
      <c r="K452" s="13">
        <v>0</v>
      </c>
      <c r="L452" s="13">
        <v>569927.79819999996</v>
      </c>
      <c r="M452" s="64">
        <f t="shared" si="9"/>
        <v>38139</v>
      </c>
    </row>
    <row r="453" spans="1:13" hidden="1" x14ac:dyDescent="0.2">
      <c r="A453" s="3" t="s">
        <v>197</v>
      </c>
      <c r="B453" s="3" t="s">
        <v>283</v>
      </c>
      <c r="C453" s="3" t="s">
        <v>198</v>
      </c>
      <c r="D453" s="3" t="s">
        <v>279</v>
      </c>
      <c r="E453" s="9" t="s">
        <v>70</v>
      </c>
      <c r="F453" s="10">
        <v>886600</v>
      </c>
      <c r="G453" s="10">
        <v>752482.39399999997</v>
      </c>
      <c r="H453" s="11">
        <v>0.84872816824669306</v>
      </c>
      <c r="I453" s="12">
        <v>0.77873652999999998</v>
      </c>
      <c r="J453" s="12">
        <v>7.0000000000000005E-8</v>
      </c>
      <c r="K453" s="13">
        <v>0</v>
      </c>
      <c r="L453" s="13">
        <v>585985.48060000001</v>
      </c>
      <c r="M453" s="64">
        <f t="shared" si="9"/>
        <v>38169</v>
      </c>
    </row>
    <row r="454" spans="1:13" hidden="1" x14ac:dyDescent="0.2">
      <c r="A454" s="3" t="s">
        <v>197</v>
      </c>
      <c r="B454" s="3" t="s">
        <v>283</v>
      </c>
      <c r="C454" s="3" t="s">
        <v>198</v>
      </c>
      <c r="D454" s="3" t="s">
        <v>279</v>
      </c>
      <c r="E454" s="9" t="s">
        <v>71</v>
      </c>
      <c r="F454" s="10">
        <v>886600</v>
      </c>
      <c r="G454" s="10">
        <v>748502.34080000001</v>
      </c>
      <c r="H454" s="11">
        <v>0.84423904897935598</v>
      </c>
      <c r="I454" s="12">
        <v>0.77881599999999995</v>
      </c>
      <c r="J454" s="12">
        <v>7.0000000000000005E-8</v>
      </c>
      <c r="K454" s="13">
        <v>0</v>
      </c>
      <c r="L454" s="13">
        <v>582945.55130000005</v>
      </c>
      <c r="M454" s="64">
        <f t="shared" si="9"/>
        <v>38200</v>
      </c>
    </row>
    <row r="455" spans="1:13" hidden="1" x14ac:dyDescent="0.2">
      <c r="A455" s="3" t="s">
        <v>197</v>
      </c>
      <c r="B455" s="3" t="s">
        <v>283</v>
      </c>
      <c r="C455" s="3" t="s">
        <v>198</v>
      </c>
      <c r="D455" s="3" t="s">
        <v>279</v>
      </c>
      <c r="E455" s="9" t="s">
        <v>72</v>
      </c>
      <c r="F455" s="10">
        <v>858000</v>
      </c>
      <c r="G455" s="10">
        <v>720494.46340000001</v>
      </c>
      <c r="H455" s="11">
        <v>0.83973713681109807</v>
      </c>
      <c r="I455" s="12">
        <v>0.77890568999999998</v>
      </c>
      <c r="J455" s="12">
        <v>7.0000000000000005E-8</v>
      </c>
      <c r="K455" s="13">
        <v>0</v>
      </c>
      <c r="L455" s="13">
        <v>561197.18960000004</v>
      </c>
      <c r="M455" s="64">
        <f t="shared" si="9"/>
        <v>38231</v>
      </c>
    </row>
    <row r="456" spans="1:13" hidden="1" x14ac:dyDescent="0.2">
      <c r="A456" s="3" t="s">
        <v>197</v>
      </c>
      <c r="B456" s="3" t="s">
        <v>283</v>
      </c>
      <c r="C456" s="3" t="s">
        <v>198</v>
      </c>
      <c r="D456" s="3" t="s">
        <v>279</v>
      </c>
      <c r="E456" s="9" t="s">
        <v>73</v>
      </c>
      <c r="F456" s="10">
        <v>886600</v>
      </c>
      <c r="G456" s="10">
        <v>740663.02170000004</v>
      </c>
      <c r="H456" s="11">
        <v>0.83539704678163107</v>
      </c>
      <c r="I456" s="12">
        <v>0.77897579000000006</v>
      </c>
      <c r="J456" s="12">
        <v>7.0000000000000005E-8</v>
      </c>
      <c r="K456" s="13">
        <v>0</v>
      </c>
      <c r="L456" s="13">
        <v>576958.51089999999</v>
      </c>
      <c r="M456" s="64">
        <f t="shared" ref="M456:M519" si="10">DATE(YEAR(E456),MONTH(E456),1)</f>
        <v>38261</v>
      </c>
    </row>
    <row r="457" spans="1:13" hidden="1" x14ac:dyDescent="0.2">
      <c r="A457" s="3" t="s">
        <v>197</v>
      </c>
      <c r="B457" s="3" t="s">
        <v>284</v>
      </c>
      <c r="C457" s="3" t="s">
        <v>198</v>
      </c>
      <c r="D457" s="3" t="s">
        <v>279</v>
      </c>
      <c r="E457" s="9" t="s">
        <v>74</v>
      </c>
      <c r="F457" s="10">
        <v>264960</v>
      </c>
      <c r="G457" s="10">
        <v>220163.08919999999</v>
      </c>
      <c r="H457" s="11">
        <v>0.830929533592078</v>
      </c>
      <c r="I457" s="12">
        <v>0.77903085999999999</v>
      </c>
      <c r="J457" s="12">
        <v>7.0000000000000005E-8</v>
      </c>
      <c r="K457" s="13">
        <v>0</v>
      </c>
      <c r="L457" s="13">
        <v>171513.8248</v>
      </c>
      <c r="M457" s="64">
        <f t="shared" si="10"/>
        <v>38292</v>
      </c>
    </row>
    <row r="458" spans="1:13" hidden="1" x14ac:dyDescent="0.2">
      <c r="A458" s="3" t="s">
        <v>197</v>
      </c>
      <c r="B458" s="3" t="s">
        <v>284</v>
      </c>
      <c r="C458" s="3" t="s">
        <v>198</v>
      </c>
      <c r="D458" s="3" t="s">
        <v>279</v>
      </c>
      <c r="E458" s="9" t="s">
        <v>75</v>
      </c>
      <c r="F458" s="10">
        <v>273792</v>
      </c>
      <c r="G458" s="10">
        <v>226315.73850000001</v>
      </c>
      <c r="H458" s="11">
        <v>0.82659733842404204</v>
      </c>
      <c r="I458" s="12">
        <v>0.77909134000000002</v>
      </c>
      <c r="J458" s="12">
        <v>7.0000000000000005E-8</v>
      </c>
      <c r="K458" s="13">
        <v>0</v>
      </c>
      <c r="L458" s="13">
        <v>176320.6164</v>
      </c>
      <c r="M458" s="64">
        <f t="shared" si="10"/>
        <v>38322</v>
      </c>
    </row>
    <row r="459" spans="1:13" hidden="1" x14ac:dyDescent="0.2">
      <c r="A459" s="3" t="s">
        <v>197</v>
      </c>
      <c r="B459" s="3" t="s">
        <v>284</v>
      </c>
      <c r="C459" s="3" t="s">
        <v>198</v>
      </c>
      <c r="D459" s="3" t="s">
        <v>279</v>
      </c>
      <c r="E459" s="9" t="s">
        <v>76</v>
      </c>
      <c r="F459" s="10">
        <v>273792</v>
      </c>
      <c r="G459" s="10">
        <v>225090.58360000001</v>
      </c>
      <c r="H459" s="11">
        <v>0.82212257324334204</v>
      </c>
      <c r="I459" s="12">
        <v>0.77915129999999999</v>
      </c>
      <c r="J459" s="12">
        <v>7.0000000000000005E-8</v>
      </c>
      <c r="K459" s="13">
        <v>0</v>
      </c>
      <c r="L459" s="13">
        <v>175379.60490000001</v>
      </c>
      <c r="M459" s="64">
        <f t="shared" si="10"/>
        <v>38353</v>
      </c>
    </row>
    <row r="460" spans="1:13" hidden="1" x14ac:dyDescent="0.2">
      <c r="A460" s="3" t="s">
        <v>197</v>
      </c>
      <c r="B460" s="3" t="s">
        <v>284</v>
      </c>
      <c r="C460" s="3" t="s">
        <v>198</v>
      </c>
      <c r="D460" s="3" t="s">
        <v>279</v>
      </c>
      <c r="E460" s="9" t="s">
        <v>77</v>
      </c>
      <c r="F460" s="10">
        <v>247296</v>
      </c>
      <c r="G460" s="10">
        <v>202201.22380000001</v>
      </c>
      <c r="H460" s="11">
        <v>0.81764858245325001</v>
      </c>
      <c r="I460" s="12">
        <v>0.77920993000000005</v>
      </c>
      <c r="J460" s="12">
        <v>7.0000000000000005E-8</v>
      </c>
      <c r="K460" s="13">
        <v>0</v>
      </c>
      <c r="L460" s="13">
        <v>157557.1887</v>
      </c>
      <c r="M460" s="64">
        <f t="shared" si="10"/>
        <v>38384</v>
      </c>
    </row>
    <row r="461" spans="1:13" hidden="1" x14ac:dyDescent="0.2">
      <c r="A461" s="3" t="s">
        <v>197</v>
      </c>
      <c r="B461" s="3" t="s">
        <v>284</v>
      </c>
      <c r="C461" s="3" t="s">
        <v>198</v>
      </c>
      <c r="D461" s="3" t="s">
        <v>279</v>
      </c>
      <c r="E461" s="9" t="s">
        <v>78</v>
      </c>
      <c r="F461" s="10">
        <v>273792</v>
      </c>
      <c r="G461" s="10">
        <v>222757.5105</v>
      </c>
      <c r="H461" s="11">
        <v>0.813601239426745</v>
      </c>
      <c r="I461" s="12">
        <v>0.77926865000000001</v>
      </c>
      <c r="J461" s="12">
        <v>7.0000000000000005E-8</v>
      </c>
      <c r="K461" s="13">
        <v>0</v>
      </c>
      <c r="L461" s="13">
        <v>173587.93040000001</v>
      </c>
      <c r="M461" s="64">
        <f t="shared" si="10"/>
        <v>38412</v>
      </c>
    </row>
    <row r="462" spans="1:13" hidden="1" x14ac:dyDescent="0.2">
      <c r="A462" s="3" t="s">
        <v>197</v>
      </c>
      <c r="B462" s="3" t="s">
        <v>284</v>
      </c>
      <c r="C462" s="3" t="s">
        <v>198</v>
      </c>
      <c r="D462" s="3" t="s">
        <v>279</v>
      </c>
      <c r="E462" s="9" t="s">
        <v>79</v>
      </c>
      <c r="F462" s="10">
        <v>264960</v>
      </c>
      <c r="G462" s="10">
        <v>214397.64629999999</v>
      </c>
      <c r="H462" s="11">
        <v>0.80916986078953501</v>
      </c>
      <c r="I462" s="12">
        <v>0.77928587000000005</v>
      </c>
      <c r="J462" s="12">
        <v>7.0000000000000005E-8</v>
      </c>
      <c r="K462" s="13">
        <v>0</v>
      </c>
      <c r="L462" s="13">
        <v>167077.04199999999</v>
      </c>
      <c r="M462" s="64">
        <f t="shared" si="10"/>
        <v>38443</v>
      </c>
    </row>
    <row r="463" spans="1:13" hidden="1" x14ac:dyDescent="0.2">
      <c r="A463" s="3" t="s">
        <v>197</v>
      </c>
      <c r="B463" s="3" t="s">
        <v>284</v>
      </c>
      <c r="C463" s="3" t="s">
        <v>198</v>
      </c>
      <c r="D463" s="3" t="s">
        <v>279</v>
      </c>
      <c r="E463" s="9" t="s">
        <v>80</v>
      </c>
      <c r="F463" s="10">
        <v>273792</v>
      </c>
      <c r="G463" s="10">
        <v>220382.53390000001</v>
      </c>
      <c r="H463" s="11">
        <v>0.80492685635309402</v>
      </c>
      <c r="I463" s="12">
        <v>0.77925827000000003</v>
      </c>
      <c r="J463" s="12">
        <v>7.0000000000000005E-8</v>
      </c>
      <c r="K463" s="13">
        <v>0</v>
      </c>
      <c r="L463" s="13">
        <v>171734.89720000001</v>
      </c>
      <c r="M463" s="64">
        <f t="shared" si="10"/>
        <v>38473</v>
      </c>
    </row>
    <row r="464" spans="1:13" hidden="1" x14ac:dyDescent="0.2">
      <c r="A464" s="3" t="s">
        <v>197</v>
      </c>
      <c r="B464" s="3" t="s">
        <v>284</v>
      </c>
      <c r="C464" s="3" t="s">
        <v>198</v>
      </c>
      <c r="D464" s="3" t="s">
        <v>279</v>
      </c>
      <c r="E464" s="9" t="s">
        <v>81</v>
      </c>
      <c r="F464" s="10">
        <v>264960</v>
      </c>
      <c r="G464" s="10">
        <v>212110.99359999999</v>
      </c>
      <c r="H464" s="11">
        <v>0.80053967997868991</v>
      </c>
      <c r="I464" s="12">
        <v>0.77923189000000004</v>
      </c>
      <c r="J464" s="12">
        <v>7.0000000000000005E-8</v>
      </c>
      <c r="K464" s="13">
        <v>0</v>
      </c>
      <c r="L464" s="13">
        <v>165283.6354</v>
      </c>
      <c r="M464" s="64">
        <f t="shared" si="10"/>
        <v>38504</v>
      </c>
    </row>
    <row r="465" spans="1:13" hidden="1" x14ac:dyDescent="0.2">
      <c r="A465" s="3" t="s">
        <v>197</v>
      </c>
      <c r="B465" s="3" t="s">
        <v>284</v>
      </c>
      <c r="C465" s="3" t="s">
        <v>198</v>
      </c>
      <c r="D465" s="3" t="s">
        <v>279</v>
      </c>
      <c r="E465" s="9" t="s">
        <v>82</v>
      </c>
      <c r="F465" s="10">
        <v>273792</v>
      </c>
      <c r="G465" s="10">
        <v>218019.47760000001</v>
      </c>
      <c r="H465" s="11">
        <v>0.79629601158800201</v>
      </c>
      <c r="I465" s="12">
        <v>0.77920416999999997</v>
      </c>
      <c r="J465" s="12">
        <v>7.0000000000000005E-8</v>
      </c>
      <c r="K465" s="13">
        <v>0</v>
      </c>
      <c r="L465" s="13">
        <v>169881.67050000001</v>
      </c>
      <c r="M465" s="64">
        <f t="shared" si="10"/>
        <v>38534</v>
      </c>
    </row>
    <row r="466" spans="1:13" hidden="1" x14ac:dyDescent="0.2">
      <c r="A466" s="3" t="s">
        <v>197</v>
      </c>
      <c r="B466" s="3" t="s">
        <v>284</v>
      </c>
      <c r="C466" s="3" t="s">
        <v>198</v>
      </c>
      <c r="D466" s="3" t="s">
        <v>279</v>
      </c>
      <c r="E466" s="9" t="s">
        <v>83</v>
      </c>
      <c r="F466" s="10">
        <v>273792</v>
      </c>
      <c r="G466" s="10">
        <v>216819.5643</v>
      </c>
      <c r="H466" s="11">
        <v>0.79191343885566701</v>
      </c>
      <c r="I466" s="12">
        <v>0.77917299000000007</v>
      </c>
      <c r="J466" s="12">
        <v>7.0000000000000005E-8</v>
      </c>
      <c r="K466" s="13">
        <v>0</v>
      </c>
      <c r="L466" s="13">
        <v>168939.93400000001</v>
      </c>
      <c r="M466" s="64">
        <f t="shared" si="10"/>
        <v>38565</v>
      </c>
    </row>
    <row r="467" spans="1:13" hidden="1" x14ac:dyDescent="0.2">
      <c r="A467" s="3" t="s">
        <v>197</v>
      </c>
      <c r="B467" s="3" t="s">
        <v>284</v>
      </c>
      <c r="C467" s="3" t="s">
        <v>198</v>
      </c>
      <c r="D467" s="3" t="s">
        <v>279</v>
      </c>
      <c r="E467" s="9" t="s">
        <v>84</v>
      </c>
      <c r="F467" s="10">
        <v>264960</v>
      </c>
      <c r="G467" s="10">
        <v>208663.75169999999</v>
      </c>
      <c r="H467" s="11">
        <v>0.78752925607906399</v>
      </c>
      <c r="I467" s="12">
        <v>0.77914362999999998</v>
      </c>
      <c r="J467" s="12">
        <v>7.0000000000000005E-8</v>
      </c>
      <c r="K467" s="13">
        <v>0</v>
      </c>
      <c r="L467" s="13">
        <v>162579.01809999999</v>
      </c>
      <c r="M467" s="64">
        <f t="shared" si="10"/>
        <v>38596</v>
      </c>
    </row>
    <row r="468" spans="1:13" hidden="1" x14ac:dyDescent="0.2">
      <c r="A468" s="3" t="s">
        <v>197</v>
      </c>
      <c r="B468" s="3" t="s">
        <v>284</v>
      </c>
      <c r="C468" s="3" t="s">
        <v>198</v>
      </c>
      <c r="D468" s="3" t="s">
        <v>279</v>
      </c>
      <c r="E468" s="9" t="s">
        <v>85</v>
      </c>
      <c r="F468" s="10">
        <v>273792</v>
      </c>
      <c r="G468" s="10">
        <v>214457.23420000001</v>
      </c>
      <c r="H468" s="11">
        <v>0.78328524654702703</v>
      </c>
      <c r="I468" s="12">
        <v>0.77911693000000004</v>
      </c>
      <c r="J468" s="12">
        <v>7.0000000000000005E-8</v>
      </c>
      <c r="K468" s="13">
        <v>0</v>
      </c>
      <c r="L468" s="13">
        <v>167087.24729999999</v>
      </c>
      <c r="M468" s="64">
        <f t="shared" si="10"/>
        <v>38626</v>
      </c>
    </row>
    <row r="469" spans="1:13" hidden="1" x14ac:dyDescent="0.2">
      <c r="A469" s="3" t="s">
        <v>197</v>
      </c>
      <c r="B469" s="3" t="s">
        <v>284</v>
      </c>
      <c r="C469" s="3" t="s">
        <v>198</v>
      </c>
      <c r="D469" s="3" t="s">
        <v>279</v>
      </c>
      <c r="E469" s="9" t="s">
        <v>86</v>
      </c>
      <c r="F469" s="10">
        <v>264960</v>
      </c>
      <c r="G469" s="10">
        <v>206377.01680000001</v>
      </c>
      <c r="H469" s="11">
        <v>0.77889876509119305</v>
      </c>
      <c r="I469" s="12">
        <v>0.77909112000000003</v>
      </c>
      <c r="J469" s="12">
        <v>7.0000000000000005E-8</v>
      </c>
      <c r="K469" s="13">
        <v>0</v>
      </c>
      <c r="L469" s="13">
        <v>160786.4872</v>
      </c>
      <c r="M469" s="64">
        <f t="shared" si="10"/>
        <v>38657</v>
      </c>
    </row>
    <row r="470" spans="1:13" hidden="1" x14ac:dyDescent="0.2">
      <c r="A470" s="3" t="s">
        <v>197</v>
      </c>
      <c r="B470" s="3" t="s">
        <v>284</v>
      </c>
      <c r="C470" s="3" t="s">
        <v>198</v>
      </c>
      <c r="D470" s="3" t="s">
        <v>279</v>
      </c>
      <c r="E470" s="9" t="s">
        <v>87</v>
      </c>
      <c r="F470" s="10">
        <v>273792</v>
      </c>
      <c r="G470" s="10">
        <v>212093.81760000001</v>
      </c>
      <c r="H470" s="11">
        <v>0.77465308547670297</v>
      </c>
      <c r="I470" s="12">
        <v>0.77906786000000006</v>
      </c>
      <c r="J470" s="12">
        <v>7.0000000000000005E-8</v>
      </c>
      <c r="K470" s="13">
        <v>0</v>
      </c>
      <c r="L470" s="13">
        <v>165235.46280000001</v>
      </c>
      <c r="M470" s="64">
        <f t="shared" si="10"/>
        <v>38687</v>
      </c>
    </row>
    <row r="471" spans="1:13" hidden="1" x14ac:dyDescent="0.2">
      <c r="A471" s="3" t="s">
        <v>197</v>
      </c>
      <c r="B471" s="3" t="s">
        <v>284</v>
      </c>
      <c r="C471" s="3" t="s">
        <v>198</v>
      </c>
      <c r="D471" s="3" t="s">
        <v>279</v>
      </c>
      <c r="E471" s="9" t="s">
        <v>88</v>
      </c>
      <c r="F471" s="10">
        <v>273792</v>
      </c>
      <c r="G471" s="10">
        <v>210892.51759999999</v>
      </c>
      <c r="H471" s="11">
        <v>0.77026544806611197</v>
      </c>
      <c r="I471" s="12">
        <v>0.77904561000000005</v>
      </c>
      <c r="J471" s="12">
        <v>7.0000000000000005E-8</v>
      </c>
      <c r="K471" s="13">
        <v>0</v>
      </c>
      <c r="L471" s="13">
        <v>164294.875</v>
      </c>
      <c r="M471" s="64">
        <f t="shared" si="10"/>
        <v>38718</v>
      </c>
    </row>
    <row r="472" spans="1:13" hidden="1" x14ac:dyDescent="0.2">
      <c r="A472" s="3" t="s">
        <v>197</v>
      </c>
      <c r="B472" s="3" t="s">
        <v>284</v>
      </c>
      <c r="C472" s="3" t="s">
        <v>198</v>
      </c>
      <c r="D472" s="3" t="s">
        <v>279</v>
      </c>
      <c r="E472" s="9" t="s">
        <v>89</v>
      </c>
      <c r="F472" s="10">
        <v>247296</v>
      </c>
      <c r="G472" s="10">
        <v>189398.4811</v>
      </c>
      <c r="H472" s="11">
        <v>0.76587765708697597</v>
      </c>
      <c r="I472" s="12">
        <v>0.77902515999999999</v>
      </c>
      <c r="J472" s="12">
        <v>7.0000000000000005E-8</v>
      </c>
      <c r="K472" s="13">
        <v>0</v>
      </c>
      <c r="L472" s="13">
        <v>147546.1684</v>
      </c>
      <c r="M472" s="64">
        <f t="shared" si="10"/>
        <v>38749</v>
      </c>
    </row>
    <row r="473" spans="1:13" hidden="1" x14ac:dyDescent="0.2">
      <c r="A473" s="3" t="s">
        <v>197</v>
      </c>
      <c r="B473" s="3" t="s">
        <v>284</v>
      </c>
      <c r="C473" s="3" t="s">
        <v>198</v>
      </c>
      <c r="D473" s="3" t="s">
        <v>279</v>
      </c>
      <c r="E473" s="9" t="s">
        <v>90</v>
      </c>
      <c r="F473" s="10">
        <v>273792</v>
      </c>
      <c r="G473" s="10">
        <v>208606.12229999999</v>
      </c>
      <c r="H473" s="11">
        <v>0.76191460042864301</v>
      </c>
      <c r="I473" s="12">
        <v>0.77900822999999997</v>
      </c>
      <c r="J473" s="12">
        <v>7.0000000000000005E-8</v>
      </c>
      <c r="K473" s="13">
        <v>0</v>
      </c>
      <c r="L473" s="13">
        <v>162505.87289999999</v>
      </c>
      <c r="M473" s="64">
        <f t="shared" si="10"/>
        <v>38777</v>
      </c>
    </row>
    <row r="474" spans="1:13" hidden="1" x14ac:dyDescent="0.2">
      <c r="A474" s="3" t="s">
        <v>197</v>
      </c>
      <c r="B474" s="3" t="s">
        <v>284</v>
      </c>
      <c r="C474" s="3" t="s">
        <v>198</v>
      </c>
      <c r="D474" s="3" t="s">
        <v>279</v>
      </c>
      <c r="E474" s="9" t="s">
        <v>91</v>
      </c>
      <c r="F474" s="10">
        <v>264960</v>
      </c>
      <c r="G474" s="10">
        <v>200714.43799999999</v>
      </c>
      <c r="H474" s="11">
        <v>0.75752731735257106</v>
      </c>
      <c r="I474" s="12">
        <v>0.77899121999999998</v>
      </c>
      <c r="J474" s="12">
        <v>7.0000000000000005E-8</v>
      </c>
      <c r="K474" s="13">
        <v>0</v>
      </c>
      <c r="L474" s="13">
        <v>156354.77069999999</v>
      </c>
      <c r="M474" s="64">
        <f t="shared" si="10"/>
        <v>38808</v>
      </c>
    </row>
    <row r="475" spans="1:13" hidden="1" x14ac:dyDescent="0.2">
      <c r="A475" s="3" t="s">
        <v>197</v>
      </c>
      <c r="B475" s="3" t="s">
        <v>284</v>
      </c>
      <c r="C475" s="3" t="s">
        <v>198</v>
      </c>
      <c r="D475" s="3" t="s">
        <v>279</v>
      </c>
      <c r="E475" s="9" t="s">
        <v>92</v>
      </c>
      <c r="F475" s="10">
        <v>273792</v>
      </c>
      <c r="G475" s="10">
        <v>206242.64230000001</v>
      </c>
      <c r="H475" s="11">
        <v>0.75328220787245503</v>
      </c>
      <c r="I475" s="12">
        <v>0.77897647000000003</v>
      </c>
      <c r="J475" s="12">
        <v>7.0000000000000005E-8</v>
      </c>
      <c r="K475" s="13">
        <v>0</v>
      </c>
      <c r="L475" s="13">
        <v>160658.15040000001</v>
      </c>
      <c r="M475" s="64">
        <f t="shared" si="10"/>
        <v>38838</v>
      </c>
    </row>
    <row r="476" spans="1:13" hidden="1" x14ac:dyDescent="0.2">
      <c r="A476" s="3" t="s">
        <v>197</v>
      </c>
      <c r="B476" s="3" t="s">
        <v>284</v>
      </c>
      <c r="C476" s="3" t="s">
        <v>198</v>
      </c>
      <c r="D476" s="3" t="s">
        <v>279</v>
      </c>
      <c r="E476" s="9" t="s">
        <v>93</v>
      </c>
      <c r="F476" s="10">
        <v>264960</v>
      </c>
      <c r="G476" s="10">
        <v>198432.36470000001</v>
      </c>
      <c r="H476" s="11">
        <v>0.74891441991861507</v>
      </c>
      <c r="I476" s="12">
        <v>0.77903990000000001</v>
      </c>
      <c r="J476" s="12">
        <v>7.0000000000000005E-8</v>
      </c>
      <c r="K476" s="13">
        <v>0</v>
      </c>
      <c r="L476" s="13">
        <v>154586.71660000001</v>
      </c>
      <c r="M476" s="64">
        <f t="shared" si="10"/>
        <v>38869</v>
      </c>
    </row>
    <row r="477" spans="1:13" hidden="1" x14ac:dyDescent="0.2">
      <c r="A477" s="3" t="s">
        <v>197</v>
      </c>
      <c r="B477" s="3" t="s">
        <v>284</v>
      </c>
      <c r="C477" s="3" t="s">
        <v>198</v>
      </c>
      <c r="D477" s="3" t="s">
        <v>279</v>
      </c>
      <c r="E477" s="9" t="s">
        <v>94</v>
      </c>
      <c r="F477" s="10">
        <v>273792</v>
      </c>
      <c r="G477" s="10">
        <v>203959.3346</v>
      </c>
      <c r="H477" s="11">
        <v>0.74494263734336996</v>
      </c>
      <c r="I477" s="12">
        <v>0.77911032999999996</v>
      </c>
      <c r="J477" s="12">
        <v>7.0000000000000005E-8</v>
      </c>
      <c r="K477" s="13">
        <v>0</v>
      </c>
      <c r="L477" s="13">
        <v>158906.81080000001</v>
      </c>
      <c r="M477" s="64">
        <f t="shared" si="10"/>
        <v>38899</v>
      </c>
    </row>
    <row r="478" spans="1:13" hidden="1" x14ac:dyDescent="0.2">
      <c r="A478" s="3" t="s">
        <v>197</v>
      </c>
      <c r="B478" s="3" t="s">
        <v>284</v>
      </c>
      <c r="C478" s="3" t="s">
        <v>198</v>
      </c>
      <c r="D478" s="3" t="s">
        <v>279</v>
      </c>
      <c r="E478" s="9" t="s">
        <v>95</v>
      </c>
      <c r="F478" s="10">
        <v>273792</v>
      </c>
      <c r="G478" s="10">
        <v>202837.67670000001</v>
      </c>
      <c r="H478" s="11">
        <v>0.74084588543767504</v>
      </c>
      <c r="I478" s="12">
        <v>0.77918761000000003</v>
      </c>
      <c r="J478" s="12">
        <v>7.0000000000000005E-8</v>
      </c>
      <c r="K478" s="13">
        <v>0</v>
      </c>
      <c r="L478" s="13">
        <v>158048.58970000001</v>
      </c>
      <c r="M478" s="64">
        <f t="shared" si="10"/>
        <v>38930</v>
      </c>
    </row>
    <row r="479" spans="1:13" hidden="1" x14ac:dyDescent="0.2">
      <c r="A479" s="3" t="s">
        <v>197</v>
      </c>
      <c r="B479" s="3" t="s">
        <v>284</v>
      </c>
      <c r="C479" s="3" t="s">
        <v>198</v>
      </c>
      <c r="D479" s="3" t="s">
        <v>279</v>
      </c>
      <c r="E479" s="9" t="s">
        <v>96</v>
      </c>
      <c r="F479" s="10">
        <v>264960</v>
      </c>
      <c r="G479" s="10">
        <v>195211.0822</v>
      </c>
      <c r="H479" s="11">
        <v>0.73675680196884497</v>
      </c>
      <c r="I479" s="12">
        <v>0.77926945000000003</v>
      </c>
      <c r="J479" s="12">
        <v>7.0000000000000005E-8</v>
      </c>
      <c r="K479" s="13">
        <v>0</v>
      </c>
      <c r="L479" s="13">
        <v>152122.0197</v>
      </c>
      <c r="M479" s="64">
        <f t="shared" si="10"/>
        <v>38961</v>
      </c>
    </row>
    <row r="480" spans="1:13" hidden="1" x14ac:dyDescent="0.2">
      <c r="A480" s="3" t="s">
        <v>197</v>
      </c>
      <c r="B480" s="3" t="s">
        <v>284</v>
      </c>
      <c r="C480" s="3" t="s">
        <v>198</v>
      </c>
      <c r="D480" s="3" t="s">
        <v>279</v>
      </c>
      <c r="E480" s="9" t="s">
        <v>97</v>
      </c>
      <c r="F480" s="10">
        <v>273792</v>
      </c>
      <c r="G480" s="10">
        <v>200636.70569999999</v>
      </c>
      <c r="H480" s="11">
        <v>0.73280704212216097</v>
      </c>
      <c r="I480" s="12">
        <v>0.77935301000000001</v>
      </c>
      <c r="J480" s="12">
        <v>7.0000000000000005E-8</v>
      </c>
      <c r="K480" s="13">
        <v>0</v>
      </c>
      <c r="L480" s="13">
        <v>156366.80710000001</v>
      </c>
      <c r="M480" s="64">
        <f t="shared" si="10"/>
        <v>38991</v>
      </c>
    </row>
    <row r="481" spans="1:13" hidden="1" x14ac:dyDescent="0.2">
      <c r="A481" s="3" t="s">
        <v>197</v>
      </c>
      <c r="B481" s="3" t="s">
        <v>284</v>
      </c>
      <c r="C481" s="3" t="s">
        <v>198</v>
      </c>
      <c r="D481" s="3" t="s">
        <v>279</v>
      </c>
      <c r="E481" s="9" t="s">
        <v>98</v>
      </c>
      <c r="F481" s="10">
        <v>264960</v>
      </c>
      <c r="G481" s="10">
        <v>193085.20370000001</v>
      </c>
      <c r="H481" s="11">
        <v>0.728733407648125</v>
      </c>
      <c r="I481" s="12">
        <v>0.77944385999999999</v>
      </c>
      <c r="J481" s="12">
        <v>7.0000000000000005E-8</v>
      </c>
      <c r="K481" s="13">
        <v>0</v>
      </c>
      <c r="L481" s="13">
        <v>150499.06270000001</v>
      </c>
      <c r="M481" s="64">
        <f t="shared" si="10"/>
        <v>39022</v>
      </c>
    </row>
    <row r="482" spans="1:13" hidden="1" x14ac:dyDescent="0.2">
      <c r="A482" s="3" t="s">
        <v>197</v>
      </c>
      <c r="B482" s="3" t="s">
        <v>284</v>
      </c>
      <c r="C482" s="3" t="s">
        <v>198</v>
      </c>
      <c r="D482" s="3" t="s">
        <v>279</v>
      </c>
      <c r="E482" s="9" t="s">
        <v>99</v>
      </c>
      <c r="F482" s="10">
        <v>273792</v>
      </c>
      <c r="G482" s="10">
        <v>198444.12030000001</v>
      </c>
      <c r="H482" s="11">
        <v>0.724798826573952</v>
      </c>
      <c r="I482" s="12">
        <v>0.77953612999999999</v>
      </c>
      <c r="J482" s="12">
        <v>7.0000000000000005E-8</v>
      </c>
      <c r="K482" s="13">
        <v>0</v>
      </c>
      <c r="L482" s="13">
        <v>154694.3475</v>
      </c>
      <c r="M482" s="64">
        <f t="shared" si="10"/>
        <v>39052</v>
      </c>
    </row>
    <row r="483" spans="1:13" hidden="1" x14ac:dyDescent="0.2">
      <c r="A483" s="3" t="s">
        <v>197</v>
      </c>
      <c r="B483" s="3" t="s">
        <v>284</v>
      </c>
      <c r="C483" s="3" t="s">
        <v>198</v>
      </c>
      <c r="D483" s="3" t="s">
        <v>279</v>
      </c>
      <c r="E483" s="9" t="s">
        <v>100</v>
      </c>
      <c r="F483" s="10">
        <v>273792</v>
      </c>
      <c r="G483" s="10">
        <v>197333.1501</v>
      </c>
      <c r="H483" s="11">
        <v>0.72074111030854104</v>
      </c>
      <c r="I483" s="12">
        <v>0.77963598000000001</v>
      </c>
      <c r="J483" s="12">
        <v>7.0000000000000005E-8</v>
      </c>
      <c r="K483" s="13">
        <v>0</v>
      </c>
      <c r="L483" s="13">
        <v>153848.00950000001</v>
      </c>
      <c r="M483" s="64">
        <f t="shared" si="10"/>
        <v>39083</v>
      </c>
    </row>
    <row r="484" spans="1:13" hidden="1" x14ac:dyDescent="0.2">
      <c r="A484" s="3" t="s">
        <v>197</v>
      </c>
      <c r="B484" s="3" t="s">
        <v>284</v>
      </c>
      <c r="C484" s="3" t="s">
        <v>198</v>
      </c>
      <c r="D484" s="3" t="s">
        <v>279</v>
      </c>
      <c r="E484" s="9" t="s">
        <v>101</v>
      </c>
      <c r="F484" s="10">
        <v>247296</v>
      </c>
      <c r="G484" s="10">
        <v>177234.9809</v>
      </c>
      <c r="H484" s="11">
        <v>0.71669166055560507</v>
      </c>
      <c r="I484" s="12">
        <v>0.7797404</v>
      </c>
      <c r="J484" s="12">
        <v>7.0000000000000005E-8</v>
      </c>
      <c r="K484" s="13">
        <v>0</v>
      </c>
      <c r="L484" s="13">
        <v>138197.2628</v>
      </c>
      <c r="M484" s="64">
        <f t="shared" si="10"/>
        <v>39114</v>
      </c>
    </row>
    <row r="485" spans="1:13" hidden="1" x14ac:dyDescent="0.2">
      <c r="A485" s="3" t="s">
        <v>197</v>
      </c>
      <c r="B485" s="3" t="s">
        <v>284</v>
      </c>
      <c r="C485" s="3" t="s">
        <v>198</v>
      </c>
      <c r="D485" s="3" t="s">
        <v>279</v>
      </c>
      <c r="E485" s="9" t="s">
        <v>102</v>
      </c>
      <c r="F485" s="10">
        <v>273792</v>
      </c>
      <c r="G485" s="10">
        <v>195225.00260000001</v>
      </c>
      <c r="H485" s="11">
        <v>0.71304129617928602</v>
      </c>
      <c r="I485" s="12">
        <v>0.77983864999999997</v>
      </c>
      <c r="J485" s="12">
        <v>7.0000000000000005E-8</v>
      </c>
      <c r="K485" s="13">
        <v>0</v>
      </c>
      <c r="L485" s="13">
        <v>152243.98980000001</v>
      </c>
      <c r="M485" s="64">
        <f t="shared" si="10"/>
        <v>39142</v>
      </c>
    </row>
    <row r="486" spans="1:13" hidden="1" x14ac:dyDescent="0.2">
      <c r="A486" s="3" t="s">
        <v>197</v>
      </c>
      <c r="B486" s="3" t="s">
        <v>284</v>
      </c>
      <c r="C486" s="3" t="s">
        <v>198</v>
      </c>
      <c r="D486" s="3" t="s">
        <v>279</v>
      </c>
      <c r="E486" s="9" t="s">
        <v>103</v>
      </c>
      <c r="F486" s="10">
        <v>264960</v>
      </c>
      <c r="G486" s="10">
        <v>187858.7341</v>
      </c>
      <c r="H486" s="11">
        <v>0.70900790356041699</v>
      </c>
      <c r="I486" s="12">
        <v>0.77995179000000003</v>
      </c>
      <c r="J486" s="12">
        <v>7.0000000000000005E-8</v>
      </c>
      <c r="K486" s="13">
        <v>0</v>
      </c>
      <c r="L486" s="13">
        <v>146520.74340000001</v>
      </c>
      <c r="M486" s="64">
        <f t="shared" si="10"/>
        <v>39173</v>
      </c>
    </row>
    <row r="487" spans="1:13" hidden="1" x14ac:dyDescent="0.2">
      <c r="A487" s="3" t="s">
        <v>197</v>
      </c>
      <c r="B487" s="3" t="s">
        <v>284</v>
      </c>
      <c r="C487" s="3" t="s">
        <v>198</v>
      </c>
      <c r="D487" s="3" t="s">
        <v>279</v>
      </c>
      <c r="E487" s="9" t="s">
        <v>104</v>
      </c>
      <c r="F487" s="10">
        <v>273792</v>
      </c>
      <c r="G487" s="10">
        <v>193054.24710000001</v>
      </c>
      <c r="H487" s="11">
        <v>0.70511281215900201</v>
      </c>
      <c r="I487" s="12">
        <v>0.78006564</v>
      </c>
      <c r="J487" s="12">
        <v>7.0000000000000005E-8</v>
      </c>
      <c r="K487" s="13">
        <v>0</v>
      </c>
      <c r="L487" s="13">
        <v>150594.9718</v>
      </c>
      <c r="M487" s="64">
        <f t="shared" si="10"/>
        <v>39203</v>
      </c>
    </row>
    <row r="488" spans="1:13" hidden="1" x14ac:dyDescent="0.2">
      <c r="A488" s="3" t="s">
        <v>197</v>
      </c>
      <c r="B488" s="3" t="s">
        <v>284</v>
      </c>
      <c r="C488" s="3" t="s">
        <v>198</v>
      </c>
      <c r="D488" s="3" t="s">
        <v>279</v>
      </c>
      <c r="E488" s="9" t="s">
        <v>105</v>
      </c>
      <c r="F488" s="10">
        <v>264960</v>
      </c>
      <c r="G488" s="10">
        <v>185762.51809999999</v>
      </c>
      <c r="H488" s="11">
        <v>0.70109646038893103</v>
      </c>
      <c r="I488" s="12">
        <v>0.78018779000000005</v>
      </c>
      <c r="J488" s="12">
        <v>7.0000000000000005E-8</v>
      </c>
      <c r="K488" s="13">
        <v>0</v>
      </c>
      <c r="L488" s="13">
        <v>144929.63630000001</v>
      </c>
      <c r="M488" s="64">
        <f t="shared" si="10"/>
        <v>39234</v>
      </c>
    </row>
    <row r="489" spans="1:13" hidden="1" x14ac:dyDescent="0.2">
      <c r="A489" s="3" t="s">
        <v>197</v>
      </c>
      <c r="B489" s="3" t="s">
        <v>284</v>
      </c>
      <c r="C489" s="3" t="s">
        <v>198</v>
      </c>
      <c r="D489" s="3" t="s">
        <v>279</v>
      </c>
      <c r="E489" s="9" t="s">
        <v>106</v>
      </c>
      <c r="F489" s="10">
        <v>273792</v>
      </c>
      <c r="G489" s="10">
        <v>190892.73069999999</v>
      </c>
      <c r="H489" s="11">
        <v>0.69721807304043903</v>
      </c>
      <c r="I489" s="12">
        <v>0.78031037000000003</v>
      </c>
      <c r="J489" s="12">
        <v>7.0000000000000005E-8</v>
      </c>
      <c r="K489" s="13">
        <v>0</v>
      </c>
      <c r="L489" s="13">
        <v>148955.56390000001</v>
      </c>
      <c r="M489" s="64">
        <f t="shared" si="10"/>
        <v>39264</v>
      </c>
    </row>
    <row r="490" spans="1:13" hidden="1" x14ac:dyDescent="0.2">
      <c r="A490" s="3" t="s">
        <v>197</v>
      </c>
      <c r="B490" s="3" t="s">
        <v>284</v>
      </c>
      <c r="C490" s="3" t="s">
        <v>198</v>
      </c>
      <c r="D490" s="3" t="s">
        <v>279</v>
      </c>
      <c r="E490" s="9" t="s">
        <v>107</v>
      </c>
      <c r="F490" s="10">
        <v>273792</v>
      </c>
      <c r="G490" s="10">
        <v>189797.87119999999</v>
      </c>
      <c r="H490" s="11">
        <v>0.69321919983663305</v>
      </c>
      <c r="I490" s="12">
        <v>0.78044153999999999</v>
      </c>
      <c r="J490" s="12">
        <v>7.0000000000000005E-8</v>
      </c>
      <c r="K490" s="13">
        <v>0</v>
      </c>
      <c r="L490" s="13">
        <v>148126.1298</v>
      </c>
      <c r="M490" s="64">
        <f t="shared" si="10"/>
        <v>39295</v>
      </c>
    </row>
    <row r="491" spans="1:13" hidden="1" x14ac:dyDescent="0.2">
      <c r="A491" s="3" t="s">
        <v>197</v>
      </c>
      <c r="B491" s="3" t="s">
        <v>284</v>
      </c>
      <c r="C491" s="3" t="s">
        <v>198</v>
      </c>
      <c r="D491" s="3" t="s">
        <v>279</v>
      </c>
      <c r="E491" s="9" t="s">
        <v>108</v>
      </c>
      <c r="F491" s="10">
        <v>264960</v>
      </c>
      <c r="G491" s="10">
        <v>182618.21489999999</v>
      </c>
      <c r="H491" s="11">
        <v>0.68922937400123496</v>
      </c>
      <c r="I491" s="12">
        <v>0.78057730000000003</v>
      </c>
      <c r="J491" s="12">
        <v>7.0000000000000005E-8</v>
      </c>
      <c r="K491" s="13">
        <v>0</v>
      </c>
      <c r="L491" s="13">
        <v>142547.6201</v>
      </c>
      <c r="M491" s="64">
        <f t="shared" si="10"/>
        <v>39326</v>
      </c>
    </row>
    <row r="492" spans="1:13" hidden="1" x14ac:dyDescent="0.2">
      <c r="A492" s="3" t="s">
        <v>197</v>
      </c>
      <c r="B492" s="3" t="s">
        <v>284</v>
      </c>
      <c r="C492" s="3" t="s">
        <v>198</v>
      </c>
      <c r="D492" s="3" t="s">
        <v>279</v>
      </c>
      <c r="E492" s="9" t="s">
        <v>109</v>
      </c>
      <c r="F492" s="10">
        <v>273792</v>
      </c>
      <c r="G492" s="10">
        <v>187650.73130000001</v>
      </c>
      <c r="H492" s="11">
        <v>0.68537696965537398</v>
      </c>
      <c r="I492" s="12">
        <v>0.78071303999999997</v>
      </c>
      <c r="J492" s="12">
        <v>7.0000000000000005E-8</v>
      </c>
      <c r="K492" s="13">
        <v>0</v>
      </c>
      <c r="L492" s="13">
        <v>146501.36060000001</v>
      </c>
      <c r="M492" s="64">
        <f t="shared" si="10"/>
        <v>39356</v>
      </c>
    </row>
    <row r="493" spans="1:13" hidden="1" x14ac:dyDescent="0.2">
      <c r="A493" s="3" t="s">
        <v>197</v>
      </c>
      <c r="B493" s="3" t="s">
        <v>284</v>
      </c>
      <c r="C493" s="3" t="s">
        <v>198</v>
      </c>
      <c r="D493" s="3" t="s">
        <v>279</v>
      </c>
      <c r="E493" s="9" t="s">
        <v>110</v>
      </c>
      <c r="F493" s="10">
        <v>264960</v>
      </c>
      <c r="G493" s="10">
        <v>180545.1391</v>
      </c>
      <c r="H493" s="11">
        <v>0.68140526524784906</v>
      </c>
      <c r="I493" s="12">
        <v>0.78085782999999998</v>
      </c>
      <c r="J493" s="12">
        <v>7.0000000000000005E-8</v>
      </c>
      <c r="K493" s="13">
        <v>0</v>
      </c>
      <c r="L493" s="13">
        <v>140980.07310000001</v>
      </c>
      <c r="M493" s="64">
        <f t="shared" si="10"/>
        <v>39387</v>
      </c>
    </row>
    <row r="494" spans="1:13" hidden="1" x14ac:dyDescent="0.2">
      <c r="A494" s="3" t="s">
        <v>197</v>
      </c>
      <c r="B494" s="3" t="s">
        <v>284</v>
      </c>
      <c r="C494" s="3" t="s">
        <v>198</v>
      </c>
      <c r="D494" s="3" t="s">
        <v>279</v>
      </c>
      <c r="E494" s="9" t="s">
        <v>111</v>
      </c>
      <c r="F494" s="10">
        <v>273792</v>
      </c>
      <c r="G494" s="10">
        <v>185513.40960000001</v>
      </c>
      <c r="H494" s="11">
        <v>0.67757059956324506</v>
      </c>
      <c r="I494" s="12">
        <v>0.78100232000000003</v>
      </c>
      <c r="J494" s="12">
        <v>7.0000000000000005E-8</v>
      </c>
      <c r="K494" s="13">
        <v>0</v>
      </c>
      <c r="L494" s="13">
        <v>144886.39009999999</v>
      </c>
      <c r="M494" s="64">
        <f t="shared" si="10"/>
        <v>39417</v>
      </c>
    </row>
    <row r="495" spans="1:13" hidden="1" x14ac:dyDescent="0.2">
      <c r="A495" s="3" t="s">
        <v>197</v>
      </c>
      <c r="B495" s="3" t="s">
        <v>284</v>
      </c>
      <c r="C495" s="3" t="s">
        <v>198</v>
      </c>
      <c r="D495" s="3" t="s">
        <v>279</v>
      </c>
      <c r="E495" s="9" t="s">
        <v>112</v>
      </c>
      <c r="F495" s="10">
        <v>273792</v>
      </c>
      <c r="G495" s="10">
        <v>184431.0638</v>
      </c>
      <c r="H495" s="11">
        <v>0.67361743131607599</v>
      </c>
      <c r="I495" s="12">
        <v>0.78115614</v>
      </c>
      <c r="J495" s="12">
        <v>7.0000000000000005E-8</v>
      </c>
      <c r="K495" s="13">
        <v>0</v>
      </c>
      <c r="L495" s="13">
        <v>144069.44529999999</v>
      </c>
      <c r="M495" s="64">
        <f t="shared" si="10"/>
        <v>39448</v>
      </c>
    </row>
    <row r="496" spans="1:13" hidden="1" x14ac:dyDescent="0.2">
      <c r="A496" s="3" t="s">
        <v>197</v>
      </c>
      <c r="B496" s="3" t="s">
        <v>284</v>
      </c>
      <c r="C496" s="3" t="s">
        <v>198</v>
      </c>
      <c r="D496" s="3" t="s">
        <v>279</v>
      </c>
      <c r="E496" s="9" t="s">
        <v>113</v>
      </c>
      <c r="F496" s="10">
        <v>256128</v>
      </c>
      <c r="G496" s="10">
        <v>171522.2211</v>
      </c>
      <c r="H496" s="11">
        <v>0.66967383907364497</v>
      </c>
      <c r="I496" s="12">
        <v>0.78131455999999999</v>
      </c>
      <c r="J496" s="12">
        <v>7.0000000000000005E-8</v>
      </c>
      <c r="K496" s="13">
        <v>0</v>
      </c>
      <c r="L496" s="13">
        <v>134012.7966</v>
      </c>
      <c r="M496" s="64">
        <f t="shared" si="10"/>
        <v>39479</v>
      </c>
    </row>
    <row r="497" spans="1:13" hidden="1" x14ac:dyDescent="0.2">
      <c r="A497" s="3" t="s">
        <v>197</v>
      </c>
      <c r="B497" s="3" t="s">
        <v>284</v>
      </c>
      <c r="C497" s="3" t="s">
        <v>198</v>
      </c>
      <c r="D497" s="3" t="s">
        <v>279</v>
      </c>
      <c r="E497" s="9" t="s">
        <v>114</v>
      </c>
      <c r="F497" s="10">
        <v>273792</v>
      </c>
      <c r="G497" s="10">
        <v>182343.674</v>
      </c>
      <c r="H497" s="11">
        <v>0.66599343308247405</v>
      </c>
      <c r="I497" s="12">
        <v>0.78146692000000006</v>
      </c>
      <c r="J497" s="12">
        <v>7.0000000000000005E-8</v>
      </c>
      <c r="K497" s="13">
        <v>0</v>
      </c>
      <c r="L497" s="13">
        <v>142495.53640000001</v>
      </c>
      <c r="M497" s="64">
        <f t="shared" si="10"/>
        <v>39508</v>
      </c>
    </row>
    <row r="498" spans="1:13" hidden="1" x14ac:dyDescent="0.2">
      <c r="A498" s="3" t="s">
        <v>197</v>
      </c>
      <c r="B498" s="3" t="s">
        <v>284</v>
      </c>
      <c r="C498" s="3" t="s">
        <v>198</v>
      </c>
      <c r="D498" s="3" t="s">
        <v>279</v>
      </c>
      <c r="E498" s="9" t="s">
        <v>115</v>
      </c>
      <c r="F498" s="10">
        <v>264960</v>
      </c>
      <c r="G498" s="10">
        <v>175421.71429999999</v>
      </c>
      <c r="H498" s="11">
        <v>0.66206866805527098</v>
      </c>
      <c r="I498" s="12">
        <v>0.78163422999999999</v>
      </c>
      <c r="J498" s="12">
        <v>7.0000000000000005E-8</v>
      </c>
      <c r="K498" s="13">
        <v>0</v>
      </c>
      <c r="L498" s="13">
        <v>137115.60550000001</v>
      </c>
      <c r="M498" s="64">
        <f t="shared" si="10"/>
        <v>39539</v>
      </c>
    </row>
    <row r="499" spans="1:13" hidden="1" x14ac:dyDescent="0.2">
      <c r="A499" s="3" t="s">
        <v>197</v>
      </c>
      <c r="B499" s="3" t="s">
        <v>284</v>
      </c>
      <c r="C499" s="3" t="s">
        <v>198</v>
      </c>
      <c r="D499" s="3" t="s">
        <v>279</v>
      </c>
      <c r="E499" s="9" t="s">
        <v>116</v>
      </c>
      <c r="F499" s="10">
        <v>273792</v>
      </c>
      <c r="G499" s="10">
        <v>180231.77340000001</v>
      </c>
      <c r="H499" s="11">
        <v>0.65827991102152805</v>
      </c>
      <c r="I499" s="12">
        <v>0.78180053999999999</v>
      </c>
      <c r="J499" s="12">
        <v>7.0000000000000005E-8</v>
      </c>
      <c r="K499" s="13">
        <v>0</v>
      </c>
      <c r="L499" s="13">
        <v>140905.2849</v>
      </c>
      <c r="M499" s="64">
        <f t="shared" si="10"/>
        <v>39569</v>
      </c>
    </row>
    <row r="500" spans="1:13" hidden="1" x14ac:dyDescent="0.2">
      <c r="A500" s="3" t="s">
        <v>197</v>
      </c>
      <c r="B500" s="3" t="s">
        <v>284</v>
      </c>
      <c r="C500" s="3" t="s">
        <v>198</v>
      </c>
      <c r="D500" s="3" t="s">
        <v>279</v>
      </c>
      <c r="E500" s="9" t="s">
        <v>117</v>
      </c>
      <c r="F500" s="10">
        <v>264960</v>
      </c>
      <c r="G500" s="10">
        <v>173387.5906</v>
      </c>
      <c r="H500" s="11">
        <v>0.65439157092641598</v>
      </c>
      <c r="I500" s="12">
        <v>0.78195672000000005</v>
      </c>
      <c r="J500" s="12">
        <v>7.0000000000000005E-8</v>
      </c>
      <c r="K500" s="13">
        <v>0</v>
      </c>
      <c r="L500" s="13">
        <v>135581.58009999999</v>
      </c>
      <c r="M500" s="64">
        <f t="shared" si="10"/>
        <v>39600</v>
      </c>
    </row>
    <row r="501" spans="1:13" hidden="1" x14ac:dyDescent="0.2">
      <c r="A501" s="3" t="s">
        <v>197</v>
      </c>
      <c r="B501" s="3" t="s">
        <v>284</v>
      </c>
      <c r="C501" s="3" t="s">
        <v>198</v>
      </c>
      <c r="D501" s="3" t="s">
        <v>279</v>
      </c>
      <c r="E501" s="9" t="s">
        <v>118</v>
      </c>
      <c r="F501" s="10">
        <v>273792</v>
      </c>
      <c r="G501" s="10">
        <v>178181.6323</v>
      </c>
      <c r="H501" s="11">
        <v>0.65079195990877103</v>
      </c>
      <c r="I501" s="12">
        <v>0.78192729000000005</v>
      </c>
      <c r="J501" s="12">
        <v>7.0000000000000005E-8</v>
      </c>
      <c r="K501" s="13">
        <v>0</v>
      </c>
      <c r="L501" s="13">
        <v>139325.0687</v>
      </c>
      <c r="M501" s="64">
        <f t="shared" si="10"/>
        <v>39630</v>
      </c>
    </row>
    <row r="502" spans="1:13" hidden="1" x14ac:dyDescent="0.2">
      <c r="A502" s="3" t="s">
        <v>197</v>
      </c>
      <c r="B502" s="3" t="s">
        <v>284</v>
      </c>
      <c r="C502" s="3" t="s">
        <v>198</v>
      </c>
      <c r="D502" s="3" t="s">
        <v>279</v>
      </c>
      <c r="E502" s="9" t="s">
        <v>119</v>
      </c>
      <c r="F502" s="10">
        <v>273792</v>
      </c>
      <c r="G502" s="10">
        <v>177166.54130000001</v>
      </c>
      <c r="H502" s="11">
        <v>0.64708443395118198</v>
      </c>
      <c r="I502" s="12">
        <v>0.78189642999999998</v>
      </c>
      <c r="J502" s="12">
        <v>7.0000000000000005E-8</v>
      </c>
      <c r="K502" s="13">
        <v>0</v>
      </c>
      <c r="L502" s="13">
        <v>138525.87390000001</v>
      </c>
      <c r="M502" s="64">
        <f t="shared" si="10"/>
        <v>39661</v>
      </c>
    </row>
    <row r="503" spans="1:13" hidden="1" x14ac:dyDescent="0.2">
      <c r="A503" s="3" t="s">
        <v>197</v>
      </c>
      <c r="B503" s="3" t="s">
        <v>284</v>
      </c>
      <c r="C503" s="3" t="s">
        <v>198</v>
      </c>
      <c r="D503" s="3" t="s">
        <v>279</v>
      </c>
      <c r="E503" s="9" t="s">
        <v>120</v>
      </c>
      <c r="F503" s="10">
        <v>264960</v>
      </c>
      <c r="G503" s="10">
        <v>170472.405</v>
      </c>
      <c r="H503" s="11">
        <v>0.64338920964078405</v>
      </c>
      <c r="I503" s="12">
        <v>0.78186511000000003</v>
      </c>
      <c r="J503" s="12">
        <v>7.0000000000000005E-8</v>
      </c>
      <c r="K503" s="13">
        <v>0</v>
      </c>
      <c r="L503" s="13">
        <v>133286.41450000001</v>
      </c>
      <c r="M503" s="64">
        <f t="shared" si="10"/>
        <v>39692</v>
      </c>
    </row>
    <row r="504" spans="1:13" hidden="1" x14ac:dyDescent="0.2">
      <c r="A504" s="3" t="s">
        <v>197</v>
      </c>
      <c r="B504" s="3" t="s">
        <v>284</v>
      </c>
      <c r="C504" s="3" t="s">
        <v>198</v>
      </c>
      <c r="D504" s="3" t="s">
        <v>279</v>
      </c>
      <c r="E504" s="9" t="s">
        <v>121</v>
      </c>
      <c r="F504" s="10">
        <v>273792</v>
      </c>
      <c r="G504" s="10">
        <v>175178.94680000001</v>
      </c>
      <c r="H504" s="11">
        <v>0.63982492841107896</v>
      </c>
      <c r="I504" s="12">
        <v>0.78183437</v>
      </c>
      <c r="J504" s="12">
        <v>7.0000000000000005E-8</v>
      </c>
      <c r="K504" s="13">
        <v>0</v>
      </c>
      <c r="L504" s="13">
        <v>136960.91010000001</v>
      </c>
      <c r="M504" s="64">
        <f t="shared" si="10"/>
        <v>39722</v>
      </c>
    </row>
    <row r="505" spans="1:13" hidden="1" x14ac:dyDescent="0.2">
      <c r="A505" s="3" t="s">
        <v>197</v>
      </c>
      <c r="B505" s="3" t="s">
        <v>284</v>
      </c>
      <c r="C505" s="3" t="s">
        <v>198</v>
      </c>
      <c r="D505" s="3" t="s">
        <v>279</v>
      </c>
      <c r="E505" s="9" t="s">
        <v>122</v>
      </c>
      <c r="F505" s="10">
        <v>264960</v>
      </c>
      <c r="G505" s="10">
        <v>168555.36420000001</v>
      </c>
      <c r="H505" s="11">
        <v>0.63615400131629996</v>
      </c>
      <c r="I505" s="12">
        <v>0.78180216000000002</v>
      </c>
      <c r="J505" s="12">
        <v>7.0000000000000005E-8</v>
      </c>
      <c r="K505" s="13">
        <v>0</v>
      </c>
      <c r="L505" s="13">
        <v>131776.93659999999</v>
      </c>
      <c r="M505" s="64">
        <f t="shared" si="10"/>
        <v>39753</v>
      </c>
    </row>
    <row r="506" spans="1:13" hidden="1" x14ac:dyDescent="0.2">
      <c r="A506" s="3" t="s">
        <v>197</v>
      </c>
      <c r="B506" s="3" t="s">
        <v>284</v>
      </c>
      <c r="C506" s="3" t="s">
        <v>198</v>
      </c>
      <c r="D506" s="3" t="s">
        <v>279</v>
      </c>
      <c r="E506" s="9" t="s">
        <v>123</v>
      </c>
      <c r="F506" s="10">
        <v>273792</v>
      </c>
      <c r="G506" s="10">
        <v>173204.45800000001</v>
      </c>
      <c r="H506" s="11">
        <v>0.63261329025661994</v>
      </c>
      <c r="I506" s="12">
        <v>0.78177056</v>
      </c>
      <c r="J506" s="12">
        <v>7.0000000000000005E-8</v>
      </c>
      <c r="K506" s="13">
        <v>0</v>
      </c>
      <c r="L506" s="13">
        <v>135406.1335</v>
      </c>
      <c r="M506" s="64">
        <f t="shared" si="10"/>
        <v>39783</v>
      </c>
    </row>
    <row r="507" spans="1:13" hidden="1" x14ac:dyDescent="0.2">
      <c r="A507" s="3" t="s">
        <v>197</v>
      </c>
      <c r="B507" s="3" t="s">
        <v>284</v>
      </c>
      <c r="C507" s="3" t="s">
        <v>198</v>
      </c>
      <c r="D507" s="3" t="s">
        <v>279</v>
      </c>
      <c r="E507" s="9" t="s">
        <v>124</v>
      </c>
      <c r="F507" s="10">
        <v>273792</v>
      </c>
      <c r="G507" s="10">
        <v>172206.0716</v>
      </c>
      <c r="H507" s="11">
        <v>0.62896677630864806</v>
      </c>
      <c r="I507" s="12">
        <v>0.78173745000000006</v>
      </c>
      <c r="J507" s="12">
        <v>7.0000000000000005E-8</v>
      </c>
      <c r="K507" s="13">
        <v>0</v>
      </c>
      <c r="L507" s="13">
        <v>134619.92329999999</v>
      </c>
      <c r="M507" s="64">
        <f t="shared" si="10"/>
        <v>39814</v>
      </c>
    </row>
    <row r="508" spans="1:13" hidden="1" x14ac:dyDescent="0.2">
      <c r="A508" s="3" t="s">
        <v>197</v>
      </c>
      <c r="B508" s="3" t="s">
        <v>284</v>
      </c>
      <c r="C508" s="3" t="s">
        <v>198</v>
      </c>
      <c r="D508" s="3" t="s">
        <v>279</v>
      </c>
      <c r="E508" s="9" t="s">
        <v>125</v>
      </c>
      <c r="F508" s="10">
        <v>247296</v>
      </c>
      <c r="G508" s="10">
        <v>154642.27830000001</v>
      </c>
      <c r="H508" s="11">
        <v>0.62533271178908101</v>
      </c>
      <c r="I508" s="12">
        <v>0.78170389000000007</v>
      </c>
      <c r="J508" s="12">
        <v>7.0000000000000005E-8</v>
      </c>
      <c r="K508" s="13">
        <v>0</v>
      </c>
      <c r="L508" s="13">
        <v>120884.4595</v>
      </c>
      <c r="M508" s="64">
        <f t="shared" si="10"/>
        <v>39845</v>
      </c>
    </row>
    <row r="509" spans="1:13" hidden="1" x14ac:dyDescent="0.2">
      <c r="A509" s="3" t="s">
        <v>197</v>
      </c>
      <c r="B509" s="3" t="s">
        <v>284</v>
      </c>
      <c r="C509" s="3" t="s">
        <v>198</v>
      </c>
      <c r="D509" s="3" t="s">
        <v>279</v>
      </c>
      <c r="E509" s="9" t="s">
        <v>126</v>
      </c>
      <c r="F509" s="10">
        <v>273792</v>
      </c>
      <c r="G509" s="10">
        <v>170315.34030000001</v>
      </c>
      <c r="H509" s="11">
        <v>0.62206105470440298</v>
      </c>
      <c r="I509" s="12">
        <v>0.78167317999999997</v>
      </c>
      <c r="J509" s="12">
        <v>7.0000000000000005E-8</v>
      </c>
      <c r="K509" s="13">
        <v>0</v>
      </c>
      <c r="L509" s="13">
        <v>133130.92249999999</v>
      </c>
      <c r="M509" s="64">
        <f t="shared" si="10"/>
        <v>39873</v>
      </c>
    </row>
    <row r="510" spans="1:13" hidden="1" x14ac:dyDescent="0.2">
      <c r="A510" s="3" t="s">
        <v>197</v>
      </c>
      <c r="B510" s="3" t="s">
        <v>284</v>
      </c>
      <c r="C510" s="3" t="s">
        <v>198</v>
      </c>
      <c r="D510" s="3" t="s">
        <v>279</v>
      </c>
      <c r="E510" s="9" t="s">
        <v>127</v>
      </c>
      <c r="F510" s="10">
        <v>264960</v>
      </c>
      <c r="G510" s="10">
        <v>163864.71359999999</v>
      </c>
      <c r="H510" s="11">
        <v>0.61845076077697203</v>
      </c>
      <c r="I510" s="12">
        <v>0.78163875999999999</v>
      </c>
      <c r="J510" s="12">
        <v>7.0000000000000005E-8</v>
      </c>
      <c r="K510" s="13">
        <v>0</v>
      </c>
      <c r="L510" s="13">
        <v>128082.9997</v>
      </c>
      <c r="M510" s="64">
        <f t="shared" si="10"/>
        <v>39904</v>
      </c>
    </row>
    <row r="511" spans="1:13" hidden="1" x14ac:dyDescent="0.2">
      <c r="A511" s="3" t="s">
        <v>197</v>
      </c>
      <c r="B511" s="3" t="s">
        <v>284</v>
      </c>
      <c r="C511" s="3" t="s">
        <v>198</v>
      </c>
      <c r="D511" s="3" t="s">
        <v>279</v>
      </c>
      <c r="E511" s="9" t="s">
        <v>128</v>
      </c>
      <c r="F511" s="10">
        <v>273792</v>
      </c>
      <c r="G511" s="10">
        <v>168373.55319999999</v>
      </c>
      <c r="H511" s="11">
        <v>0.61496885652709499</v>
      </c>
      <c r="I511" s="12">
        <v>0.78160501000000004</v>
      </c>
      <c r="J511" s="12">
        <v>7.0000000000000005E-8</v>
      </c>
      <c r="K511" s="13">
        <v>0</v>
      </c>
      <c r="L511" s="13">
        <v>131601.60070000001</v>
      </c>
      <c r="M511" s="64">
        <f t="shared" si="10"/>
        <v>39934</v>
      </c>
    </row>
    <row r="512" spans="1:13" hidden="1" x14ac:dyDescent="0.2">
      <c r="A512" s="3" t="s">
        <v>197</v>
      </c>
      <c r="B512" s="3" t="s">
        <v>284</v>
      </c>
      <c r="C512" s="3" t="s">
        <v>198</v>
      </c>
      <c r="D512" s="3" t="s">
        <v>279</v>
      </c>
      <c r="E512" s="9" t="s">
        <v>129</v>
      </c>
      <c r="F512" s="10">
        <v>264960</v>
      </c>
      <c r="G512" s="10">
        <v>161992.10329999999</v>
      </c>
      <c r="H512" s="11">
        <v>0.61138324025200796</v>
      </c>
      <c r="I512" s="12">
        <v>0.78156968999999998</v>
      </c>
      <c r="J512" s="12">
        <v>7.0000000000000005E-8</v>
      </c>
      <c r="K512" s="13">
        <v>0</v>
      </c>
      <c r="L512" s="13">
        <v>126608.1063</v>
      </c>
      <c r="M512" s="64">
        <f t="shared" si="10"/>
        <v>39965</v>
      </c>
    </row>
    <row r="513" spans="1:13" hidden="1" x14ac:dyDescent="0.2">
      <c r="A513" s="3" t="s">
        <v>197</v>
      </c>
      <c r="B513" s="3" t="s">
        <v>284</v>
      </c>
      <c r="C513" s="3" t="s">
        <v>198</v>
      </c>
      <c r="D513" s="3" t="s">
        <v>279</v>
      </c>
      <c r="E513" s="9" t="s">
        <v>130</v>
      </c>
      <c r="F513" s="10">
        <v>273792</v>
      </c>
      <c r="G513" s="10">
        <v>166445.07430000001</v>
      </c>
      <c r="H513" s="11">
        <v>0.60792526558285997</v>
      </c>
      <c r="I513" s="12">
        <v>0.78153507</v>
      </c>
      <c r="J513" s="12">
        <v>7.0000000000000005E-8</v>
      </c>
      <c r="K513" s="13">
        <v>0</v>
      </c>
      <c r="L513" s="13">
        <v>130082.65180000001</v>
      </c>
      <c r="M513" s="64">
        <f t="shared" si="10"/>
        <v>39995</v>
      </c>
    </row>
    <row r="514" spans="1:13" hidden="1" x14ac:dyDescent="0.2">
      <c r="A514" s="3" t="s">
        <v>197</v>
      </c>
      <c r="B514" s="3" t="s">
        <v>284</v>
      </c>
      <c r="C514" s="3" t="s">
        <v>198</v>
      </c>
      <c r="D514" s="3" t="s">
        <v>279</v>
      </c>
      <c r="E514" s="9" t="s">
        <v>131</v>
      </c>
      <c r="F514" s="10">
        <v>273792</v>
      </c>
      <c r="G514" s="10">
        <v>165470.1446</v>
      </c>
      <c r="H514" s="11">
        <v>0.60436442483280606</v>
      </c>
      <c r="I514" s="12">
        <v>0.78149886000000002</v>
      </c>
      <c r="J514" s="12">
        <v>7.0000000000000005E-8</v>
      </c>
      <c r="K514" s="13">
        <v>0</v>
      </c>
      <c r="L514" s="13">
        <v>129314.71769999999</v>
      </c>
      <c r="M514" s="64">
        <f t="shared" si="10"/>
        <v>40026</v>
      </c>
    </row>
    <row r="515" spans="1:13" hidden="1" x14ac:dyDescent="0.2">
      <c r="A515" s="3" t="s">
        <v>197</v>
      </c>
      <c r="B515" s="3" t="s">
        <v>284</v>
      </c>
      <c r="C515" s="3" t="s">
        <v>198</v>
      </c>
      <c r="D515" s="3" t="s">
        <v>279</v>
      </c>
      <c r="E515" s="9" t="s">
        <v>132</v>
      </c>
      <c r="F515" s="10">
        <v>264960</v>
      </c>
      <c r="G515" s="10">
        <v>159192.26319999999</v>
      </c>
      <c r="H515" s="11">
        <v>0.60081621079226899</v>
      </c>
      <c r="I515" s="12">
        <v>0.78146219000000006</v>
      </c>
      <c r="J515" s="12">
        <v>7.0000000000000005E-8</v>
      </c>
      <c r="K515" s="13">
        <v>0</v>
      </c>
      <c r="L515" s="13">
        <v>124402.7237</v>
      </c>
      <c r="M515" s="64">
        <f t="shared" si="10"/>
        <v>40057</v>
      </c>
    </row>
    <row r="516" spans="1:13" hidden="1" x14ac:dyDescent="0.2">
      <c r="A516" s="3" t="s">
        <v>197</v>
      </c>
      <c r="B516" s="3" t="s">
        <v>284</v>
      </c>
      <c r="C516" s="3" t="s">
        <v>198</v>
      </c>
      <c r="D516" s="3" t="s">
        <v>279</v>
      </c>
      <c r="E516" s="9" t="s">
        <v>133</v>
      </c>
      <c r="F516" s="10">
        <v>273792</v>
      </c>
      <c r="G516" s="10">
        <v>163561.83480000001</v>
      </c>
      <c r="H516" s="11">
        <v>0.59739449952009405</v>
      </c>
      <c r="I516" s="12">
        <v>0.78142626999999998</v>
      </c>
      <c r="J516" s="12">
        <v>7.0000000000000005E-8</v>
      </c>
      <c r="K516" s="13">
        <v>0</v>
      </c>
      <c r="L516" s="13">
        <v>127811.5037</v>
      </c>
      <c r="M516" s="64">
        <f t="shared" si="10"/>
        <v>40087</v>
      </c>
    </row>
    <row r="517" spans="1:13" hidden="1" x14ac:dyDescent="0.2">
      <c r="A517" s="3" t="s">
        <v>285</v>
      </c>
      <c r="B517" s="3" t="s">
        <v>286</v>
      </c>
      <c r="C517" s="3" t="s">
        <v>30</v>
      </c>
      <c r="D517" s="3" t="s">
        <v>31</v>
      </c>
      <c r="E517" s="9" t="s">
        <v>74</v>
      </c>
      <c r="F517" s="10">
        <v>-450000</v>
      </c>
      <c r="G517" s="10">
        <v>-373918.29009999998</v>
      </c>
      <c r="H517" s="11">
        <v>0.830929533592078</v>
      </c>
      <c r="I517" s="12">
        <v>-0.27499624</v>
      </c>
      <c r="J517" s="12">
        <v>-0.65510000000000002</v>
      </c>
      <c r="K517" s="13">
        <v>0</v>
      </c>
      <c r="L517" s="13">
        <v>-142127.74909999999</v>
      </c>
      <c r="M517" s="64">
        <f t="shared" si="10"/>
        <v>38292</v>
      </c>
    </row>
    <row r="518" spans="1:13" hidden="1" x14ac:dyDescent="0.2">
      <c r="A518" s="3" t="s">
        <v>285</v>
      </c>
      <c r="B518" s="3" t="s">
        <v>286</v>
      </c>
      <c r="C518" s="3" t="s">
        <v>30</v>
      </c>
      <c r="D518" s="3" t="s">
        <v>31</v>
      </c>
      <c r="E518" s="9" t="s">
        <v>75</v>
      </c>
      <c r="F518" s="10">
        <v>-465000</v>
      </c>
      <c r="G518" s="10">
        <v>-384367.76240000001</v>
      </c>
      <c r="H518" s="11">
        <v>0.82659733842404204</v>
      </c>
      <c r="I518" s="12">
        <v>-0.27498886</v>
      </c>
      <c r="J518" s="12">
        <v>-0.65510000000000002</v>
      </c>
      <c r="K518" s="13">
        <v>0</v>
      </c>
      <c r="L518" s="13">
        <v>-146102.46789999999</v>
      </c>
      <c r="M518" s="64">
        <f t="shared" si="10"/>
        <v>38322</v>
      </c>
    </row>
    <row r="519" spans="1:13" hidden="1" x14ac:dyDescent="0.2">
      <c r="A519" s="3" t="s">
        <v>285</v>
      </c>
      <c r="B519" s="3" t="s">
        <v>286</v>
      </c>
      <c r="C519" s="3" t="s">
        <v>30</v>
      </c>
      <c r="D519" s="3" t="s">
        <v>31</v>
      </c>
      <c r="E519" s="9" t="s">
        <v>76</v>
      </c>
      <c r="F519" s="10">
        <v>-465000</v>
      </c>
      <c r="G519" s="10">
        <v>-382286.99660000001</v>
      </c>
      <c r="H519" s="11">
        <v>0.82212257324334204</v>
      </c>
      <c r="I519" s="12">
        <v>-0.27498155000000002</v>
      </c>
      <c r="J519" s="12">
        <v>-0.65510000000000002</v>
      </c>
      <c r="K519" s="13">
        <v>0</v>
      </c>
      <c r="L519" s="13">
        <v>-145314.34099999999</v>
      </c>
      <c r="M519" s="64">
        <f t="shared" si="10"/>
        <v>38353</v>
      </c>
    </row>
    <row r="520" spans="1:13" hidden="1" x14ac:dyDescent="0.2">
      <c r="A520" s="3" t="s">
        <v>285</v>
      </c>
      <c r="B520" s="3" t="s">
        <v>286</v>
      </c>
      <c r="C520" s="3" t="s">
        <v>30</v>
      </c>
      <c r="D520" s="3" t="s">
        <v>31</v>
      </c>
      <c r="E520" s="9" t="s">
        <v>77</v>
      </c>
      <c r="F520" s="10">
        <v>-420000</v>
      </c>
      <c r="G520" s="10">
        <v>-343412.40460000001</v>
      </c>
      <c r="H520" s="11">
        <v>0.81764858245325001</v>
      </c>
      <c r="I520" s="12">
        <v>-0.27497440000000001</v>
      </c>
      <c r="J520" s="12">
        <v>-0.65510000000000002</v>
      </c>
      <c r="K520" s="13">
        <v>0</v>
      </c>
      <c r="L520" s="13">
        <v>-130539.84699999999</v>
      </c>
      <c r="M520" s="64">
        <f t="shared" ref="M520:M583" si="11">DATE(YEAR(E520),MONTH(E520),1)</f>
        <v>38384</v>
      </c>
    </row>
    <row r="521" spans="1:13" hidden="1" x14ac:dyDescent="0.2">
      <c r="A521" s="3" t="s">
        <v>285</v>
      </c>
      <c r="B521" s="3" t="s">
        <v>286</v>
      </c>
      <c r="C521" s="3" t="s">
        <v>30</v>
      </c>
      <c r="D521" s="3" t="s">
        <v>31</v>
      </c>
      <c r="E521" s="9" t="s">
        <v>78</v>
      </c>
      <c r="F521" s="10">
        <v>-465000</v>
      </c>
      <c r="G521" s="10">
        <v>-378324.57630000002</v>
      </c>
      <c r="H521" s="11">
        <v>0.813601239426745</v>
      </c>
      <c r="I521" s="12">
        <v>-0.27496724</v>
      </c>
      <c r="J521" s="12">
        <v>-0.65510000000000002</v>
      </c>
      <c r="K521" s="13">
        <v>0</v>
      </c>
      <c r="L521" s="13">
        <v>-143813.56640000001</v>
      </c>
      <c r="M521" s="64">
        <f t="shared" si="11"/>
        <v>38412</v>
      </c>
    </row>
    <row r="522" spans="1:13" hidden="1" x14ac:dyDescent="0.2">
      <c r="A522" s="3" t="s">
        <v>285</v>
      </c>
      <c r="B522" s="3" t="s">
        <v>286</v>
      </c>
      <c r="C522" s="3" t="s">
        <v>30</v>
      </c>
      <c r="D522" s="3" t="s">
        <v>31</v>
      </c>
      <c r="E522" s="9" t="s">
        <v>79</v>
      </c>
      <c r="F522" s="10">
        <v>-450000</v>
      </c>
      <c r="G522" s="10">
        <v>-364126.4374</v>
      </c>
      <c r="H522" s="11">
        <v>0.80916986078953501</v>
      </c>
      <c r="I522" s="12">
        <v>-0.32996513999999999</v>
      </c>
      <c r="J522" s="12">
        <v>-0.65510000000000002</v>
      </c>
      <c r="K522" s="13">
        <v>0</v>
      </c>
      <c r="L522" s="13">
        <v>-118390.1991</v>
      </c>
      <c r="M522" s="64">
        <f t="shared" si="11"/>
        <v>38443</v>
      </c>
    </row>
    <row r="523" spans="1:13" hidden="1" x14ac:dyDescent="0.2">
      <c r="A523" s="3" t="s">
        <v>285</v>
      </c>
      <c r="B523" s="3" t="s">
        <v>286</v>
      </c>
      <c r="C523" s="3" t="s">
        <v>30</v>
      </c>
      <c r="D523" s="3" t="s">
        <v>31</v>
      </c>
      <c r="E523" s="9" t="s">
        <v>80</v>
      </c>
      <c r="F523" s="10">
        <v>-465000</v>
      </c>
      <c r="G523" s="10">
        <v>-374290.98820000002</v>
      </c>
      <c r="H523" s="11">
        <v>0.80492685635309402</v>
      </c>
      <c r="I523" s="12">
        <v>-0.3299685</v>
      </c>
      <c r="J523" s="12">
        <v>-0.65510000000000002</v>
      </c>
      <c r="K523" s="13">
        <v>0</v>
      </c>
      <c r="L523" s="13">
        <v>-121693.78909999999</v>
      </c>
      <c r="M523" s="64">
        <f t="shared" si="11"/>
        <v>38473</v>
      </c>
    </row>
    <row r="524" spans="1:13" hidden="1" x14ac:dyDescent="0.2">
      <c r="A524" s="3" t="s">
        <v>285</v>
      </c>
      <c r="B524" s="3" t="s">
        <v>286</v>
      </c>
      <c r="C524" s="3" t="s">
        <v>30</v>
      </c>
      <c r="D524" s="3" t="s">
        <v>31</v>
      </c>
      <c r="E524" s="9" t="s">
        <v>81</v>
      </c>
      <c r="F524" s="10">
        <v>-450000</v>
      </c>
      <c r="G524" s="10">
        <v>-360242.85600000003</v>
      </c>
      <c r="H524" s="11">
        <v>0.80053967997868991</v>
      </c>
      <c r="I524" s="12">
        <v>-0.32997172000000002</v>
      </c>
      <c r="J524" s="12">
        <v>-0.65510000000000002</v>
      </c>
      <c r="K524" s="13">
        <v>0</v>
      </c>
      <c r="L524" s="13">
        <v>-117125.1398</v>
      </c>
      <c r="M524" s="64">
        <f t="shared" si="11"/>
        <v>38504</v>
      </c>
    </row>
    <row r="525" spans="1:13" hidden="1" x14ac:dyDescent="0.2">
      <c r="A525" s="3" t="s">
        <v>285</v>
      </c>
      <c r="B525" s="3" t="s">
        <v>286</v>
      </c>
      <c r="C525" s="3" t="s">
        <v>30</v>
      </c>
      <c r="D525" s="3" t="s">
        <v>31</v>
      </c>
      <c r="E525" s="9" t="s">
        <v>82</v>
      </c>
      <c r="F525" s="10">
        <v>-465000</v>
      </c>
      <c r="G525" s="10">
        <v>-370277.64539999998</v>
      </c>
      <c r="H525" s="11">
        <v>0.79629601158800201</v>
      </c>
      <c r="I525" s="12">
        <v>-0.32997510000000002</v>
      </c>
      <c r="J525" s="12">
        <v>-0.65510000000000002</v>
      </c>
      <c r="K525" s="13">
        <v>0</v>
      </c>
      <c r="L525" s="13">
        <v>-120386.4819</v>
      </c>
      <c r="M525" s="64">
        <f t="shared" si="11"/>
        <v>38534</v>
      </c>
    </row>
    <row r="526" spans="1:13" hidden="1" x14ac:dyDescent="0.2">
      <c r="A526" s="3" t="s">
        <v>285</v>
      </c>
      <c r="B526" s="3" t="s">
        <v>286</v>
      </c>
      <c r="C526" s="3" t="s">
        <v>30</v>
      </c>
      <c r="D526" s="3" t="s">
        <v>31</v>
      </c>
      <c r="E526" s="9" t="s">
        <v>83</v>
      </c>
      <c r="F526" s="10">
        <v>-465000</v>
      </c>
      <c r="G526" s="10">
        <v>-368239.74910000002</v>
      </c>
      <c r="H526" s="11">
        <v>0.79191343885566701</v>
      </c>
      <c r="I526" s="12">
        <v>-0.32997890000000002</v>
      </c>
      <c r="J526" s="12">
        <v>-0.65510000000000002</v>
      </c>
      <c r="K526" s="13">
        <v>0</v>
      </c>
      <c r="L526" s="13">
        <v>-119722.5111</v>
      </c>
      <c r="M526" s="64">
        <f t="shared" si="11"/>
        <v>38565</v>
      </c>
    </row>
    <row r="527" spans="1:13" hidden="1" x14ac:dyDescent="0.2">
      <c r="A527" s="3" t="s">
        <v>285</v>
      </c>
      <c r="B527" s="3" t="s">
        <v>286</v>
      </c>
      <c r="C527" s="3" t="s">
        <v>30</v>
      </c>
      <c r="D527" s="3" t="s">
        <v>31</v>
      </c>
      <c r="E527" s="9" t="s">
        <v>84</v>
      </c>
      <c r="F527" s="10">
        <v>-450000</v>
      </c>
      <c r="G527" s="10">
        <v>-354388.16519999999</v>
      </c>
      <c r="H527" s="11">
        <v>0.78752925607906399</v>
      </c>
      <c r="I527" s="12">
        <v>-0.32998248000000002</v>
      </c>
      <c r="J527" s="12">
        <v>-0.65510000000000002</v>
      </c>
      <c r="K527" s="13">
        <v>0</v>
      </c>
      <c r="L527" s="13">
        <v>-115217.79979999999</v>
      </c>
      <c r="M527" s="64">
        <f t="shared" si="11"/>
        <v>38596</v>
      </c>
    </row>
    <row r="528" spans="1:13" hidden="1" x14ac:dyDescent="0.2">
      <c r="A528" s="3" t="s">
        <v>285</v>
      </c>
      <c r="B528" s="3" t="s">
        <v>286</v>
      </c>
      <c r="C528" s="3" t="s">
        <v>30</v>
      </c>
      <c r="D528" s="3" t="s">
        <v>31</v>
      </c>
      <c r="E528" s="9" t="s">
        <v>85</v>
      </c>
      <c r="F528" s="10">
        <v>-465000</v>
      </c>
      <c r="G528" s="10">
        <v>-364227.63959999999</v>
      </c>
      <c r="H528" s="11">
        <v>0.78328524654702703</v>
      </c>
      <c r="I528" s="12">
        <v>-0.32998574000000003</v>
      </c>
      <c r="J528" s="12">
        <v>-0.65510000000000002</v>
      </c>
      <c r="K528" s="13">
        <v>0</v>
      </c>
      <c r="L528" s="13">
        <v>-118415.5995</v>
      </c>
      <c r="M528" s="64">
        <f t="shared" si="11"/>
        <v>38626</v>
      </c>
    </row>
    <row r="529" spans="1:13" hidden="1" x14ac:dyDescent="0.2">
      <c r="A529" s="3" t="s">
        <v>285</v>
      </c>
      <c r="B529" s="3" t="s">
        <v>286</v>
      </c>
      <c r="C529" s="3" t="s">
        <v>30</v>
      </c>
      <c r="D529" s="3" t="s">
        <v>31</v>
      </c>
      <c r="E529" s="9" t="s">
        <v>86</v>
      </c>
      <c r="F529" s="10">
        <v>-450000</v>
      </c>
      <c r="G529" s="10">
        <v>-350504.44429999997</v>
      </c>
      <c r="H529" s="11">
        <v>0.77889876509119305</v>
      </c>
      <c r="I529" s="12">
        <v>-0.27498888999999999</v>
      </c>
      <c r="J529" s="12">
        <v>-0.65510000000000002</v>
      </c>
      <c r="K529" s="13">
        <v>0</v>
      </c>
      <c r="L529" s="13">
        <v>-133230.6342</v>
      </c>
      <c r="M529" s="64">
        <f t="shared" si="11"/>
        <v>38657</v>
      </c>
    </row>
    <row r="530" spans="1:13" hidden="1" x14ac:dyDescent="0.2">
      <c r="A530" s="3" t="s">
        <v>285</v>
      </c>
      <c r="B530" s="3" t="s">
        <v>286</v>
      </c>
      <c r="C530" s="3" t="s">
        <v>30</v>
      </c>
      <c r="D530" s="3" t="s">
        <v>31</v>
      </c>
      <c r="E530" s="9" t="s">
        <v>87</v>
      </c>
      <c r="F530" s="10">
        <v>-465000</v>
      </c>
      <c r="G530" s="10">
        <v>-360213.68469999998</v>
      </c>
      <c r="H530" s="11">
        <v>0.77465308547670297</v>
      </c>
      <c r="I530" s="12">
        <v>-0.27499172</v>
      </c>
      <c r="J530" s="12">
        <v>-0.65510000000000002</v>
      </c>
      <c r="K530" s="13">
        <v>0</v>
      </c>
      <c r="L530" s="13">
        <v>-136920.20269999999</v>
      </c>
      <c r="M530" s="64">
        <f t="shared" si="11"/>
        <v>38687</v>
      </c>
    </row>
    <row r="531" spans="1:13" hidden="1" x14ac:dyDescent="0.2">
      <c r="A531" s="3" t="s">
        <v>285</v>
      </c>
      <c r="B531" s="3" t="s">
        <v>286</v>
      </c>
      <c r="C531" s="3" t="s">
        <v>30</v>
      </c>
      <c r="D531" s="3" t="s">
        <v>31</v>
      </c>
      <c r="E531" s="9" t="s">
        <v>88</v>
      </c>
      <c r="F531" s="10">
        <v>-465000</v>
      </c>
      <c r="G531" s="10">
        <v>-358173.43339999998</v>
      </c>
      <c r="H531" s="11">
        <v>0.77026544806611197</v>
      </c>
      <c r="I531" s="12">
        <v>-0.27499444000000001</v>
      </c>
      <c r="J531" s="12">
        <v>-0.65510000000000002</v>
      </c>
      <c r="K531" s="13">
        <v>0</v>
      </c>
      <c r="L531" s="13">
        <v>-136143.71410000001</v>
      </c>
      <c r="M531" s="64">
        <f t="shared" si="11"/>
        <v>38718</v>
      </c>
    </row>
    <row r="532" spans="1:13" hidden="1" x14ac:dyDescent="0.2">
      <c r="A532" s="3" t="s">
        <v>285</v>
      </c>
      <c r="B532" s="3" t="s">
        <v>286</v>
      </c>
      <c r="C532" s="3" t="s">
        <v>30</v>
      </c>
      <c r="D532" s="3" t="s">
        <v>31</v>
      </c>
      <c r="E532" s="9" t="s">
        <v>89</v>
      </c>
      <c r="F532" s="10">
        <v>-420000</v>
      </c>
      <c r="G532" s="10">
        <v>-321668.61599999998</v>
      </c>
      <c r="H532" s="11">
        <v>0.76587765708697597</v>
      </c>
      <c r="I532" s="12">
        <v>-0.27499693000000003</v>
      </c>
      <c r="J532" s="12">
        <v>-0.65510000000000002</v>
      </c>
      <c r="K532" s="13">
        <v>0</v>
      </c>
      <c r="L532" s="13">
        <v>-122267.22779999999</v>
      </c>
      <c r="M532" s="64">
        <f t="shared" si="11"/>
        <v>38749</v>
      </c>
    </row>
    <row r="533" spans="1:13" hidden="1" x14ac:dyDescent="0.2">
      <c r="A533" s="3" t="s">
        <v>285</v>
      </c>
      <c r="B533" s="3" t="s">
        <v>286</v>
      </c>
      <c r="C533" s="3" t="s">
        <v>30</v>
      </c>
      <c r="D533" s="3" t="s">
        <v>31</v>
      </c>
      <c r="E533" s="9" t="s">
        <v>90</v>
      </c>
      <c r="F533" s="10">
        <v>-465000</v>
      </c>
      <c r="G533" s="10">
        <v>-354290.2892</v>
      </c>
      <c r="H533" s="11">
        <v>0.76191460042864301</v>
      </c>
      <c r="I533" s="12">
        <v>-0.27499899999999999</v>
      </c>
      <c r="J533" s="12">
        <v>-0.65510000000000002</v>
      </c>
      <c r="K533" s="13">
        <v>0</v>
      </c>
      <c r="L533" s="13">
        <v>-134666.09479999999</v>
      </c>
      <c r="M533" s="64">
        <f t="shared" si="11"/>
        <v>38777</v>
      </c>
    </row>
    <row r="534" spans="1:13" hidden="1" x14ac:dyDescent="0.2">
      <c r="A534" s="3" t="s">
        <v>285</v>
      </c>
      <c r="B534" s="3" t="s">
        <v>286</v>
      </c>
      <c r="C534" s="3" t="s">
        <v>30</v>
      </c>
      <c r="D534" s="3" t="s">
        <v>31</v>
      </c>
      <c r="E534" s="9" t="s">
        <v>91</v>
      </c>
      <c r="F534" s="10">
        <v>-450000</v>
      </c>
      <c r="G534" s="10">
        <v>-340887.2928</v>
      </c>
      <c r="H534" s="11">
        <v>0.75752731735257106</v>
      </c>
      <c r="I534" s="12">
        <v>-0.35500107000000003</v>
      </c>
      <c r="J534" s="12">
        <v>-0.65510000000000002</v>
      </c>
      <c r="K534" s="13">
        <v>0</v>
      </c>
      <c r="L534" s="13">
        <v>-102299.9115</v>
      </c>
      <c r="M534" s="64">
        <f t="shared" si="11"/>
        <v>38808</v>
      </c>
    </row>
    <row r="535" spans="1:13" hidden="1" x14ac:dyDescent="0.2">
      <c r="A535" s="3" t="s">
        <v>285</v>
      </c>
      <c r="B535" s="3" t="s">
        <v>286</v>
      </c>
      <c r="C535" s="3" t="s">
        <v>30</v>
      </c>
      <c r="D535" s="3" t="s">
        <v>31</v>
      </c>
      <c r="E535" s="9" t="s">
        <v>92</v>
      </c>
      <c r="F535" s="10">
        <v>-465000</v>
      </c>
      <c r="G535" s="10">
        <v>-350276.2267</v>
      </c>
      <c r="H535" s="11">
        <v>0.75328220787245503</v>
      </c>
      <c r="I535" s="12">
        <v>-0.35500287000000003</v>
      </c>
      <c r="J535" s="12">
        <v>-0.65510000000000002</v>
      </c>
      <c r="K535" s="13">
        <v>0</v>
      </c>
      <c r="L535" s="13">
        <v>-105116.8903</v>
      </c>
      <c r="M535" s="64">
        <f t="shared" si="11"/>
        <v>38838</v>
      </c>
    </row>
    <row r="536" spans="1:13" hidden="1" x14ac:dyDescent="0.2">
      <c r="A536" s="3" t="s">
        <v>285</v>
      </c>
      <c r="B536" s="3" t="s">
        <v>286</v>
      </c>
      <c r="C536" s="3" t="s">
        <v>30</v>
      </c>
      <c r="D536" s="3" t="s">
        <v>31</v>
      </c>
      <c r="E536" s="9" t="s">
        <v>93</v>
      </c>
      <c r="F536" s="10">
        <v>-450000</v>
      </c>
      <c r="G536" s="10">
        <v>-337011.489</v>
      </c>
      <c r="H536" s="11">
        <v>0.74891441991861507</v>
      </c>
      <c r="I536" s="12">
        <v>-0.35499512999999999</v>
      </c>
      <c r="J536" s="12">
        <v>-0.65510000000000002</v>
      </c>
      <c r="K536" s="13">
        <v>0</v>
      </c>
      <c r="L536" s="13">
        <v>-101138.78780000001</v>
      </c>
      <c r="M536" s="64">
        <f t="shared" si="11"/>
        <v>38869</v>
      </c>
    </row>
    <row r="537" spans="1:13" hidden="1" x14ac:dyDescent="0.2">
      <c r="A537" s="3" t="s">
        <v>285</v>
      </c>
      <c r="B537" s="3" t="s">
        <v>286</v>
      </c>
      <c r="C537" s="3" t="s">
        <v>30</v>
      </c>
      <c r="D537" s="3" t="s">
        <v>31</v>
      </c>
      <c r="E537" s="9" t="s">
        <v>94</v>
      </c>
      <c r="F537" s="10">
        <v>-465000</v>
      </c>
      <c r="G537" s="10">
        <v>-346398.32640000002</v>
      </c>
      <c r="H537" s="11">
        <v>0.74494263734336996</v>
      </c>
      <c r="I537" s="12">
        <v>-0.35498654000000002</v>
      </c>
      <c r="J537" s="12">
        <v>-0.65510000000000002</v>
      </c>
      <c r="K537" s="13">
        <v>0</v>
      </c>
      <c r="L537" s="13">
        <v>-103958.79859999999</v>
      </c>
      <c r="M537" s="64">
        <f t="shared" si="11"/>
        <v>38899</v>
      </c>
    </row>
    <row r="538" spans="1:13" hidden="1" x14ac:dyDescent="0.2">
      <c r="A538" s="3" t="s">
        <v>285</v>
      </c>
      <c r="B538" s="3" t="s">
        <v>286</v>
      </c>
      <c r="C538" s="3" t="s">
        <v>30</v>
      </c>
      <c r="D538" s="3" t="s">
        <v>31</v>
      </c>
      <c r="E538" s="9" t="s">
        <v>95</v>
      </c>
      <c r="F538" s="10">
        <v>-465000</v>
      </c>
      <c r="G538" s="10">
        <v>-344493.33669999999</v>
      </c>
      <c r="H538" s="11">
        <v>0.74084588543767504</v>
      </c>
      <c r="I538" s="12">
        <v>-0.35497712000000003</v>
      </c>
      <c r="J538" s="12">
        <v>-0.65510000000000002</v>
      </c>
      <c r="K538" s="13">
        <v>0</v>
      </c>
      <c r="L538" s="13">
        <v>-103390.3319</v>
      </c>
      <c r="M538" s="64">
        <f t="shared" si="11"/>
        <v>38930</v>
      </c>
    </row>
    <row r="539" spans="1:13" hidden="1" x14ac:dyDescent="0.2">
      <c r="A539" s="3" t="s">
        <v>285</v>
      </c>
      <c r="B539" s="3" t="s">
        <v>286</v>
      </c>
      <c r="C539" s="3" t="s">
        <v>30</v>
      </c>
      <c r="D539" s="3" t="s">
        <v>31</v>
      </c>
      <c r="E539" s="9" t="s">
        <v>96</v>
      </c>
      <c r="F539" s="10">
        <v>-450000</v>
      </c>
      <c r="G539" s="10">
        <v>-331540.56089999998</v>
      </c>
      <c r="H539" s="11">
        <v>0.73675680196884497</v>
      </c>
      <c r="I539" s="12">
        <v>-0.35496714000000001</v>
      </c>
      <c r="J539" s="12">
        <v>-0.65510000000000002</v>
      </c>
      <c r="K539" s="13">
        <v>0</v>
      </c>
      <c r="L539" s="13">
        <v>-99506.216700000004</v>
      </c>
      <c r="M539" s="64">
        <f t="shared" si="11"/>
        <v>38961</v>
      </c>
    </row>
    <row r="540" spans="1:13" hidden="1" x14ac:dyDescent="0.2">
      <c r="A540" s="3" t="s">
        <v>285</v>
      </c>
      <c r="B540" s="3" t="s">
        <v>286</v>
      </c>
      <c r="C540" s="3" t="s">
        <v>30</v>
      </c>
      <c r="D540" s="3" t="s">
        <v>31</v>
      </c>
      <c r="E540" s="9" t="s">
        <v>97</v>
      </c>
      <c r="F540" s="10">
        <v>-465000</v>
      </c>
      <c r="G540" s="10">
        <v>-340755.2746</v>
      </c>
      <c r="H540" s="11">
        <v>0.73280704212216097</v>
      </c>
      <c r="I540" s="12">
        <v>-0.35495694999999999</v>
      </c>
      <c r="J540" s="12">
        <v>-0.65510000000000002</v>
      </c>
      <c r="K540" s="13">
        <v>0</v>
      </c>
      <c r="L540" s="13">
        <v>-102275.3275</v>
      </c>
      <c r="M540" s="64">
        <f t="shared" si="11"/>
        <v>38991</v>
      </c>
    </row>
    <row r="541" spans="1:13" hidden="1" x14ac:dyDescent="0.2">
      <c r="A541" s="3" t="s">
        <v>285</v>
      </c>
      <c r="B541" s="3" t="s">
        <v>286</v>
      </c>
      <c r="C541" s="3" t="s">
        <v>30</v>
      </c>
      <c r="D541" s="3" t="s">
        <v>31</v>
      </c>
      <c r="E541" s="9" t="s">
        <v>98</v>
      </c>
      <c r="F541" s="10">
        <v>-450000</v>
      </c>
      <c r="G541" s="10">
        <v>-327930.03340000001</v>
      </c>
      <c r="H541" s="11">
        <v>0.728733407648125</v>
      </c>
      <c r="I541" s="12">
        <v>-0.29994587</v>
      </c>
      <c r="J541" s="12">
        <v>-0.65510000000000002</v>
      </c>
      <c r="K541" s="13">
        <v>0</v>
      </c>
      <c r="L541" s="13">
        <v>-116465.70540000001</v>
      </c>
      <c r="M541" s="64">
        <f t="shared" si="11"/>
        <v>39022</v>
      </c>
    </row>
    <row r="542" spans="1:13" hidden="1" x14ac:dyDescent="0.2">
      <c r="A542" s="3" t="s">
        <v>285</v>
      </c>
      <c r="B542" s="3" t="s">
        <v>286</v>
      </c>
      <c r="C542" s="3" t="s">
        <v>30</v>
      </c>
      <c r="D542" s="3" t="s">
        <v>31</v>
      </c>
      <c r="E542" s="9" t="s">
        <v>99</v>
      </c>
      <c r="F542" s="10">
        <v>-465000</v>
      </c>
      <c r="G542" s="10">
        <v>-337031.45439999999</v>
      </c>
      <c r="H542" s="11">
        <v>0.724798826573952</v>
      </c>
      <c r="I542" s="12">
        <v>-0.29993461999999999</v>
      </c>
      <c r="J542" s="12">
        <v>-0.65510000000000002</v>
      </c>
      <c r="K542" s="13">
        <v>0</v>
      </c>
      <c r="L542" s="13">
        <v>-119701.905</v>
      </c>
      <c r="M542" s="64">
        <f t="shared" si="11"/>
        <v>39052</v>
      </c>
    </row>
    <row r="543" spans="1:13" hidden="1" x14ac:dyDescent="0.2">
      <c r="A543" s="3" t="s">
        <v>285</v>
      </c>
      <c r="B543" s="3" t="s">
        <v>286</v>
      </c>
      <c r="C543" s="3" t="s">
        <v>30</v>
      </c>
      <c r="D543" s="3" t="s">
        <v>31</v>
      </c>
      <c r="E543" s="9" t="s">
        <v>100</v>
      </c>
      <c r="F543" s="10">
        <v>-465000</v>
      </c>
      <c r="G543" s="10">
        <v>-335144.61629999999</v>
      </c>
      <c r="H543" s="11">
        <v>0.72074111030854104</v>
      </c>
      <c r="I543" s="12">
        <v>-0.29992244000000001</v>
      </c>
      <c r="J543" s="12">
        <v>-0.65510000000000002</v>
      </c>
      <c r="K543" s="13">
        <v>0</v>
      </c>
      <c r="L543" s="13">
        <v>-119035.84639999999</v>
      </c>
      <c r="M543" s="64">
        <f t="shared" si="11"/>
        <v>39083</v>
      </c>
    </row>
    <row r="544" spans="1:13" hidden="1" x14ac:dyDescent="0.2">
      <c r="A544" s="3" t="s">
        <v>285</v>
      </c>
      <c r="B544" s="3" t="s">
        <v>286</v>
      </c>
      <c r="C544" s="3" t="s">
        <v>30</v>
      </c>
      <c r="D544" s="3" t="s">
        <v>31</v>
      </c>
      <c r="E544" s="9" t="s">
        <v>101</v>
      </c>
      <c r="F544" s="10">
        <v>-420000</v>
      </c>
      <c r="G544" s="10">
        <v>-301010.49739999999</v>
      </c>
      <c r="H544" s="11">
        <v>0.71669166055560507</v>
      </c>
      <c r="I544" s="12">
        <v>-0.29990971</v>
      </c>
      <c r="J544" s="12">
        <v>-0.65510000000000002</v>
      </c>
      <c r="K544" s="13">
        <v>0</v>
      </c>
      <c r="L544" s="13">
        <v>-106916.0067</v>
      </c>
      <c r="M544" s="64">
        <f t="shared" si="11"/>
        <v>39114</v>
      </c>
    </row>
    <row r="545" spans="1:13" hidden="1" x14ac:dyDescent="0.2">
      <c r="A545" s="3" t="s">
        <v>285</v>
      </c>
      <c r="B545" s="3" t="s">
        <v>286</v>
      </c>
      <c r="C545" s="3" t="s">
        <v>30</v>
      </c>
      <c r="D545" s="3" t="s">
        <v>31</v>
      </c>
      <c r="E545" s="9" t="s">
        <v>102</v>
      </c>
      <c r="F545" s="10">
        <v>-465000</v>
      </c>
      <c r="G545" s="10">
        <v>-331564.20270000002</v>
      </c>
      <c r="H545" s="11">
        <v>0.71304129617928602</v>
      </c>
      <c r="I545" s="12">
        <v>-0.29989773000000003</v>
      </c>
      <c r="J545" s="12">
        <v>-0.65510000000000002</v>
      </c>
      <c r="K545" s="13">
        <v>0</v>
      </c>
      <c r="L545" s="13">
        <v>-117772.3591</v>
      </c>
      <c r="M545" s="64">
        <f t="shared" si="11"/>
        <v>39142</v>
      </c>
    </row>
    <row r="546" spans="1:13" hidden="1" x14ac:dyDescent="0.2">
      <c r="A546" s="3" t="s">
        <v>285</v>
      </c>
      <c r="B546" s="3" t="s">
        <v>286</v>
      </c>
      <c r="C546" s="3" t="s">
        <v>30</v>
      </c>
      <c r="D546" s="3" t="s">
        <v>31</v>
      </c>
      <c r="E546" s="9" t="s">
        <v>103</v>
      </c>
      <c r="F546" s="10">
        <v>-450000</v>
      </c>
      <c r="G546" s="10">
        <v>-319053.55660000001</v>
      </c>
      <c r="H546" s="11">
        <v>0.70900790356041699</v>
      </c>
      <c r="I546" s="12">
        <v>-0.40488393</v>
      </c>
      <c r="J546" s="12">
        <v>-0.65510000000000002</v>
      </c>
      <c r="K546" s="13">
        <v>0</v>
      </c>
      <c r="L546" s="13">
        <v>-79832.327799999999</v>
      </c>
      <c r="M546" s="64">
        <f t="shared" si="11"/>
        <v>39173</v>
      </c>
    </row>
    <row r="547" spans="1:13" hidden="1" x14ac:dyDescent="0.2">
      <c r="A547" s="3" t="s">
        <v>285</v>
      </c>
      <c r="B547" s="3" t="s">
        <v>286</v>
      </c>
      <c r="C547" s="3" t="s">
        <v>30</v>
      </c>
      <c r="D547" s="3" t="s">
        <v>31</v>
      </c>
      <c r="E547" s="9" t="s">
        <v>104</v>
      </c>
      <c r="F547" s="10">
        <v>-465000</v>
      </c>
      <c r="G547" s="10">
        <v>-327877.45770000003</v>
      </c>
      <c r="H547" s="11">
        <v>0.70511281215900201</v>
      </c>
      <c r="I547" s="12">
        <v>-0.40487003999999999</v>
      </c>
      <c r="J547" s="12">
        <v>-0.65510000000000002</v>
      </c>
      <c r="K547" s="13">
        <v>0</v>
      </c>
      <c r="L547" s="13">
        <v>-82044.761899999998</v>
      </c>
      <c r="M547" s="64">
        <f t="shared" si="11"/>
        <v>39203</v>
      </c>
    </row>
    <row r="548" spans="1:13" hidden="1" x14ac:dyDescent="0.2">
      <c r="A548" s="3" t="s">
        <v>285</v>
      </c>
      <c r="B548" s="3" t="s">
        <v>286</v>
      </c>
      <c r="C548" s="3" t="s">
        <v>30</v>
      </c>
      <c r="D548" s="3" t="s">
        <v>31</v>
      </c>
      <c r="E548" s="9" t="s">
        <v>105</v>
      </c>
      <c r="F548" s="10">
        <v>-450000</v>
      </c>
      <c r="G548" s="10">
        <v>-315493.40720000002</v>
      </c>
      <c r="H548" s="11">
        <v>0.70109646038893103</v>
      </c>
      <c r="I548" s="12">
        <v>-0.40485515</v>
      </c>
      <c r="J548" s="12">
        <v>-0.65510000000000002</v>
      </c>
      <c r="K548" s="13">
        <v>0</v>
      </c>
      <c r="L548" s="13">
        <v>-78950.601299999995</v>
      </c>
      <c r="M548" s="64">
        <f t="shared" si="11"/>
        <v>39234</v>
      </c>
    </row>
    <row r="549" spans="1:13" hidden="1" x14ac:dyDescent="0.2">
      <c r="A549" s="3" t="s">
        <v>285</v>
      </c>
      <c r="B549" s="3" t="s">
        <v>286</v>
      </c>
      <c r="C549" s="3" t="s">
        <v>30</v>
      </c>
      <c r="D549" s="3" t="s">
        <v>31</v>
      </c>
      <c r="E549" s="9" t="s">
        <v>106</v>
      </c>
      <c r="F549" s="10">
        <v>-465000</v>
      </c>
      <c r="G549" s="10">
        <v>-324206.40399999998</v>
      </c>
      <c r="H549" s="11">
        <v>0.69721807304043903</v>
      </c>
      <c r="I549" s="12">
        <v>-0.40484019999999998</v>
      </c>
      <c r="J549" s="12">
        <v>-0.65510000000000002</v>
      </c>
      <c r="K549" s="13">
        <v>0</v>
      </c>
      <c r="L549" s="13">
        <v>-81135.830100000006</v>
      </c>
      <c r="M549" s="64">
        <f t="shared" si="11"/>
        <v>39264</v>
      </c>
    </row>
    <row r="550" spans="1:13" hidden="1" x14ac:dyDescent="0.2">
      <c r="A550" s="3" t="s">
        <v>285</v>
      </c>
      <c r="B550" s="3" t="s">
        <v>286</v>
      </c>
      <c r="C550" s="3" t="s">
        <v>30</v>
      </c>
      <c r="D550" s="3" t="s">
        <v>31</v>
      </c>
      <c r="E550" s="9" t="s">
        <v>107</v>
      </c>
      <c r="F550" s="10">
        <v>-465000</v>
      </c>
      <c r="G550" s="10">
        <v>-322346.92790000001</v>
      </c>
      <c r="H550" s="11">
        <v>0.69321919983663305</v>
      </c>
      <c r="I550" s="12">
        <v>-0.40482420000000002</v>
      </c>
      <c r="J550" s="12">
        <v>-0.65510000000000002</v>
      </c>
      <c r="K550" s="13">
        <v>0</v>
      </c>
      <c r="L550" s="13">
        <v>-80675.6345</v>
      </c>
      <c r="M550" s="64">
        <f t="shared" si="11"/>
        <v>39295</v>
      </c>
    </row>
    <row r="551" spans="1:13" hidden="1" x14ac:dyDescent="0.2">
      <c r="A551" s="3" t="s">
        <v>285</v>
      </c>
      <c r="B551" s="3" t="s">
        <v>286</v>
      </c>
      <c r="C551" s="3" t="s">
        <v>30</v>
      </c>
      <c r="D551" s="3" t="s">
        <v>31</v>
      </c>
      <c r="E551" s="9" t="s">
        <v>108</v>
      </c>
      <c r="F551" s="10">
        <v>-450000</v>
      </c>
      <c r="G551" s="10">
        <v>-310153.21830000001</v>
      </c>
      <c r="H551" s="11">
        <v>0.68922937400123496</v>
      </c>
      <c r="I551" s="12">
        <v>-0.40480765000000002</v>
      </c>
      <c r="J551" s="12">
        <v>-0.65510000000000002</v>
      </c>
      <c r="K551" s="13">
        <v>0</v>
      </c>
      <c r="L551" s="13">
        <v>-77628.978900000002</v>
      </c>
      <c r="M551" s="64">
        <f t="shared" si="11"/>
        <v>39326</v>
      </c>
    </row>
    <row r="552" spans="1:13" hidden="1" x14ac:dyDescent="0.2">
      <c r="A552" s="3" t="s">
        <v>285</v>
      </c>
      <c r="B552" s="3" t="s">
        <v>286</v>
      </c>
      <c r="C552" s="3" t="s">
        <v>30</v>
      </c>
      <c r="D552" s="3" t="s">
        <v>31</v>
      </c>
      <c r="E552" s="9" t="s">
        <v>109</v>
      </c>
      <c r="F552" s="10">
        <v>-465000</v>
      </c>
      <c r="G552" s="10">
        <v>-318700.29090000002</v>
      </c>
      <c r="H552" s="11">
        <v>0.68537696965537398</v>
      </c>
      <c r="I552" s="12">
        <v>-0.40479109000000002</v>
      </c>
      <c r="J552" s="12">
        <v>-0.65510000000000002</v>
      </c>
      <c r="K552" s="13">
        <v>0</v>
      </c>
      <c r="L552" s="13">
        <v>-79773.521699999998</v>
      </c>
      <c r="M552" s="64">
        <f t="shared" si="11"/>
        <v>39356</v>
      </c>
    </row>
    <row r="553" spans="1:13" hidden="1" x14ac:dyDescent="0.2">
      <c r="A553" s="3" t="s">
        <v>285</v>
      </c>
      <c r="B553" s="3" t="s">
        <v>286</v>
      </c>
      <c r="C553" s="3" t="s">
        <v>30</v>
      </c>
      <c r="D553" s="3" t="s">
        <v>31</v>
      </c>
      <c r="E553" s="9" t="s">
        <v>110</v>
      </c>
      <c r="F553" s="10">
        <v>-450000</v>
      </c>
      <c r="G553" s="10">
        <v>-306632.36940000003</v>
      </c>
      <c r="H553" s="11">
        <v>0.68140526524784906</v>
      </c>
      <c r="I553" s="12">
        <v>-0.34657533000000001</v>
      </c>
      <c r="J553" s="12">
        <v>-0.65510000000000002</v>
      </c>
      <c r="K553" s="13">
        <v>0</v>
      </c>
      <c r="L553" s="13">
        <v>-94603.649699999994</v>
      </c>
      <c r="M553" s="64">
        <f t="shared" si="11"/>
        <v>39387</v>
      </c>
    </row>
    <row r="554" spans="1:13" hidden="1" x14ac:dyDescent="0.2">
      <c r="A554" s="3" t="s">
        <v>285</v>
      </c>
      <c r="B554" s="3" t="s">
        <v>286</v>
      </c>
      <c r="C554" s="3" t="s">
        <v>30</v>
      </c>
      <c r="D554" s="3" t="s">
        <v>31</v>
      </c>
      <c r="E554" s="9" t="s">
        <v>111</v>
      </c>
      <c r="F554" s="10">
        <v>-465000</v>
      </c>
      <c r="G554" s="10">
        <v>-315070.32880000002</v>
      </c>
      <c r="H554" s="11">
        <v>0.67757059956324506</v>
      </c>
      <c r="I554" s="12">
        <v>-0.34655897000000002</v>
      </c>
      <c r="J554" s="12">
        <v>-0.65510000000000002</v>
      </c>
      <c r="K554" s="13">
        <v>0</v>
      </c>
      <c r="L554" s="13">
        <v>-97212.123500000002</v>
      </c>
      <c r="M554" s="64">
        <f t="shared" si="11"/>
        <v>39417</v>
      </c>
    </row>
    <row r="555" spans="1:13" hidden="1" x14ac:dyDescent="0.2">
      <c r="A555" s="3" t="s">
        <v>285</v>
      </c>
      <c r="B555" s="3" t="s">
        <v>286</v>
      </c>
      <c r="C555" s="3" t="s">
        <v>30</v>
      </c>
      <c r="D555" s="3" t="s">
        <v>31</v>
      </c>
      <c r="E555" s="9" t="s">
        <v>112</v>
      </c>
      <c r="F555" s="10">
        <v>-465000</v>
      </c>
      <c r="G555" s="10">
        <v>-313232.10560000001</v>
      </c>
      <c r="H555" s="11">
        <v>0.67361743131607599</v>
      </c>
      <c r="I555" s="12">
        <v>-0.34654155000000003</v>
      </c>
      <c r="J555" s="12">
        <v>-0.65510000000000002</v>
      </c>
      <c r="K555" s="13">
        <v>0</v>
      </c>
      <c r="L555" s="13">
        <v>-96650.412299999996</v>
      </c>
      <c r="M555" s="64">
        <f t="shared" si="11"/>
        <v>39448</v>
      </c>
    </row>
    <row r="556" spans="1:13" hidden="1" x14ac:dyDescent="0.2">
      <c r="A556" s="3" t="s">
        <v>285</v>
      </c>
      <c r="B556" s="3" t="s">
        <v>286</v>
      </c>
      <c r="C556" s="3" t="s">
        <v>30</v>
      </c>
      <c r="D556" s="3" t="s">
        <v>31</v>
      </c>
      <c r="E556" s="9" t="s">
        <v>113</v>
      </c>
      <c r="F556" s="10">
        <v>-435000</v>
      </c>
      <c r="G556" s="10">
        <v>-291308.12</v>
      </c>
      <c r="H556" s="11">
        <v>0.66967383907364497</v>
      </c>
      <c r="I556" s="12">
        <v>-0.34652360999999998</v>
      </c>
      <c r="J556" s="12">
        <v>-0.65510000000000002</v>
      </c>
      <c r="K556" s="13">
        <v>0</v>
      </c>
      <c r="L556" s="13">
        <v>-89890.8073</v>
      </c>
      <c r="M556" s="64">
        <f t="shared" si="11"/>
        <v>39479</v>
      </c>
    </row>
    <row r="557" spans="1:13" hidden="1" x14ac:dyDescent="0.2">
      <c r="A557" s="3" t="s">
        <v>285</v>
      </c>
      <c r="B557" s="3" t="s">
        <v>286</v>
      </c>
      <c r="C557" s="3" t="s">
        <v>30</v>
      </c>
      <c r="D557" s="3" t="s">
        <v>31</v>
      </c>
      <c r="E557" s="9" t="s">
        <v>114</v>
      </c>
      <c r="F557" s="10">
        <v>-465000</v>
      </c>
      <c r="G557" s="10">
        <v>-309686.94640000002</v>
      </c>
      <c r="H557" s="11">
        <v>0.66599343308247405</v>
      </c>
      <c r="I557" s="12">
        <v>-0.34650636000000001</v>
      </c>
      <c r="J557" s="12">
        <v>-0.65510000000000002</v>
      </c>
      <c r="K557" s="13">
        <v>0</v>
      </c>
      <c r="L557" s="13">
        <v>-95567.422200000001</v>
      </c>
      <c r="M557" s="64">
        <f t="shared" si="11"/>
        <v>39508</v>
      </c>
    </row>
    <row r="558" spans="1:13" hidden="1" x14ac:dyDescent="0.2">
      <c r="A558" s="3" t="s">
        <v>285</v>
      </c>
      <c r="B558" s="3" t="s">
        <v>286</v>
      </c>
      <c r="C558" s="3" t="s">
        <v>30</v>
      </c>
      <c r="D558" s="3" t="s">
        <v>31</v>
      </c>
      <c r="E558" s="9" t="s">
        <v>115</v>
      </c>
      <c r="F558" s="10">
        <v>-450000</v>
      </c>
      <c r="G558" s="10">
        <v>-297930.90059999999</v>
      </c>
      <c r="H558" s="11">
        <v>0.66206866805527098</v>
      </c>
      <c r="I558" s="12">
        <v>-0.50148740999999997</v>
      </c>
      <c r="J558" s="12">
        <v>-0.65510000000000002</v>
      </c>
      <c r="K558" s="13">
        <v>0</v>
      </c>
      <c r="L558" s="13">
        <v>-45765.936600000001</v>
      </c>
      <c r="M558" s="64">
        <f t="shared" si="11"/>
        <v>39539</v>
      </c>
    </row>
    <row r="559" spans="1:13" hidden="1" x14ac:dyDescent="0.2">
      <c r="A559" s="3" t="s">
        <v>285</v>
      </c>
      <c r="B559" s="3" t="s">
        <v>286</v>
      </c>
      <c r="C559" s="3" t="s">
        <v>30</v>
      </c>
      <c r="D559" s="3" t="s">
        <v>31</v>
      </c>
      <c r="E559" s="9" t="s">
        <v>116</v>
      </c>
      <c r="F559" s="10">
        <v>-465000</v>
      </c>
      <c r="G559" s="10">
        <v>-306100.15860000002</v>
      </c>
      <c r="H559" s="11">
        <v>0.65827991102152805</v>
      </c>
      <c r="I559" s="12">
        <v>-0.50146858000000005</v>
      </c>
      <c r="J559" s="12">
        <v>-0.65510000000000002</v>
      </c>
      <c r="K559" s="13">
        <v>0</v>
      </c>
      <c r="L559" s="13">
        <v>-47026.601900000001</v>
      </c>
      <c r="M559" s="64">
        <f t="shared" si="11"/>
        <v>39569</v>
      </c>
    </row>
    <row r="560" spans="1:13" hidden="1" x14ac:dyDescent="0.2">
      <c r="A560" s="3" t="s">
        <v>285</v>
      </c>
      <c r="B560" s="3" t="s">
        <v>286</v>
      </c>
      <c r="C560" s="3" t="s">
        <v>30</v>
      </c>
      <c r="D560" s="3" t="s">
        <v>31</v>
      </c>
      <c r="E560" s="9" t="s">
        <v>117</v>
      </c>
      <c r="F560" s="10">
        <v>-450000</v>
      </c>
      <c r="G560" s="10">
        <v>-294476.20689999999</v>
      </c>
      <c r="H560" s="11">
        <v>0.65439157092641598</v>
      </c>
      <c r="I560" s="12">
        <v>-0.50145088999999998</v>
      </c>
      <c r="J560" s="12">
        <v>-0.65510000000000002</v>
      </c>
      <c r="K560" s="13">
        <v>0</v>
      </c>
      <c r="L560" s="13">
        <v>-45246.006000000001</v>
      </c>
      <c r="M560" s="64">
        <f t="shared" si="11"/>
        <v>39600</v>
      </c>
    </row>
    <row r="561" spans="1:13" hidden="1" x14ac:dyDescent="0.2">
      <c r="A561" s="3" t="s">
        <v>285</v>
      </c>
      <c r="B561" s="3" t="s">
        <v>286</v>
      </c>
      <c r="C561" s="3" t="s">
        <v>30</v>
      </c>
      <c r="D561" s="3" t="s">
        <v>31</v>
      </c>
      <c r="E561" s="9" t="s">
        <v>118</v>
      </c>
      <c r="F561" s="10">
        <v>-465000</v>
      </c>
      <c r="G561" s="10">
        <v>-302618.26140000002</v>
      </c>
      <c r="H561" s="11">
        <v>0.65079195990877103</v>
      </c>
      <c r="I561" s="12">
        <v>-0.50145423</v>
      </c>
      <c r="J561" s="12">
        <v>-0.65510000000000002</v>
      </c>
      <c r="K561" s="13">
        <v>0</v>
      </c>
      <c r="L561" s="13">
        <v>-46496.016799999998</v>
      </c>
      <c r="M561" s="64">
        <f t="shared" si="11"/>
        <v>39630</v>
      </c>
    </row>
    <row r="562" spans="1:13" hidden="1" x14ac:dyDescent="0.2">
      <c r="A562" s="3" t="s">
        <v>285</v>
      </c>
      <c r="B562" s="3" t="s">
        <v>286</v>
      </c>
      <c r="C562" s="3" t="s">
        <v>30</v>
      </c>
      <c r="D562" s="3" t="s">
        <v>31</v>
      </c>
      <c r="E562" s="9" t="s">
        <v>119</v>
      </c>
      <c r="F562" s="10">
        <v>-465000</v>
      </c>
      <c r="G562" s="10">
        <v>-300894.26179999998</v>
      </c>
      <c r="H562" s="11">
        <v>0.64708443395118198</v>
      </c>
      <c r="I562" s="12">
        <v>-0.50145772</v>
      </c>
      <c r="J562" s="12">
        <v>-0.65510000000000002</v>
      </c>
      <c r="K562" s="13">
        <v>0</v>
      </c>
      <c r="L562" s="13">
        <v>-46230.080000000002</v>
      </c>
      <c r="M562" s="64">
        <f t="shared" si="11"/>
        <v>39661</v>
      </c>
    </row>
    <row r="563" spans="1:13" hidden="1" x14ac:dyDescent="0.2">
      <c r="A563" s="3" t="s">
        <v>285</v>
      </c>
      <c r="B563" s="3" t="s">
        <v>286</v>
      </c>
      <c r="C563" s="3" t="s">
        <v>30</v>
      </c>
      <c r="D563" s="3" t="s">
        <v>31</v>
      </c>
      <c r="E563" s="9" t="s">
        <v>120</v>
      </c>
      <c r="F563" s="10">
        <v>-450000</v>
      </c>
      <c r="G563" s="10">
        <v>-289525.14429999999</v>
      </c>
      <c r="H563" s="11">
        <v>0.64338920964078405</v>
      </c>
      <c r="I563" s="12">
        <v>-0.50146126999999996</v>
      </c>
      <c r="J563" s="12">
        <v>-0.65510000000000002</v>
      </c>
      <c r="K563" s="13">
        <v>0</v>
      </c>
      <c r="L563" s="13">
        <v>-44482.2762</v>
      </c>
      <c r="M563" s="64">
        <f t="shared" si="11"/>
        <v>39692</v>
      </c>
    </row>
    <row r="564" spans="1:13" hidden="1" x14ac:dyDescent="0.2">
      <c r="A564" s="3" t="s">
        <v>285</v>
      </c>
      <c r="B564" s="3" t="s">
        <v>286</v>
      </c>
      <c r="C564" s="3" t="s">
        <v>30</v>
      </c>
      <c r="D564" s="3" t="s">
        <v>31</v>
      </c>
      <c r="E564" s="9" t="s">
        <v>121</v>
      </c>
      <c r="F564" s="10">
        <v>-465000</v>
      </c>
      <c r="G564" s="10">
        <v>-297518.59169999999</v>
      </c>
      <c r="H564" s="11">
        <v>0.63982492841107896</v>
      </c>
      <c r="I564" s="12">
        <v>-0.50146475000000001</v>
      </c>
      <c r="J564" s="12">
        <v>-0.65510000000000002</v>
      </c>
      <c r="K564" s="13">
        <v>0</v>
      </c>
      <c r="L564" s="13">
        <v>-45709.3436</v>
      </c>
      <c r="M564" s="64">
        <f t="shared" si="11"/>
        <v>39722</v>
      </c>
    </row>
    <row r="565" spans="1:13" hidden="1" x14ac:dyDescent="0.2">
      <c r="A565" s="3" t="s">
        <v>285</v>
      </c>
      <c r="B565" s="3" t="s">
        <v>286</v>
      </c>
      <c r="C565" s="3" t="s">
        <v>30</v>
      </c>
      <c r="D565" s="3" t="s">
        <v>31</v>
      </c>
      <c r="E565" s="9" t="s">
        <v>122</v>
      </c>
      <c r="F565" s="10">
        <v>-450000</v>
      </c>
      <c r="G565" s="10">
        <v>-286269.30060000002</v>
      </c>
      <c r="H565" s="11">
        <v>0.63615400131629996</v>
      </c>
      <c r="I565" s="12">
        <v>-0.36646840000000003</v>
      </c>
      <c r="J565" s="12">
        <v>-0.65510000000000002</v>
      </c>
      <c r="K565" s="13">
        <v>0</v>
      </c>
      <c r="L565" s="13">
        <v>-82626.367299999998</v>
      </c>
      <c r="M565" s="64">
        <f t="shared" si="11"/>
        <v>39753</v>
      </c>
    </row>
    <row r="566" spans="1:13" hidden="1" x14ac:dyDescent="0.2">
      <c r="A566" s="3" t="s">
        <v>285</v>
      </c>
      <c r="B566" s="3" t="s">
        <v>286</v>
      </c>
      <c r="C566" s="3" t="s">
        <v>30</v>
      </c>
      <c r="D566" s="3" t="s">
        <v>31</v>
      </c>
      <c r="E566" s="9" t="s">
        <v>123</v>
      </c>
      <c r="F566" s="10">
        <v>-465000</v>
      </c>
      <c r="G566" s="10">
        <v>-294165.18</v>
      </c>
      <c r="H566" s="11">
        <v>0.63261329025661994</v>
      </c>
      <c r="I566" s="12">
        <v>-0.36647198000000003</v>
      </c>
      <c r="J566" s="12">
        <v>-0.65510000000000002</v>
      </c>
      <c r="K566" s="13">
        <v>0</v>
      </c>
      <c r="L566" s="13">
        <v>-84904.314800000007</v>
      </c>
      <c r="M566" s="64">
        <f t="shared" si="11"/>
        <v>39783</v>
      </c>
    </row>
    <row r="567" spans="1:13" hidden="1" x14ac:dyDescent="0.2">
      <c r="A567" s="3" t="s">
        <v>285</v>
      </c>
      <c r="B567" s="3" t="s">
        <v>286</v>
      </c>
      <c r="C567" s="3" t="s">
        <v>30</v>
      </c>
      <c r="D567" s="3" t="s">
        <v>31</v>
      </c>
      <c r="E567" s="9" t="s">
        <v>124</v>
      </c>
      <c r="F567" s="10">
        <v>-465000</v>
      </c>
      <c r="G567" s="10">
        <v>-292469.55099999998</v>
      </c>
      <c r="H567" s="11">
        <v>0.62896677630864806</v>
      </c>
      <c r="I567" s="12">
        <v>-0.36647572</v>
      </c>
      <c r="J567" s="12">
        <v>-0.65510000000000002</v>
      </c>
      <c r="K567" s="13">
        <v>0</v>
      </c>
      <c r="L567" s="13">
        <v>-84413.812300000005</v>
      </c>
      <c r="M567" s="64">
        <f t="shared" si="11"/>
        <v>39814</v>
      </c>
    </row>
    <row r="568" spans="1:13" hidden="1" x14ac:dyDescent="0.2">
      <c r="A568" s="3" t="s">
        <v>285</v>
      </c>
      <c r="B568" s="3" t="s">
        <v>286</v>
      </c>
      <c r="C568" s="3" t="s">
        <v>30</v>
      </c>
      <c r="D568" s="3" t="s">
        <v>31</v>
      </c>
      <c r="E568" s="9" t="s">
        <v>125</v>
      </c>
      <c r="F568" s="10">
        <v>-420000</v>
      </c>
      <c r="G568" s="10">
        <v>-262639.739</v>
      </c>
      <c r="H568" s="11">
        <v>0.62533271178908101</v>
      </c>
      <c r="I568" s="12">
        <v>-0.36647952</v>
      </c>
      <c r="J568" s="12">
        <v>-0.65510000000000002</v>
      </c>
      <c r="K568" s="13">
        <v>0</v>
      </c>
      <c r="L568" s="13">
        <v>-75803.206200000001</v>
      </c>
      <c r="M568" s="64">
        <f t="shared" si="11"/>
        <v>39845</v>
      </c>
    </row>
    <row r="569" spans="1:13" hidden="1" x14ac:dyDescent="0.2">
      <c r="A569" s="3" t="s">
        <v>285</v>
      </c>
      <c r="B569" s="3" t="s">
        <v>286</v>
      </c>
      <c r="C569" s="3" t="s">
        <v>30</v>
      </c>
      <c r="D569" s="3" t="s">
        <v>31</v>
      </c>
      <c r="E569" s="9" t="s">
        <v>126</v>
      </c>
      <c r="F569" s="10">
        <v>-465000</v>
      </c>
      <c r="G569" s="10">
        <v>-289258.39039999997</v>
      </c>
      <c r="H569" s="11">
        <v>0.62206105470440298</v>
      </c>
      <c r="I569" s="12">
        <v>-0.366483</v>
      </c>
      <c r="J569" s="12">
        <v>-0.65510000000000002</v>
      </c>
      <c r="K569" s="13">
        <v>0</v>
      </c>
      <c r="L569" s="13">
        <v>-83484.888300000006</v>
      </c>
      <c r="M569" s="64">
        <f t="shared" si="11"/>
        <v>39873</v>
      </c>
    </row>
    <row r="570" spans="1:13" hidden="1" x14ac:dyDescent="0.2">
      <c r="A570" s="3" t="s">
        <v>285</v>
      </c>
      <c r="B570" s="3" t="s">
        <v>286</v>
      </c>
      <c r="C570" s="3" t="s">
        <v>30</v>
      </c>
      <c r="D570" s="3" t="s">
        <v>31</v>
      </c>
      <c r="E570" s="9" t="s">
        <v>127</v>
      </c>
      <c r="F570" s="10">
        <v>-450000</v>
      </c>
      <c r="G570" s="10">
        <v>-278302.84230000002</v>
      </c>
      <c r="H570" s="11">
        <v>0.61845076077697203</v>
      </c>
      <c r="I570" s="12">
        <v>-0.52148689999999998</v>
      </c>
      <c r="J570" s="12">
        <v>-0.65510000000000002</v>
      </c>
      <c r="K570" s="13">
        <v>0</v>
      </c>
      <c r="L570" s="13">
        <v>-37184.905400000003</v>
      </c>
      <c r="M570" s="64">
        <f t="shared" si="11"/>
        <v>39904</v>
      </c>
    </row>
    <row r="571" spans="1:13" hidden="1" x14ac:dyDescent="0.2">
      <c r="A571" s="3" t="s">
        <v>285</v>
      </c>
      <c r="B571" s="3" t="s">
        <v>286</v>
      </c>
      <c r="C571" s="3" t="s">
        <v>30</v>
      </c>
      <c r="D571" s="3" t="s">
        <v>31</v>
      </c>
      <c r="E571" s="9" t="s">
        <v>128</v>
      </c>
      <c r="F571" s="10">
        <v>-465000</v>
      </c>
      <c r="G571" s="10">
        <v>-285960.5183</v>
      </c>
      <c r="H571" s="11">
        <v>0.61496885652709499</v>
      </c>
      <c r="I571" s="12">
        <v>-0.52149071999999996</v>
      </c>
      <c r="J571" s="12">
        <v>-0.65510000000000002</v>
      </c>
      <c r="K571" s="13">
        <v>0</v>
      </c>
      <c r="L571" s="13">
        <v>-38206.978300000002</v>
      </c>
      <c r="M571" s="64">
        <f t="shared" si="11"/>
        <v>39934</v>
      </c>
    </row>
    <row r="572" spans="1:13" hidden="1" x14ac:dyDescent="0.2">
      <c r="A572" s="3" t="s">
        <v>285</v>
      </c>
      <c r="B572" s="3" t="s">
        <v>286</v>
      </c>
      <c r="C572" s="3" t="s">
        <v>30</v>
      </c>
      <c r="D572" s="3" t="s">
        <v>31</v>
      </c>
      <c r="E572" s="9" t="s">
        <v>129</v>
      </c>
      <c r="F572" s="10">
        <v>-450000</v>
      </c>
      <c r="G572" s="10">
        <v>-275122.45809999999</v>
      </c>
      <c r="H572" s="11">
        <v>0.61138324025200796</v>
      </c>
      <c r="I572" s="12">
        <v>-0.52149471999999997</v>
      </c>
      <c r="J572" s="12">
        <v>-0.65510000000000002</v>
      </c>
      <c r="K572" s="13">
        <v>0</v>
      </c>
      <c r="L572" s="13">
        <v>-36757.8125</v>
      </c>
      <c r="M572" s="64">
        <f t="shared" si="11"/>
        <v>39965</v>
      </c>
    </row>
    <row r="573" spans="1:13" hidden="1" x14ac:dyDescent="0.2">
      <c r="A573" s="3" t="s">
        <v>285</v>
      </c>
      <c r="B573" s="3" t="s">
        <v>286</v>
      </c>
      <c r="C573" s="3" t="s">
        <v>30</v>
      </c>
      <c r="D573" s="3" t="s">
        <v>31</v>
      </c>
      <c r="E573" s="9" t="s">
        <v>130</v>
      </c>
      <c r="F573" s="10">
        <v>-465000</v>
      </c>
      <c r="G573" s="10">
        <v>-282685.24849999999</v>
      </c>
      <c r="H573" s="11">
        <v>0.60792526558285997</v>
      </c>
      <c r="I573" s="12">
        <v>-0.52149864000000001</v>
      </c>
      <c r="J573" s="12">
        <v>-0.65510000000000002</v>
      </c>
      <c r="K573" s="13">
        <v>0</v>
      </c>
      <c r="L573" s="13">
        <v>-37767.133200000004</v>
      </c>
      <c r="M573" s="64">
        <f t="shared" si="11"/>
        <v>39995</v>
      </c>
    </row>
    <row r="574" spans="1:13" hidden="1" x14ac:dyDescent="0.2">
      <c r="A574" s="3" t="s">
        <v>285</v>
      </c>
      <c r="B574" s="3" t="s">
        <v>286</v>
      </c>
      <c r="C574" s="3" t="s">
        <v>30</v>
      </c>
      <c r="D574" s="3" t="s">
        <v>31</v>
      </c>
      <c r="E574" s="9" t="s">
        <v>131</v>
      </c>
      <c r="F574" s="10">
        <v>-465000</v>
      </c>
      <c r="G574" s="10">
        <v>-281029.45750000002</v>
      </c>
      <c r="H574" s="11">
        <v>0.60436442483280606</v>
      </c>
      <c r="I574" s="12">
        <v>-0.52150273999999996</v>
      </c>
      <c r="J574" s="12">
        <v>-0.65510000000000002</v>
      </c>
      <c r="K574" s="13">
        <v>0</v>
      </c>
      <c r="L574" s="13">
        <v>-37544.764799999997</v>
      </c>
      <c r="M574" s="64">
        <f t="shared" si="11"/>
        <v>40026</v>
      </c>
    </row>
    <row r="575" spans="1:13" hidden="1" x14ac:dyDescent="0.2">
      <c r="A575" s="3" t="s">
        <v>285</v>
      </c>
      <c r="B575" s="3" t="s">
        <v>286</v>
      </c>
      <c r="C575" s="3" t="s">
        <v>30</v>
      </c>
      <c r="D575" s="3" t="s">
        <v>31</v>
      </c>
      <c r="E575" s="9" t="s">
        <v>132</v>
      </c>
      <c r="F575" s="10">
        <v>-450000</v>
      </c>
      <c r="G575" s="10">
        <v>-270367.29489999998</v>
      </c>
      <c r="H575" s="11">
        <v>0.60081621079226899</v>
      </c>
      <c r="I575" s="12">
        <v>-0.52150689000000006</v>
      </c>
      <c r="J575" s="12">
        <v>-0.65510000000000002</v>
      </c>
      <c r="K575" s="13">
        <v>0</v>
      </c>
      <c r="L575" s="13">
        <v>-36119.2065</v>
      </c>
      <c r="M575" s="64">
        <f t="shared" si="11"/>
        <v>40057</v>
      </c>
    </row>
    <row r="576" spans="1:13" hidden="1" x14ac:dyDescent="0.2">
      <c r="A576" s="3" t="s">
        <v>285</v>
      </c>
      <c r="B576" s="3" t="s">
        <v>286</v>
      </c>
      <c r="C576" s="3" t="s">
        <v>30</v>
      </c>
      <c r="D576" s="3" t="s">
        <v>31</v>
      </c>
      <c r="E576" s="9" t="s">
        <v>133</v>
      </c>
      <c r="F576" s="10">
        <v>-465000</v>
      </c>
      <c r="G576" s="10">
        <v>-277788.4423</v>
      </c>
      <c r="H576" s="11">
        <v>0.59739449952009405</v>
      </c>
      <c r="I576" s="12">
        <v>-0.52151095999999997</v>
      </c>
      <c r="J576" s="12">
        <v>-0.65510000000000002</v>
      </c>
      <c r="K576" s="13">
        <v>0</v>
      </c>
      <c r="L576" s="13">
        <v>-37109.490700000002</v>
      </c>
      <c r="M576" s="64">
        <f t="shared" si="11"/>
        <v>40087</v>
      </c>
    </row>
    <row r="577" spans="1:13" hidden="1" x14ac:dyDescent="0.2">
      <c r="A577" s="3" t="s">
        <v>285</v>
      </c>
      <c r="B577" s="3" t="s">
        <v>286</v>
      </c>
      <c r="C577" s="3" t="s">
        <v>30</v>
      </c>
      <c r="D577" s="3" t="s">
        <v>31</v>
      </c>
      <c r="E577" s="9" t="s">
        <v>134</v>
      </c>
      <c r="F577" s="10">
        <v>-450000</v>
      </c>
      <c r="G577" s="10">
        <v>-267242.03950000001</v>
      </c>
      <c r="H577" s="11">
        <v>0.59387119896339402</v>
      </c>
      <c r="I577" s="12">
        <v>-0.48151522000000002</v>
      </c>
      <c r="J577" s="12">
        <v>-0.65510000000000002</v>
      </c>
      <c r="K577" s="13">
        <v>0</v>
      </c>
      <c r="L577" s="13">
        <v>-46389.1518</v>
      </c>
      <c r="M577" s="64">
        <f t="shared" si="11"/>
        <v>40118</v>
      </c>
    </row>
    <row r="578" spans="1:13" hidden="1" x14ac:dyDescent="0.2">
      <c r="A578" s="3" t="s">
        <v>285</v>
      </c>
      <c r="B578" s="3" t="s">
        <v>286</v>
      </c>
      <c r="C578" s="3" t="s">
        <v>30</v>
      </c>
      <c r="D578" s="3" t="s">
        <v>31</v>
      </c>
      <c r="E578" s="9" t="s">
        <v>135</v>
      </c>
      <c r="F578" s="10">
        <v>-465000</v>
      </c>
      <c r="G578" s="10">
        <v>-274570.24229999998</v>
      </c>
      <c r="H578" s="11">
        <v>0.59047363931874097</v>
      </c>
      <c r="I578" s="12">
        <v>-0.48151938</v>
      </c>
      <c r="J578" s="12">
        <v>-0.65510000000000002</v>
      </c>
      <c r="K578" s="13">
        <v>0</v>
      </c>
      <c r="L578" s="13">
        <v>-47660.072699999997</v>
      </c>
      <c r="M578" s="64">
        <f t="shared" si="11"/>
        <v>40148</v>
      </c>
    </row>
    <row r="579" spans="1:13" hidden="1" x14ac:dyDescent="0.2">
      <c r="A579" s="3" t="s">
        <v>285</v>
      </c>
      <c r="B579" s="3" t="s">
        <v>286</v>
      </c>
      <c r="C579" s="3" t="s">
        <v>30</v>
      </c>
      <c r="D579" s="3" t="s">
        <v>31</v>
      </c>
      <c r="E579" s="9" t="s">
        <v>136</v>
      </c>
      <c r="F579" s="10">
        <v>-465000</v>
      </c>
      <c r="G579" s="10">
        <v>-272943.5319</v>
      </c>
      <c r="H579" s="11">
        <v>0.58697533737771501</v>
      </c>
      <c r="I579" s="12">
        <v>-0.48152374000000003</v>
      </c>
      <c r="J579" s="12">
        <v>-0.65510000000000002</v>
      </c>
      <c r="K579" s="13">
        <v>0</v>
      </c>
      <c r="L579" s="13">
        <v>-47376.518799999998</v>
      </c>
      <c r="M579" s="64">
        <f t="shared" si="11"/>
        <v>40179</v>
      </c>
    </row>
    <row r="580" spans="1:13" hidden="1" x14ac:dyDescent="0.2">
      <c r="A580" s="3" t="s">
        <v>285</v>
      </c>
      <c r="B580" s="3" t="s">
        <v>286</v>
      </c>
      <c r="C580" s="3" t="s">
        <v>30</v>
      </c>
      <c r="D580" s="3" t="s">
        <v>31</v>
      </c>
      <c r="E580" s="9" t="s">
        <v>137</v>
      </c>
      <c r="F580" s="10">
        <v>-420000</v>
      </c>
      <c r="G580" s="10">
        <v>-245065.70370000001</v>
      </c>
      <c r="H580" s="11">
        <v>0.58348977067013397</v>
      </c>
      <c r="I580" s="12">
        <v>-0.48152813999999999</v>
      </c>
      <c r="J580" s="12">
        <v>-0.65510000000000002</v>
      </c>
      <c r="K580" s="13">
        <v>0</v>
      </c>
      <c r="L580" s="13">
        <v>-42536.5098</v>
      </c>
      <c r="M580" s="64">
        <f t="shared" si="11"/>
        <v>40210</v>
      </c>
    </row>
    <row r="581" spans="1:13" hidden="1" x14ac:dyDescent="0.2">
      <c r="A581" s="3" t="s">
        <v>285</v>
      </c>
      <c r="B581" s="3" t="s">
        <v>286</v>
      </c>
      <c r="C581" s="3" t="s">
        <v>30</v>
      </c>
      <c r="D581" s="3" t="s">
        <v>31</v>
      </c>
      <c r="E581" s="9" t="s">
        <v>138</v>
      </c>
      <c r="F581" s="10">
        <v>-465000</v>
      </c>
      <c r="G581" s="10">
        <v>-269863.9031</v>
      </c>
      <c r="H581" s="11">
        <v>0.580352479756302</v>
      </c>
      <c r="I581" s="12">
        <v>-0.48153215999999999</v>
      </c>
      <c r="J581" s="12">
        <v>-0.65510000000000002</v>
      </c>
      <c r="K581" s="13">
        <v>0</v>
      </c>
      <c r="L581" s="13">
        <v>-46839.693500000001</v>
      </c>
      <c r="M581" s="64">
        <f t="shared" si="11"/>
        <v>40238</v>
      </c>
    </row>
    <row r="582" spans="1:13" hidden="1" x14ac:dyDescent="0.2">
      <c r="A582" s="3" t="s">
        <v>285</v>
      </c>
      <c r="B582" s="3" t="s">
        <v>286</v>
      </c>
      <c r="C582" s="3" t="s">
        <v>30</v>
      </c>
      <c r="D582" s="3" t="s">
        <v>31</v>
      </c>
      <c r="E582" s="9" t="s">
        <v>139</v>
      </c>
      <c r="F582" s="10">
        <v>-450000</v>
      </c>
      <c r="G582" s="10">
        <v>-259601.04269999999</v>
      </c>
      <c r="H582" s="11">
        <v>0.57689120589646403</v>
      </c>
      <c r="I582" s="12">
        <v>-0.55153667000000006</v>
      </c>
      <c r="J582" s="12">
        <v>-0.65510000000000002</v>
      </c>
      <c r="K582" s="13">
        <v>0</v>
      </c>
      <c r="L582" s="13">
        <v>-26885.1489</v>
      </c>
      <c r="M582" s="64">
        <f t="shared" si="11"/>
        <v>40269</v>
      </c>
    </row>
    <row r="583" spans="1:13" hidden="1" x14ac:dyDescent="0.2">
      <c r="A583" s="3" t="s">
        <v>285</v>
      </c>
      <c r="B583" s="3" t="s">
        <v>286</v>
      </c>
      <c r="C583" s="3" t="s">
        <v>30</v>
      </c>
      <c r="D583" s="3" t="s">
        <v>31</v>
      </c>
      <c r="E583" s="9" t="s">
        <v>140</v>
      </c>
      <c r="F583" s="10">
        <v>-465000</v>
      </c>
      <c r="G583" s="10">
        <v>-266702.50079999998</v>
      </c>
      <c r="H583" s="11">
        <v>0.57355376516877699</v>
      </c>
      <c r="I583" s="12">
        <v>-0.55154108000000002</v>
      </c>
      <c r="J583" s="12">
        <v>-0.65510000000000002</v>
      </c>
      <c r="K583" s="13">
        <v>0</v>
      </c>
      <c r="L583" s="13">
        <v>-27619.424200000001</v>
      </c>
      <c r="M583" s="64">
        <f t="shared" si="11"/>
        <v>40299</v>
      </c>
    </row>
    <row r="584" spans="1:13" hidden="1" x14ac:dyDescent="0.2">
      <c r="A584" s="3" t="s">
        <v>285</v>
      </c>
      <c r="B584" s="3" t="s">
        <v>286</v>
      </c>
      <c r="C584" s="3" t="s">
        <v>30</v>
      </c>
      <c r="D584" s="3" t="s">
        <v>31</v>
      </c>
      <c r="E584" s="9" t="s">
        <v>141</v>
      </c>
      <c r="F584" s="10">
        <v>-450000</v>
      </c>
      <c r="G584" s="10">
        <v>-256552.95559999999</v>
      </c>
      <c r="H584" s="11">
        <v>0.57011767920932799</v>
      </c>
      <c r="I584" s="12">
        <v>-0.55154568000000004</v>
      </c>
      <c r="J584" s="12">
        <v>-0.65510000000000002</v>
      </c>
      <c r="K584" s="13">
        <v>0</v>
      </c>
      <c r="L584" s="13">
        <v>-26567.167000000001</v>
      </c>
      <c r="M584" s="64">
        <f t="shared" ref="M584:M647" si="12">DATE(YEAR(E584),MONTH(E584),1)</f>
        <v>40330</v>
      </c>
    </row>
    <row r="585" spans="1:13" hidden="1" x14ac:dyDescent="0.2">
      <c r="A585" s="3" t="s">
        <v>285</v>
      </c>
      <c r="B585" s="3" t="s">
        <v>286</v>
      </c>
      <c r="C585" s="3" t="s">
        <v>30</v>
      </c>
      <c r="D585" s="3" t="s">
        <v>31</v>
      </c>
      <c r="E585" s="9" t="s">
        <v>142</v>
      </c>
      <c r="F585" s="10">
        <v>-465000</v>
      </c>
      <c r="G585" s="10">
        <v>-263564.16100000002</v>
      </c>
      <c r="H585" s="11">
        <v>0.56680464732295499</v>
      </c>
      <c r="I585" s="12">
        <v>-0.55155018</v>
      </c>
      <c r="J585" s="12">
        <v>-0.65510000000000002</v>
      </c>
      <c r="K585" s="13">
        <v>0</v>
      </c>
      <c r="L585" s="13">
        <v>-27292.0203</v>
      </c>
      <c r="M585" s="64">
        <f t="shared" si="12"/>
        <v>40360</v>
      </c>
    </row>
    <row r="586" spans="1:13" hidden="1" x14ac:dyDescent="0.2">
      <c r="A586" s="3" t="s">
        <v>285</v>
      </c>
      <c r="B586" s="3" t="s">
        <v>286</v>
      </c>
      <c r="C586" s="3" t="s">
        <v>30</v>
      </c>
      <c r="D586" s="3" t="s">
        <v>31</v>
      </c>
      <c r="E586" s="9" t="s">
        <v>143</v>
      </c>
      <c r="F586" s="10">
        <v>-465000</v>
      </c>
      <c r="G586" s="10">
        <v>-261978.125</v>
      </c>
      <c r="H586" s="11">
        <v>0.56339381717525405</v>
      </c>
      <c r="I586" s="12">
        <v>-0.55155489000000002</v>
      </c>
      <c r="J586" s="12">
        <v>-0.65510000000000002</v>
      </c>
      <c r="K586" s="13">
        <v>0</v>
      </c>
      <c r="L586" s="13">
        <v>-27126.553899999999</v>
      </c>
      <c r="M586" s="64">
        <f t="shared" si="12"/>
        <v>40391</v>
      </c>
    </row>
    <row r="587" spans="1:13" hidden="1" x14ac:dyDescent="0.2">
      <c r="A587" s="3" t="s">
        <v>285</v>
      </c>
      <c r="B587" s="3" t="s">
        <v>286</v>
      </c>
      <c r="C587" s="3" t="s">
        <v>30</v>
      </c>
      <c r="D587" s="3" t="s">
        <v>31</v>
      </c>
      <c r="E587" s="9" t="s">
        <v>144</v>
      </c>
      <c r="F587" s="10">
        <v>-450000</v>
      </c>
      <c r="G587" s="10">
        <v>-251998.13089999999</v>
      </c>
      <c r="H587" s="11">
        <v>0.55999584641587397</v>
      </c>
      <c r="I587" s="12">
        <v>-0.55155964999999996</v>
      </c>
      <c r="J587" s="12">
        <v>-0.65510000000000002</v>
      </c>
      <c r="K587" s="13">
        <v>0</v>
      </c>
      <c r="L587" s="13">
        <v>-26091.975699999999</v>
      </c>
      <c r="M587" s="64">
        <f t="shared" si="12"/>
        <v>40422</v>
      </c>
    </row>
    <row r="588" spans="1:13" hidden="1" x14ac:dyDescent="0.2">
      <c r="A588" s="3" t="s">
        <v>285</v>
      </c>
      <c r="B588" s="3" t="s">
        <v>286</v>
      </c>
      <c r="C588" s="3" t="s">
        <v>30</v>
      </c>
      <c r="D588" s="3" t="s">
        <v>31</v>
      </c>
      <c r="E588" s="9" t="s">
        <v>145</v>
      </c>
      <c r="F588" s="10">
        <v>-465000</v>
      </c>
      <c r="G588" s="10">
        <v>-258874.682</v>
      </c>
      <c r="H588" s="11">
        <v>0.55671974621313602</v>
      </c>
      <c r="I588" s="12">
        <v>-0.55156430000000001</v>
      </c>
      <c r="J588" s="12">
        <v>-0.65510000000000002</v>
      </c>
      <c r="K588" s="13">
        <v>0</v>
      </c>
      <c r="L588" s="13">
        <v>-26802.772000000001</v>
      </c>
      <c r="M588" s="64">
        <f t="shared" si="12"/>
        <v>40452</v>
      </c>
    </row>
    <row r="589" spans="1:13" hidden="1" x14ac:dyDescent="0.2">
      <c r="A589" s="3" t="s">
        <v>285</v>
      </c>
      <c r="B589" s="3" t="s">
        <v>286</v>
      </c>
      <c r="C589" s="3" t="s">
        <v>30</v>
      </c>
      <c r="D589" s="3" t="s">
        <v>31</v>
      </c>
      <c r="E589" s="9" t="s">
        <v>146</v>
      </c>
      <c r="F589" s="10">
        <v>-450000</v>
      </c>
      <c r="G589" s="10">
        <v>-249006.20600000001</v>
      </c>
      <c r="H589" s="11">
        <v>0.55334712451624302</v>
      </c>
      <c r="I589" s="12">
        <v>-0.51156915999999997</v>
      </c>
      <c r="J589" s="12">
        <v>-0.65510000000000002</v>
      </c>
      <c r="K589" s="13">
        <v>0</v>
      </c>
      <c r="L589" s="13">
        <v>-35740.071100000001</v>
      </c>
      <c r="M589" s="64">
        <f t="shared" si="12"/>
        <v>40483</v>
      </c>
    </row>
    <row r="590" spans="1:13" hidden="1" x14ac:dyDescent="0.2">
      <c r="A590" s="3" t="s">
        <v>285</v>
      </c>
      <c r="B590" s="3" t="s">
        <v>286</v>
      </c>
      <c r="C590" s="3" t="s">
        <v>30</v>
      </c>
      <c r="D590" s="3" t="s">
        <v>31</v>
      </c>
      <c r="E590" s="9" t="s">
        <v>147</v>
      </c>
      <c r="F590" s="10">
        <v>-465000</v>
      </c>
      <c r="G590" s="10">
        <v>-255794.44620000001</v>
      </c>
      <c r="H590" s="11">
        <v>0.55009558325056707</v>
      </c>
      <c r="I590" s="12">
        <v>-0.51157390000000003</v>
      </c>
      <c r="J590" s="12">
        <v>-0.65510000000000002</v>
      </c>
      <c r="K590" s="13">
        <v>0</v>
      </c>
      <c r="L590" s="13">
        <v>-36713.178099999997</v>
      </c>
      <c r="M590" s="64">
        <f t="shared" si="12"/>
        <v>40513</v>
      </c>
    </row>
    <row r="591" spans="1:13" hidden="1" x14ac:dyDescent="0.2">
      <c r="A591" s="3" t="s">
        <v>285</v>
      </c>
      <c r="B591" s="3" t="s">
        <v>286</v>
      </c>
      <c r="C591" s="3" t="s">
        <v>30</v>
      </c>
      <c r="D591" s="3" t="s">
        <v>31</v>
      </c>
      <c r="E591" s="9" t="s">
        <v>148</v>
      </c>
      <c r="F591" s="10">
        <v>-465000</v>
      </c>
      <c r="G591" s="10">
        <v>-254237.99040000001</v>
      </c>
      <c r="H591" s="11">
        <v>0.54674836642971703</v>
      </c>
      <c r="I591" s="12">
        <v>-0.51157885999999997</v>
      </c>
      <c r="J591" s="12">
        <v>-0.65510000000000002</v>
      </c>
      <c r="K591" s="13">
        <v>0</v>
      </c>
      <c r="L591" s="13">
        <v>-36488.525600000001</v>
      </c>
      <c r="M591" s="64">
        <f t="shared" si="12"/>
        <v>40544</v>
      </c>
    </row>
    <row r="592" spans="1:13" hidden="1" x14ac:dyDescent="0.2">
      <c r="A592" s="3" t="s">
        <v>285</v>
      </c>
      <c r="B592" s="3" t="s">
        <v>286</v>
      </c>
      <c r="C592" s="3" t="s">
        <v>30</v>
      </c>
      <c r="D592" s="3" t="s">
        <v>31</v>
      </c>
      <c r="E592" s="9" t="s">
        <v>149</v>
      </c>
      <c r="F592" s="10">
        <v>-420000</v>
      </c>
      <c r="G592" s="10">
        <v>-228233.9137</v>
      </c>
      <c r="H592" s="11">
        <v>0.54341408015149306</v>
      </c>
      <c r="I592" s="12">
        <v>-0.51158387000000005</v>
      </c>
      <c r="J592" s="12">
        <v>-0.65510000000000002</v>
      </c>
      <c r="K592" s="13">
        <v>0</v>
      </c>
      <c r="L592" s="13">
        <v>-32755.247599999999</v>
      </c>
      <c r="M592" s="64">
        <f t="shared" si="12"/>
        <v>40575</v>
      </c>
    </row>
    <row r="593" spans="1:13" hidden="1" x14ac:dyDescent="0.2">
      <c r="A593" s="3" t="s">
        <v>285</v>
      </c>
      <c r="B593" s="3" t="s">
        <v>286</v>
      </c>
      <c r="C593" s="3" t="s">
        <v>30</v>
      </c>
      <c r="D593" s="3" t="s">
        <v>31</v>
      </c>
      <c r="E593" s="9" t="s">
        <v>150</v>
      </c>
      <c r="F593" s="10">
        <v>-465000</v>
      </c>
      <c r="G593" s="10">
        <v>-251292.3199</v>
      </c>
      <c r="H593" s="11">
        <v>0.54041359128502497</v>
      </c>
      <c r="I593" s="12">
        <v>-0.51158844000000003</v>
      </c>
      <c r="J593" s="12">
        <v>-0.65510000000000002</v>
      </c>
      <c r="K593" s="13">
        <v>0</v>
      </c>
      <c r="L593" s="13">
        <v>-36063.352800000001</v>
      </c>
      <c r="M593" s="64">
        <f t="shared" si="12"/>
        <v>40603</v>
      </c>
    </row>
    <row r="594" spans="1:13" hidden="1" x14ac:dyDescent="0.2">
      <c r="A594" s="3" t="s">
        <v>285</v>
      </c>
      <c r="B594" s="3" t="s">
        <v>286</v>
      </c>
      <c r="C594" s="3" t="s">
        <v>30</v>
      </c>
      <c r="D594" s="3" t="s">
        <v>31</v>
      </c>
      <c r="E594" s="9" t="s">
        <v>151</v>
      </c>
      <c r="F594" s="10">
        <v>-450000</v>
      </c>
      <c r="G594" s="10">
        <v>-241696.777</v>
      </c>
      <c r="H594" s="11">
        <v>0.53710394896837899</v>
      </c>
      <c r="I594" s="12">
        <v>-0.58959355000000002</v>
      </c>
      <c r="J594" s="12">
        <v>-0.65510000000000002</v>
      </c>
      <c r="K594" s="13">
        <v>0</v>
      </c>
      <c r="L594" s="13">
        <v>-15832.698700000001</v>
      </c>
      <c r="M594" s="64">
        <f t="shared" si="12"/>
        <v>40634</v>
      </c>
    </row>
    <row r="595" spans="1:13" hidden="1" x14ac:dyDescent="0.2">
      <c r="A595" s="3" t="s">
        <v>285</v>
      </c>
      <c r="B595" s="3" t="s">
        <v>286</v>
      </c>
      <c r="C595" s="3" t="s">
        <v>30</v>
      </c>
      <c r="D595" s="3" t="s">
        <v>31</v>
      </c>
      <c r="E595" s="9" t="s">
        <v>152</v>
      </c>
      <c r="F595" s="10">
        <v>-465000</v>
      </c>
      <c r="G595" s="10">
        <v>-248269.73749999999</v>
      </c>
      <c r="H595" s="11">
        <v>0.53391341392881297</v>
      </c>
      <c r="I595" s="12">
        <v>-0.58959854</v>
      </c>
      <c r="J595" s="12">
        <v>-0.65510000000000002</v>
      </c>
      <c r="K595" s="13">
        <v>0</v>
      </c>
      <c r="L595" s="13">
        <v>-16262.031000000001</v>
      </c>
      <c r="M595" s="64">
        <f t="shared" si="12"/>
        <v>40664</v>
      </c>
    </row>
    <row r="596" spans="1:13" hidden="1" x14ac:dyDescent="0.2">
      <c r="A596" s="3" t="s">
        <v>285</v>
      </c>
      <c r="B596" s="3" t="s">
        <v>286</v>
      </c>
      <c r="C596" s="3" t="s">
        <v>30</v>
      </c>
      <c r="D596" s="3" t="s">
        <v>31</v>
      </c>
      <c r="E596" s="9" t="s">
        <v>153</v>
      </c>
      <c r="F596" s="10">
        <v>-450000</v>
      </c>
      <c r="G596" s="10">
        <v>-238786.97380000001</v>
      </c>
      <c r="H596" s="11">
        <v>0.53063771944557903</v>
      </c>
      <c r="I596" s="12">
        <v>-0.58959276000000005</v>
      </c>
      <c r="J596" s="12">
        <v>-0.65510000000000002</v>
      </c>
      <c r="K596" s="13">
        <v>0</v>
      </c>
      <c r="L596" s="13">
        <v>-15642.275600000001</v>
      </c>
      <c r="M596" s="64">
        <f t="shared" si="12"/>
        <v>40695</v>
      </c>
    </row>
    <row r="597" spans="1:13" hidden="1" x14ac:dyDescent="0.2">
      <c r="A597" s="3" t="s">
        <v>285</v>
      </c>
      <c r="B597" s="3" t="s">
        <v>286</v>
      </c>
      <c r="C597" s="3" t="s">
        <v>30</v>
      </c>
      <c r="D597" s="3" t="s">
        <v>31</v>
      </c>
      <c r="E597" s="9" t="s">
        <v>154</v>
      </c>
      <c r="F597" s="10">
        <v>-465000</v>
      </c>
      <c r="G597" s="10">
        <v>-245392.2562</v>
      </c>
      <c r="H597" s="11">
        <v>0.52772528204370994</v>
      </c>
      <c r="I597" s="12">
        <v>-0.58959338000000006</v>
      </c>
      <c r="J597" s="12">
        <v>-0.65510000000000002</v>
      </c>
      <c r="K597" s="13">
        <v>0</v>
      </c>
      <c r="L597" s="13">
        <v>-16074.8179</v>
      </c>
      <c r="M597" s="64">
        <f t="shared" si="12"/>
        <v>40725</v>
      </c>
    </row>
    <row r="598" spans="1:13" hidden="1" x14ac:dyDescent="0.2">
      <c r="A598" s="3" t="s">
        <v>285</v>
      </c>
      <c r="B598" s="3" t="s">
        <v>286</v>
      </c>
      <c r="C598" s="3" t="s">
        <v>30</v>
      </c>
      <c r="D598" s="3" t="s">
        <v>31</v>
      </c>
      <c r="E598" s="9" t="s">
        <v>155</v>
      </c>
      <c r="F598" s="10">
        <v>-465000</v>
      </c>
      <c r="G598" s="10">
        <v>-243999.34909999999</v>
      </c>
      <c r="H598" s="11">
        <v>0.52472978297783801</v>
      </c>
      <c r="I598" s="12">
        <v>-0.58959399000000001</v>
      </c>
      <c r="J598" s="12">
        <v>-0.65510000000000002</v>
      </c>
      <c r="K598" s="13">
        <v>0</v>
      </c>
      <c r="L598" s="13">
        <v>-15983.4234</v>
      </c>
      <c r="M598" s="64">
        <f t="shared" si="12"/>
        <v>40756</v>
      </c>
    </row>
    <row r="599" spans="1:13" hidden="1" x14ac:dyDescent="0.2">
      <c r="A599" s="3" t="s">
        <v>285</v>
      </c>
      <c r="B599" s="3" t="s">
        <v>286</v>
      </c>
      <c r="C599" s="3" t="s">
        <v>30</v>
      </c>
      <c r="D599" s="3" t="s">
        <v>31</v>
      </c>
      <c r="E599" s="9" t="s">
        <v>156</v>
      </c>
      <c r="F599" s="10">
        <v>-450000</v>
      </c>
      <c r="G599" s="10">
        <v>-234786.81830000001</v>
      </c>
      <c r="H599" s="11">
        <v>0.52174848511193905</v>
      </c>
      <c r="I599" s="12">
        <v>-0.58959457999999998</v>
      </c>
      <c r="J599" s="12">
        <v>-0.65510000000000002</v>
      </c>
      <c r="K599" s="13">
        <v>0</v>
      </c>
      <c r="L599" s="13">
        <v>-15379.808800000001</v>
      </c>
      <c r="M599" s="64">
        <f t="shared" si="12"/>
        <v>40787</v>
      </c>
    </row>
    <row r="600" spans="1:13" hidden="1" x14ac:dyDescent="0.2">
      <c r="A600" s="3" t="s">
        <v>285</v>
      </c>
      <c r="B600" s="3" t="s">
        <v>286</v>
      </c>
      <c r="C600" s="3" t="s">
        <v>30</v>
      </c>
      <c r="D600" s="3" t="s">
        <v>31</v>
      </c>
      <c r="E600" s="9" t="s">
        <v>157</v>
      </c>
      <c r="F600" s="10">
        <v>-465000</v>
      </c>
      <c r="G600" s="10">
        <v>-241277.72769999999</v>
      </c>
      <c r="H600" s="11">
        <v>0.51887683371860405</v>
      </c>
      <c r="I600" s="12">
        <v>-0.58959512999999997</v>
      </c>
      <c r="J600" s="12">
        <v>-0.65510000000000002</v>
      </c>
      <c r="K600" s="13">
        <v>0</v>
      </c>
      <c r="L600" s="13">
        <v>-15804.8665</v>
      </c>
      <c r="M600" s="64">
        <f t="shared" si="12"/>
        <v>40817</v>
      </c>
    </row>
    <row r="601" spans="1:13" hidden="1" x14ac:dyDescent="0.2">
      <c r="A601" s="3" t="s">
        <v>285</v>
      </c>
      <c r="B601" s="3" t="s">
        <v>286</v>
      </c>
      <c r="C601" s="3" t="s">
        <v>30</v>
      </c>
      <c r="D601" s="3" t="s">
        <v>31</v>
      </c>
      <c r="E601" s="9" t="s">
        <v>158</v>
      </c>
      <c r="F601" s="10">
        <v>-450000</v>
      </c>
      <c r="G601" s="10">
        <v>-232165.50210000001</v>
      </c>
      <c r="H601" s="11">
        <v>0.51592333802929902</v>
      </c>
      <c r="I601" s="12">
        <v>-0.52959566999999996</v>
      </c>
      <c r="J601" s="12">
        <v>-0.65510000000000002</v>
      </c>
      <c r="K601" s="13">
        <v>0</v>
      </c>
      <c r="L601" s="13">
        <v>-29137.775700000002</v>
      </c>
      <c r="M601" s="64">
        <f t="shared" si="12"/>
        <v>40848</v>
      </c>
    </row>
    <row r="602" spans="1:13" hidden="1" x14ac:dyDescent="0.2">
      <c r="A602" s="3" t="s">
        <v>285</v>
      </c>
      <c r="B602" s="3" t="s">
        <v>286</v>
      </c>
      <c r="C602" s="3" t="s">
        <v>30</v>
      </c>
      <c r="D602" s="3" t="s">
        <v>31</v>
      </c>
      <c r="E602" s="9" t="s">
        <v>159</v>
      </c>
      <c r="F602" s="10">
        <v>-465000</v>
      </c>
      <c r="G602" s="10">
        <v>-238581.50289999999</v>
      </c>
      <c r="H602" s="11">
        <v>0.51307850088079099</v>
      </c>
      <c r="I602" s="12">
        <v>-0.52959617000000003</v>
      </c>
      <c r="J602" s="12">
        <v>-0.65510000000000002</v>
      </c>
      <c r="K602" s="13">
        <v>0</v>
      </c>
      <c r="L602" s="13">
        <v>-29942.892</v>
      </c>
      <c r="M602" s="64">
        <f t="shared" si="12"/>
        <v>40878</v>
      </c>
    </row>
    <row r="603" spans="1:13" hidden="1" x14ac:dyDescent="0.2">
      <c r="A603" s="3" t="s">
        <v>285</v>
      </c>
      <c r="B603" s="3" t="s">
        <v>286</v>
      </c>
      <c r="C603" s="3" t="s">
        <v>30</v>
      </c>
      <c r="D603" s="3" t="s">
        <v>31</v>
      </c>
      <c r="E603" s="9" t="s">
        <v>160</v>
      </c>
      <c r="F603" s="10">
        <v>-465000</v>
      </c>
      <c r="G603" s="10">
        <v>-237220.96789999999</v>
      </c>
      <c r="H603" s="11">
        <v>0.51015261921548805</v>
      </c>
      <c r="I603" s="12">
        <v>-0.52959666999999999</v>
      </c>
      <c r="J603" s="12">
        <v>-0.65510000000000002</v>
      </c>
      <c r="K603" s="13">
        <v>0</v>
      </c>
      <c r="L603" s="13">
        <v>-29772.022499999999</v>
      </c>
      <c r="M603" s="64">
        <f t="shared" si="12"/>
        <v>40909</v>
      </c>
    </row>
    <row r="604" spans="1:13" hidden="1" x14ac:dyDescent="0.2">
      <c r="A604" s="3" t="s">
        <v>285</v>
      </c>
      <c r="B604" s="3" t="s">
        <v>286</v>
      </c>
      <c r="C604" s="3" t="s">
        <v>30</v>
      </c>
      <c r="D604" s="3" t="s">
        <v>31</v>
      </c>
      <c r="E604" s="9" t="s">
        <v>161</v>
      </c>
      <c r="F604" s="10">
        <v>-435000</v>
      </c>
      <c r="G604" s="10">
        <v>-220649.704</v>
      </c>
      <c r="H604" s="11">
        <v>0.50724069892286805</v>
      </c>
      <c r="I604" s="12">
        <v>-0.52959712999999997</v>
      </c>
      <c r="J604" s="12">
        <v>-0.65510000000000002</v>
      </c>
      <c r="K604" s="13">
        <v>0</v>
      </c>
      <c r="L604" s="13">
        <v>-27692.17</v>
      </c>
      <c r="M604" s="64">
        <f t="shared" si="12"/>
        <v>40940</v>
      </c>
    </row>
    <row r="605" spans="1:13" hidden="1" x14ac:dyDescent="0.2">
      <c r="A605" s="3" t="s">
        <v>285</v>
      </c>
      <c r="B605" s="3" t="s">
        <v>286</v>
      </c>
      <c r="C605" s="3" t="s">
        <v>30</v>
      </c>
      <c r="D605" s="3" t="s">
        <v>31</v>
      </c>
      <c r="E605" s="9" t="s">
        <v>162</v>
      </c>
      <c r="F605" s="10">
        <v>-465000</v>
      </c>
      <c r="G605" s="10">
        <v>-234606.09700000001</v>
      </c>
      <c r="H605" s="11">
        <v>0.50452924087002704</v>
      </c>
      <c r="I605" s="12">
        <v>-0.52959754999999997</v>
      </c>
      <c r="J605" s="12">
        <v>-0.65510000000000002</v>
      </c>
      <c r="K605" s="13">
        <v>0</v>
      </c>
      <c r="L605" s="13">
        <v>-29443.639500000001</v>
      </c>
      <c r="M605" s="64">
        <f t="shared" si="12"/>
        <v>40969</v>
      </c>
    </row>
    <row r="606" spans="1:13" hidden="1" x14ac:dyDescent="0.2">
      <c r="A606" s="3" t="s">
        <v>285</v>
      </c>
      <c r="B606" s="3" t="s">
        <v>286</v>
      </c>
      <c r="C606" s="3" t="s">
        <v>30</v>
      </c>
      <c r="D606" s="3" t="s">
        <v>31</v>
      </c>
      <c r="E606" s="9" t="s">
        <v>163</v>
      </c>
      <c r="F606" s="10">
        <v>-450000</v>
      </c>
      <c r="G606" s="10">
        <v>-225739.89230000001</v>
      </c>
      <c r="H606" s="11">
        <v>0.50164420501813101</v>
      </c>
      <c r="I606" s="12">
        <v>-0.62959797000000006</v>
      </c>
      <c r="J606" s="12">
        <v>-0.65510000000000002</v>
      </c>
      <c r="K606" s="13">
        <v>0</v>
      </c>
      <c r="L606" s="13">
        <v>-5756.8245000000006</v>
      </c>
      <c r="M606" s="64">
        <f t="shared" si="12"/>
        <v>41000</v>
      </c>
    </row>
    <row r="607" spans="1:13" hidden="1" x14ac:dyDescent="0.2">
      <c r="A607" s="3" t="s">
        <v>285</v>
      </c>
      <c r="B607" s="3" t="s">
        <v>286</v>
      </c>
      <c r="C607" s="3" t="s">
        <v>30</v>
      </c>
      <c r="D607" s="3" t="s">
        <v>31</v>
      </c>
      <c r="E607" s="9" t="s">
        <v>164</v>
      </c>
      <c r="F607" s="10">
        <v>-465000</v>
      </c>
      <c r="G607" s="10">
        <v>-231972.40779999999</v>
      </c>
      <c r="H607" s="11">
        <v>0.49886539316378997</v>
      </c>
      <c r="I607" s="12">
        <v>-0.62959836000000002</v>
      </c>
      <c r="J607" s="12">
        <v>-0.65510000000000002</v>
      </c>
      <c r="K607" s="13">
        <v>0</v>
      </c>
      <c r="L607" s="13">
        <v>-5915.6769000000004</v>
      </c>
      <c r="M607" s="64">
        <f t="shared" si="12"/>
        <v>41030</v>
      </c>
    </row>
    <row r="608" spans="1:13" hidden="1" x14ac:dyDescent="0.2">
      <c r="A608" s="3" t="s">
        <v>285</v>
      </c>
      <c r="B608" s="3" t="s">
        <v>286</v>
      </c>
      <c r="C608" s="3" t="s">
        <v>30</v>
      </c>
      <c r="D608" s="3" t="s">
        <v>31</v>
      </c>
      <c r="E608" s="9" t="s">
        <v>165</v>
      </c>
      <c r="F608" s="10">
        <v>-450000</v>
      </c>
      <c r="G608" s="10">
        <v>-223203.3769</v>
      </c>
      <c r="H608" s="11">
        <v>0.49600750418394701</v>
      </c>
      <c r="I608" s="12">
        <v>-0.62959873</v>
      </c>
      <c r="J608" s="12">
        <v>-0.65510000000000002</v>
      </c>
      <c r="K608" s="13">
        <v>0</v>
      </c>
      <c r="L608" s="13">
        <v>-5691.9686000000002</v>
      </c>
      <c r="M608" s="64">
        <f t="shared" si="12"/>
        <v>41061</v>
      </c>
    </row>
    <row r="609" spans="1:13" hidden="1" x14ac:dyDescent="0.2">
      <c r="A609" s="3" t="s">
        <v>285</v>
      </c>
      <c r="B609" s="3" t="s">
        <v>286</v>
      </c>
      <c r="C609" s="3" t="s">
        <v>30</v>
      </c>
      <c r="D609" s="3" t="s">
        <v>31</v>
      </c>
      <c r="E609" s="9" t="s">
        <v>166</v>
      </c>
      <c r="F609" s="10">
        <v>-465000</v>
      </c>
      <c r="G609" s="10">
        <v>-229363.516</v>
      </c>
      <c r="H609" s="11">
        <v>0.493254873073531</v>
      </c>
      <c r="I609" s="12">
        <v>-0.62959907000000004</v>
      </c>
      <c r="J609" s="12">
        <v>-0.65510000000000002</v>
      </c>
      <c r="K609" s="13">
        <v>0</v>
      </c>
      <c r="L609" s="13">
        <v>-5848.9822000000004</v>
      </c>
      <c r="M609" s="64">
        <f t="shared" si="12"/>
        <v>41091</v>
      </c>
    </row>
    <row r="610" spans="1:13" hidden="1" x14ac:dyDescent="0.2">
      <c r="A610" s="3" t="s">
        <v>285</v>
      </c>
      <c r="B610" s="3" t="s">
        <v>286</v>
      </c>
      <c r="C610" s="3" t="s">
        <v>30</v>
      </c>
      <c r="D610" s="3" t="s">
        <v>31</v>
      </c>
      <c r="E610" s="9" t="s">
        <v>167</v>
      </c>
      <c r="F610" s="10">
        <v>-465000</v>
      </c>
      <c r="G610" s="10">
        <v>-228047.1341</v>
      </c>
      <c r="H610" s="11">
        <v>0.49042394419693203</v>
      </c>
      <c r="I610" s="12">
        <v>-0.62959940000000003</v>
      </c>
      <c r="J610" s="12">
        <v>-0.65510000000000002</v>
      </c>
      <c r="K610" s="13">
        <v>0</v>
      </c>
      <c r="L610" s="13">
        <v>-5815.3388000000004</v>
      </c>
      <c r="M610" s="64">
        <f t="shared" si="12"/>
        <v>41122</v>
      </c>
    </row>
    <row r="611" spans="1:13" hidden="1" x14ac:dyDescent="0.2">
      <c r="A611" s="3" t="s">
        <v>285</v>
      </c>
      <c r="B611" s="3" t="s">
        <v>286</v>
      </c>
      <c r="C611" s="3" t="s">
        <v>30</v>
      </c>
      <c r="D611" s="3" t="s">
        <v>31</v>
      </c>
      <c r="E611" s="9" t="s">
        <v>168</v>
      </c>
      <c r="F611" s="10">
        <v>-450000</v>
      </c>
      <c r="G611" s="10">
        <v>-219422.9902</v>
      </c>
      <c r="H611" s="11">
        <v>0.48760664491549</v>
      </c>
      <c r="I611" s="12">
        <v>-0.62959969999999998</v>
      </c>
      <c r="J611" s="12">
        <v>-0.65510000000000002</v>
      </c>
      <c r="K611" s="13">
        <v>0</v>
      </c>
      <c r="L611" s="13">
        <v>-5595.3516</v>
      </c>
      <c r="M611" s="64">
        <f t="shared" si="12"/>
        <v>41153</v>
      </c>
    </row>
    <row r="612" spans="1:13" hidden="1" x14ac:dyDescent="0.2">
      <c r="A612" s="3" t="s">
        <v>285</v>
      </c>
      <c r="B612" s="3" t="s">
        <v>286</v>
      </c>
      <c r="C612" s="3" t="s">
        <v>30</v>
      </c>
      <c r="D612" s="3" t="s">
        <v>31</v>
      </c>
      <c r="E612" s="9" t="s">
        <v>169</v>
      </c>
      <c r="F612" s="10">
        <v>-465000</v>
      </c>
      <c r="G612" s="10">
        <v>-225475.31849999999</v>
      </c>
      <c r="H612" s="11">
        <v>0.48489315816807299</v>
      </c>
      <c r="I612" s="12">
        <v>-0.62959997000000001</v>
      </c>
      <c r="J612" s="12">
        <v>-0.65510000000000002</v>
      </c>
      <c r="K612" s="13">
        <v>0</v>
      </c>
      <c r="L612" s="13">
        <v>-5749.6271000000006</v>
      </c>
      <c r="M612" s="64">
        <f t="shared" si="12"/>
        <v>41183</v>
      </c>
    </row>
    <row r="613" spans="1:13" hidden="1" x14ac:dyDescent="0.2">
      <c r="A613" s="3" t="s">
        <v>285</v>
      </c>
      <c r="B613" s="3" t="s">
        <v>286</v>
      </c>
      <c r="C613" s="3" t="s">
        <v>30</v>
      </c>
      <c r="D613" s="3" t="s">
        <v>31</v>
      </c>
      <c r="E613" s="9" t="s">
        <v>170</v>
      </c>
      <c r="F613" s="10">
        <v>-450000</v>
      </c>
      <c r="G613" s="10">
        <v>-216946.1421</v>
      </c>
      <c r="H613" s="11">
        <v>0.482102538106082</v>
      </c>
      <c r="I613" s="12">
        <v>-0.56960023000000004</v>
      </c>
      <c r="J613" s="12">
        <v>-0.65510000000000002</v>
      </c>
      <c r="K613" s="13">
        <v>0</v>
      </c>
      <c r="L613" s="13">
        <v>-18548.8462</v>
      </c>
      <c r="M613" s="64">
        <f t="shared" si="12"/>
        <v>41214</v>
      </c>
    </row>
    <row r="614" spans="1:13" hidden="1" x14ac:dyDescent="0.2">
      <c r="A614" s="3" t="s">
        <v>285</v>
      </c>
      <c r="B614" s="3" t="s">
        <v>286</v>
      </c>
      <c r="C614" s="3" t="s">
        <v>30</v>
      </c>
      <c r="D614" s="3" t="s">
        <v>31</v>
      </c>
      <c r="E614" s="9" t="s">
        <v>171</v>
      </c>
      <c r="F614" s="10">
        <v>-465000</v>
      </c>
      <c r="G614" s="10">
        <v>-222927.87270000001</v>
      </c>
      <c r="H614" s="11">
        <v>0.47941478005343802</v>
      </c>
      <c r="I614" s="12">
        <v>-0.56960045000000004</v>
      </c>
      <c r="J614" s="12">
        <v>-0.65510000000000002</v>
      </c>
      <c r="K614" s="13">
        <v>0</v>
      </c>
      <c r="L614" s="13">
        <v>-19060.233199999999</v>
      </c>
      <c r="M614" s="64">
        <f t="shared" si="12"/>
        <v>41244</v>
      </c>
    </row>
    <row r="615" spans="1:13" hidden="1" x14ac:dyDescent="0.2">
      <c r="A615" s="3" t="s">
        <v>285</v>
      </c>
      <c r="B615" s="3" t="s">
        <v>286</v>
      </c>
      <c r="C615" s="3" t="s">
        <v>30</v>
      </c>
      <c r="D615" s="3" t="s">
        <v>31</v>
      </c>
      <c r="E615" s="9" t="s">
        <v>172</v>
      </c>
      <c r="F615" s="10">
        <v>-465000</v>
      </c>
      <c r="G615" s="10">
        <v>-221642.5539</v>
      </c>
      <c r="H615" s="11">
        <v>0.47665065351917402</v>
      </c>
      <c r="I615" s="12">
        <v>-0.56960065000000004</v>
      </c>
      <c r="J615" s="12">
        <v>-0.65510000000000002</v>
      </c>
      <c r="K615" s="13">
        <v>0</v>
      </c>
      <c r="L615" s="13">
        <v>-18950.293300000001</v>
      </c>
      <c r="M615" s="64">
        <f t="shared" si="12"/>
        <v>41275</v>
      </c>
    </row>
    <row r="616" spans="1:13" hidden="1" x14ac:dyDescent="0.2">
      <c r="A616" s="3" t="s">
        <v>285</v>
      </c>
      <c r="B616" s="3" t="s">
        <v>286</v>
      </c>
      <c r="C616" s="3" t="s">
        <v>30</v>
      </c>
      <c r="D616" s="3" t="s">
        <v>31</v>
      </c>
      <c r="E616" s="9" t="s">
        <v>173</v>
      </c>
      <c r="F616" s="10">
        <v>-420000</v>
      </c>
      <c r="G616" s="10">
        <v>-199037.9664</v>
      </c>
      <c r="H616" s="11">
        <v>0.47389991988931102</v>
      </c>
      <c r="I616" s="12">
        <v>-0.56960084</v>
      </c>
      <c r="J616" s="12">
        <v>-0.65510000000000002</v>
      </c>
      <c r="K616" s="13">
        <v>0</v>
      </c>
      <c r="L616" s="13">
        <v>-17017.579600000001</v>
      </c>
      <c r="M616" s="64">
        <f t="shared" si="12"/>
        <v>41306</v>
      </c>
    </row>
    <row r="617" spans="1:13" hidden="1" x14ac:dyDescent="0.2">
      <c r="A617" s="3" t="s">
        <v>285</v>
      </c>
      <c r="B617" s="3" t="s">
        <v>286</v>
      </c>
      <c r="C617" s="3" t="s">
        <v>30</v>
      </c>
      <c r="D617" s="3" t="s">
        <v>31</v>
      </c>
      <c r="E617" s="9" t="s">
        <v>174</v>
      </c>
      <c r="F617" s="10">
        <v>-465000</v>
      </c>
      <c r="G617" s="10">
        <v>-219213.489</v>
      </c>
      <c r="H617" s="11">
        <v>0.47142685802908602</v>
      </c>
      <c r="I617" s="12">
        <v>-0.56960098000000003</v>
      </c>
      <c r="J617" s="12">
        <v>-0.65510000000000002</v>
      </c>
      <c r="K617" s="13">
        <v>0</v>
      </c>
      <c r="L617" s="13">
        <v>-18742.538499999999</v>
      </c>
      <c r="M617" s="64">
        <f t="shared" si="12"/>
        <v>41334</v>
      </c>
    </row>
    <row r="618" spans="1:13" hidden="1" x14ac:dyDescent="0.2">
      <c r="A618" s="3" t="s">
        <v>285</v>
      </c>
      <c r="B618" s="3" t="s">
        <v>286</v>
      </c>
      <c r="C618" s="3" t="s">
        <v>30</v>
      </c>
      <c r="D618" s="3" t="s">
        <v>31</v>
      </c>
      <c r="E618" s="9" t="s">
        <v>175</v>
      </c>
      <c r="F618" s="10">
        <v>-450000</v>
      </c>
      <c r="G618" s="10">
        <v>-210915.66699999999</v>
      </c>
      <c r="H618" s="11">
        <v>0.46870148216109603</v>
      </c>
      <c r="I618" s="12">
        <v>-0.66960112000000005</v>
      </c>
      <c r="J618" s="12">
        <v>-0.65510000000000002</v>
      </c>
      <c r="K618" s="13">
        <v>0</v>
      </c>
      <c r="L618" s="13">
        <v>3058.5125000000003</v>
      </c>
      <c r="M618" s="64">
        <f t="shared" si="12"/>
        <v>41365</v>
      </c>
    </row>
    <row r="619" spans="1:13" hidden="1" x14ac:dyDescent="0.2">
      <c r="A619" s="3" t="s">
        <v>285</v>
      </c>
      <c r="B619" s="3" t="s">
        <v>286</v>
      </c>
      <c r="C619" s="3" t="s">
        <v>30</v>
      </c>
      <c r="D619" s="3" t="s">
        <v>31</v>
      </c>
      <c r="E619" s="9" t="s">
        <v>176</v>
      </c>
      <c r="F619" s="10">
        <v>-465000</v>
      </c>
      <c r="G619" s="10">
        <v>-216725.6385</v>
      </c>
      <c r="H619" s="11">
        <v>0.46607664203793103</v>
      </c>
      <c r="I619" s="12">
        <v>-0.66960122</v>
      </c>
      <c r="J619" s="12">
        <v>-0.65510000000000002</v>
      </c>
      <c r="K619" s="13">
        <v>0</v>
      </c>
      <c r="L619" s="13">
        <v>3142.7870000000003</v>
      </c>
      <c r="M619" s="64">
        <f t="shared" si="12"/>
        <v>41395</v>
      </c>
    </row>
    <row r="620" spans="1:13" hidden="1" x14ac:dyDescent="0.2">
      <c r="A620" s="3" t="s">
        <v>285</v>
      </c>
      <c r="B620" s="3" t="s">
        <v>286</v>
      </c>
      <c r="C620" s="3" t="s">
        <v>30</v>
      </c>
      <c r="D620" s="3" t="s">
        <v>31</v>
      </c>
      <c r="E620" s="9" t="s">
        <v>177</v>
      </c>
      <c r="F620" s="10">
        <v>-450000</v>
      </c>
      <c r="G620" s="10">
        <v>-208519.78589999999</v>
      </c>
      <c r="H620" s="11">
        <v>0.46337730198407701</v>
      </c>
      <c r="I620" s="12">
        <v>-0.66960131000000001</v>
      </c>
      <c r="J620" s="12">
        <v>-0.65510000000000002</v>
      </c>
      <c r="K620" s="13">
        <v>0</v>
      </c>
      <c r="L620" s="13">
        <v>3023.8104000000003</v>
      </c>
      <c r="M620" s="64">
        <f t="shared" si="12"/>
        <v>41426</v>
      </c>
    </row>
    <row r="621" spans="1:13" hidden="1" x14ac:dyDescent="0.2">
      <c r="A621" s="3" t="s">
        <v>285</v>
      </c>
      <c r="B621" s="3" t="s">
        <v>286</v>
      </c>
      <c r="C621" s="3" t="s">
        <v>30</v>
      </c>
      <c r="D621" s="3" t="s">
        <v>31</v>
      </c>
      <c r="E621" s="9" t="s">
        <v>178</v>
      </c>
      <c r="F621" s="10">
        <v>-465000</v>
      </c>
      <c r="G621" s="10">
        <v>-214261.56940000001</v>
      </c>
      <c r="H621" s="11">
        <v>0.46077756867608</v>
      </c>
      <c r="I621" s="12">
        <v>-0.66960136999999997</v>
      </c>
      <c r="J621" s="12">
        <v>-0.65510000000000002</v>
      </c>
      <c r="K621" s="13">
        <v>0</v>
      </c>
      <c r="L621" s="13">
        <v>3107.087</v>
      </c>
      <c r="M621" s="64">
        <f t="shared" si="12"/>
        <v>41456</v>
      </c>
    </row>
    <row r="622" spans="1:13" hidden="1" x14ac:dyDescent="0.2">
      <c r="A622" s="3" t="s">
        <v>285</v>
      </c>
      <c r="B622" s="3" t="s">
        <v>286</v>
      </c>
      <c r="C622" s="3" t="s">
        <v>30</v>
      </c>
      <c r="D622" s="3" t="s">
        <v>31</v>
      </c>
      <c r="E622" s="9" t="s">
        <v>179</v>
      </c>
      <c r="F622" s="10">
        <v>-465000</v>
      </c>
      <c r="G622" s="10">
        <v>-213018.39739999999</v>
      </c>
      <c r="H622" s="11">
        <v>0.458104080346391</v>
      </c>
      <c r="I622" s="12">
        <v>-0.66960141000000006</v>
      </c>
      <c r="J622" s="12">
        <v>-0.65510000000000002</v>
      </c>
      <c r="K622" s="13">
        <v>0</v>
      </c>
      <c r="L622" s="13">
        <v>3089.0678000000003</v>
      </c>
      <c r="M622" s="64">
        <f t="shared" si="12"/>
        <v>41487</v>
      </c>
    </row>
    <row r="623" spans="1:13" hidden="1" x14ac:dyDescent="0.2">
      <c r="A623" s="3" t="s">
        <v>285</v>
      </c>
      <c r="B623" s="3" t="s">
        <v>286</v>
      </c>
      <c r="C623" s="3" t="s">
        <v>30</v>
      </c>
      <c r="D623" s="3" t="s">
        <v>31</v>
      </c>
      <c r="E623" s="9" t="s">
        <v>180</v>
      </c>
      <c r="F623" s="10">
        <v>-450000</v>
      </c>
      <c r="G623" s="10">
        <v>-204949.64670000001</v>
      </c>
      <c r="H623" s="11">
        <v>0.45544365938384102</v>
      </c>
      <c r="I623" s="12">
        <v>-0.66960143000000005</v>
      </c>
      <c r="J623" s="12">
        <v>-0.65510000000000002</v>
      </c>
      <c r="K623" s="13">
        <v>0</v>
      </c>
      <c r="L623" s="13">
        <v>2972.0626999999999</v>
      </c>
      <c r="M623" s="64">
        <f t="shared" si="12"/>
        <v>41518</v>
      </c>
    </row>
    <row r="624" spans="1:13" hidden="1" x14ac:dyDescent="0.2">
      <c r="A624" s="3" t="s">
        <v>285</v>
      </c>
      <c r="B624" s="3" t="s">
        <v>286</v>
      </c>
      <c r="C624" s="3" t="s">
        <v>30</v>
      </c>
      <c r="D624" s="3" t="s">
        <v>31</v>
      </c>
      <c r="E624" s="9" t="s">
        <v>181</v>
      </c>
      <c r="F624" s="10">
        <v>-465000</v>
      </c>
      <c r="G624" s="10">
        <v>-210589.8769</v>
      </c>
      <c r="H624" s="11">
        <v>0.45288145572276001</v>
      </c>
      <c r="I624" s="12">
        <v>-0.66960142</v>
      </c>
      <c r="J624" s="12">
        <v>-0.65510000000000002</v>
      </c>
      <c r="K624" s="13">
        <v>0</v>
      </c>
      <c r="L624" s="13">
        <v>3053.8524000000002</v>
      </c>
      <c r="M624" s="64">
        <f t="shared" si="12"/>
        <v>41548</v>
      </c>
    </row>
    <row r="625" spans="1:13" hidden="1" x14ac:dyDescent="0.2">
      <c r="A625" s="3" t="s">
        <v>285</v>
      </c>
      <c r="B625" s="3" t="s">
        <v>286</v>
      </c>
      <c r="C625" s="3" t="s">
        <v>30</v>
      </c>
      <c r="D625" s="3" t="s">
        <v>31</v>
      </c>
      <c r="E625" s="9" t="s">
        <v>182</v>
      </c>
      <c r="F625" s="10">
        <v>-450000</v>
      </c>
      <c r="G625" s="10">
        <v>-202610.97440000001</v>
      </c>
      <c r="H625" s="11">
        <v>0.45024660975819802</v>
      </c>
      <c r="I625" s="12">
        <v>-0.60960139000000002</v>
      </c>
      <c r="J625" s="12">
        <v>-0.65510000000000002</v>
      </c>
      <c r="K625" s="13">
        <v>0</v>
      </c>
      <c r="L625" s="13">
        <v>-9218.5181000000011</v>
      </c>
      <c r="M625" s="64">
        <f t="shared" si="12"/>
        <v>41579</v>
      </c>
    </row>
    <row r="626" spans="1:13" hidden="1" x14ac:dyDescent="0.2">
      <c r="A626" s="3" t="s">
        <v>285</v>
      </c>
      <c r="B626" s="3" t="s">
        <v>286</v>
      </c>
      <c r="C626" s="3" t="s">
        <v>30</v>
      </c>
      <c r="D626" s="3" t="s">
        <v>31</v>
      </c>
      <c r="E626" s="9" t="s">
        <v>183</v>
      </c>
      <c r="F626" s="10">
        <v>-465000</v>
      </c>
      <c r="G626" s="10">
        <v>-208184.7164</v>
      </c>
      <c r="H626" s="11">
        <v>0.44770906755398598</v>
      </c>
      <c r="I626" s="12">
        <v>-0.60960133000000005</v>
      </c>
      <c r="J626" s="12">
        <v>-0.65510000000000002</v>
      </c>
      <c r="K626" s="13">
        <v>0</v>
      </c>
      <c r="L626" s="13">
        <v>-9472.1269000000011</v>
      </c>
      <c r="M626" s="64">
        <f t="shared" si="12"/>
        <v>41609</v>
      </c>
    </row>
    <row r="627" spans="1:13" hidden="1" x14ac:dyDescent="0.2">
      <c r="A627" s="3" t="s">
        <v>285</v>
      </c>
      <c r="B627" s="3" t="s">
        <v>286</v>
      </c>
      <c r="C627" s="3" t="s">
        <v>30</v>
      </c>
      <c r="D627" s="3" t="s">
        <v>31</v>
      </c>
      <c r="E627" s="9" t="s">
        <v>184</v>
      </c>
      <c r="F627" s="10">
        <v>-465000</v>
      </c>
      <c r="G627" s="10">
        <v>-206971.3204</v>
      </c>
      <c r="H627" s="11">
        <v>0.44509961372875201</v>
      </c>
      <c r="I627" s="12">
        <v>-0.60960124999999998</v>
      </c>
      <c r="J627" s="12">
        <v>-0.65510000000000002</v>
      </c>
      <c r="K627" s="13">
        <v>0</v>
      </c>
      <c r="L627" s="13">
        <v>-9416.9356000000007</v>
      </c>
      <c r="M627" s="64">
        <f t="shared" si="12"/>
        <v>41640</v>
      </c>
    </row>
    <row r="628" spans="1:13" hidden="1" x14ac:dyDescent="0.2">
      <c r="A628" s="3" t="s">
        <v>285</v>
      </c>
      <c r="B628" s="3" t="s">
        <v>286</v>
      </c>
      <c r="C628" s="3" t="s">
        <v>30</v>
      </c>
      <c r="D628" s="3" t="s">
        <v>31</v>
      </c>
      <c r="E628" s="9" t="s">
        <v>185</v>
      </c>
      <c r="F628" s="10">
        <v>-420000</v>
      </c>
      <c r="G628" s="10">
        <v>-185851.25760000001</v>
      </c>
      <c r="H628" s="11">
        <v>0.44250299419083999</v>
      </c>
      <c r="I628" s="12">
        <v>-0.60960115000000004</v>
      </c>
      <c r="J628" s="12">
        <v>-0.65510000000000002</v>
      </c>
      <c r="K628" s="13">
        <v>0</v>
      </c>
      <c r="L628" s="13">
        <v>-8456.0187000000005</v>
      </c>
      <c r="M628" s="64">
        <f t="shared" si="12"/>
        <v>41671</v>
      </c>
    </row>
    <row r="629" spans="1:13" hidden="1" x14ac:dyDescent="0.2">
      <c r="A629" s="3" t="s">
        <v>285</v>
      </c>
      <c r="B629" s="3" t="s">
        <v>286</v>
      </c>
      <c r="C629" s="3" t="s">
        <v>30</v>
      </c>
      <c r="D629" s="3" t="s">
        <v>31</v>
      </c>
      <c r="E629" s="9" t="s">
        <v>186</v>
      </c>
      <c r="F629" s="10">
        <v>-465000</v>
      </c>
      <c r="G629" s="10">
        <v>-204678.4235</v>
      </c>
      <c r="H629" s="11">
        <v>0.440168652640052</v>
      </c>
      <c r="I629" s="12">
        <v>-0.60960102999999999</v>
      </c>
      <c r="J629" s="12">
        <v>-0.65510000000000002</v>
      </c>
      <c r="K629" s="13">
        <v>0</v>
      </c>
      <c r="L629" s="13">
        <v>-9312.6566999999995</v>
      </c>
      <c r="M629" s="64">
        <f t="shared" si="12"/>
        <v>41699</v>
      </c>
    </row>
    <row r="630" spans="1:13" ht="13.5" hidden="1" thickBot="1" x14ac:dyDescent="0.25">
      <c r="A630" s="3" t="s">
        <v>285</v>
      </c>
      <c r="B630" s="3" t="s">
        <v>286</v>
      </c>
      <c r="C630" s="3" t="s">
        <v>30</v>
      </c>
      <c r="D630" s="3" t="s">
        <v>31</v>
      </c>
      <c r="E630" s="9" t="s">
        <v>187</v>
      </c>
      <c r="F630" s="10">
        <v>-450000</v>
      </c>
      <c r="G630" s="42">
        <v>-196918.34839999999</v>
      </c>
      <c r="H630" s="11">
        <v>0.43759632978147001</v>
      </c>
      <c r="I630" s="12">
        <v>-0.70960087999999999</v>
      </c>
      <c r="J630" s="12">
        <v>-0.65510000000000002</v>
      </c>
      <c r="K630" s="13">
        <v>0</v>
      </c>
      <c r="L630" s="13">
        <v>10732.2238</v>
      </c>
      <c r="M630" s="64">
        <f t="shared" si="12"/>
        <v>41730</v>
      </c>
    </row>
    <row r="631" spans="1:13" hidden="1" x14ac:dyDescent="0.2">
      <c r="A631" s="3" t="s">
        <v>285</v>
      </c>
      <c r="B631" s="3" t="s">
        <v>286</v>
      </c>
      <c r="C631" s="3" t="s">
        <v>30</v>
      </c>
      <c r="D631" s="3" t="s">
        <v>31</v>
      </c>
      <c r="E631" s="9" t="s">
        <v>188</v>
      </c>
      <c r="F631" s="10">
        <v>-465000</v>
      </c>
      <c r="G631" s="10">
        <v>-202330.3702</v>
      </c>
      <c r="H631" s="11">
        <v>0.43511907569485703</v>
      </c>
      <c r="I631" s="12">
        <v>-0.70960071000000002</v>
      </c>
      <c r="J631" s="12">
        <v>-0.65510000000000002</v>
      </c>
      <c r="K631" s="13">
        <v>0</v>
      </c>
      <c r="L631" s="13">
        <v>11027.149600000001</v>
      </c>
      <c r="M631" s="64">
        <f t="shared" si="12"/>
        <v>41760</v>
      </c>
    </row>
    <row r="632" spans="1:13" hidden="1" x14ac:dyDescent="0.2">
      <c r="A632" s="3" t="s">
        <v>285</v>
      </c>
      <c r="B632" s="3" t="s">
        <v>286</v>
      </c>
      <c r="C632" s="3" t="s">
        <v>30</v>
      </c>
      <c r="D632" s="3" t="s">
        <v>31</v>
      </c>
      <c r="E632" s="9" t="s">
        <v>189</v>
      </c>
      <c r="F632" s="10">
        <v>-450000</v>
      </c>
      <c r="G632" s="10">
        <v>-194657.26250000001</v>
      </c>
      <c r="H632" s="11">
        <v>0.43257169452990502</v>
      </c>
      <c r="I632" s="12">
        <v>-0.70960051000000002</v>
      </c>
      <c r="J632" s="12">
        <v>-0.65510000000000002</v>
      </c>
      <c r="K632" s="13">
        <v>0</v>
      </c>
      <c r="L632" s="13">
        <v>10608.921</v>
      </c>
      <c r="M632" s="64">
        <f t="shared" si="12"/>
        <v>41791</v>
      </c>
    </row>
    <row r="633" spans="1:13" hidden="1" x14ac:dyDescent="0.2">
      <c r="A633" s="3" t="s">
        <v>285</v>
      </c>
      <c r="B633" s="3" t="s">
        <v>286</v>
      </c>
      <c r="C633" s="3" t="s">
        <v>30</v>
      </c>
      <c r="D633" s="3" t="s">
        <v>31</v>
      </c>
      <c r="E633" s="9" t="s">
        <v>190</v>
      </c>
      <c r="F633" s="10">
        <v>-465000</v>
      </c>
      <c r="G633" s="10">
        <v>-200005.09779999999</v>
      </c>
      <c r="H633" s="11">
        <v>0.43011848989449902</v>
      </c>
      <c r="I633" s="12">
        <v>-0.70960029999999996</v>
      </c>
      <c r="J633" s="12">
        <v>-0.65510000000000002</v>
      </c>
      <c r="K633" s="13">
        <v>0</v>
      </c>
      <c r="L633" s="13">
        <v>10900.3377</v>
      </c>
      <c r="M633" s="64">
        <f t="shared" si="12"/>
        <v>41821</v>
      </c>
    </row>
    <row r="634" spans="1:13" hidden="1" x14ac:dyDescent="0.2">
      <c r="A634" s="3" t="s">
        <v>285</v>
      </c>
      <c r="B634" s="3" t="s">
        <v>286</v>
      </c>
      <c r="C634" s="3" t="s">
        <v>30</v>
      </c>
      <c r="D634" s="3" t="s">
        <v>31</v>
      </c>
      <c r="E634" s="9" t="s">
        <v>191</v>
      </c>
      <c r="F634" s="10">
        <v>-465000</v>
      </c>
      <c r="G634" s="10">
        <v>-198832.07930000001</v>
      </c>
      <c r="H634" s="11">
        <v>0.42759586936965699</v>
      </c>
      <c r="I634" s="12">
        <v>-0.70960005000000004</v>
      </c>
      <c r="J634" s="12">
        <v>-0.65510000000000002</v>
      </c>
      <c r="K634" s="13">
        <v>0</v>
      </c>
      <c r="L634" s="13">
        <v>10836.3588</v>
      </c>
      <c r="M634" s="64">
        <f t="shared" si="12"/>
        <v>41852</v>
      </c>
    </row>
    <row r="635" spans="1:13" hidden="1" x14ac:dyDescent="0.2">
      <c r="A635" s="3" t="s">
        <v>285</v>
      </c>
      <c r="B635" s="3" t="s">
        <v>286</v>
      </c>
      <c r="C635" s="3" t="s">
        <v>30</v>
      </c>
      <c r="D635" s="3" t="s">
        <v>31</v>
      </c>
      <c r="E635" s="9" t="s">
        <v>192</v>
      </c>
      <c r="F635" s="10">
        <v>-450000</v>
      </c>
      <c r="G635" s="10">
        <v>-191288.59330000001</v>
      </c>
      <c r="H635" s="11">
        <v>0.42508576290835703</v>
      </c>
      <c r="I635" s="12">
        <v>-0.70959978000000001</v>
      </c>
      <c r="J635" s="12">
        <v>-0.65510000000000002</v>
      </c>
      <c r="K635" s="13">
        <v>0</v>
      </c>
      <c r="L635" s="13">
        <v>10425.186600000001</v>
      </c>
      <c r="M635" s="64">
        <f t="shared" si="12"/>
        <v>41883</v>
      </c>
    </row>
    <row r="636" spans="1:13" hidden="1" x14ac:dyDescent="0.2">
      <c r="A636" s="3" t="s">
        <v>285</v>
      </c>
      <c r="B636" s="3" t="s">
        <v>286</v>
      </c>
      <c r="C636" s="3" t="s">
        <v>30</v>
      </c>
      <c r="D636" s="3" t="s">
        <v>31</v>
      </c>
      <c r="E636" s="9" t="s">
        <v>193</v>
      </c>
      <c r="F636" s="10">
        <v>-465000</v>
      </c>
      <c r="G636" s="10">
        <v>-196540.85200000001</v>
      </c>
      <c r="H636" s="11">
        <v>0.42266849883410201</v>
      </c>
      <c r="I636" s="12">
        <v>-0.70959950000000005</v>
      </c>
      <c r="J636" s="12">
        <v>-0.65510000000000002</v>
      </c>
      <c r="K636" s="13">
        <v>0</v>
      </c>
      <c r="L636" s="13">
        <v>10711.377500000001</v>
      </c>
      <c r="M636" s="64">
        <f t="shared" si="12"/>
        <v>41913</v>
      </c>
    </row>
    <row r="637" spans="1:13" hidden="1" x14ac:dyDescent="0.2">
      <c r="A637" s="3" t="s">
        <v>285</v>
      </c>
      <c r="B637" s="3" t="s">
        <v>287</v>
      </c>
      <c r="C637" s="3" t="s">
        <v>30</v>
      </c>
      <c r="D637" s="3" t="s">
        <v>31</v>
      </c>
      <c r="E637" s="9" t="s">
        <v>74</v>
      </c>
      <c r="F637" s="10">
        <v>-192000</v>
      </c>
      <c r="G637" s="10">
        <v>-159538.47039999999</v>
      </c>
      <c r="H637" s="11">
        <v>0.830929533592078</v>
      </c>
      <c r="I637" s="12">
        <v>-0.27499624</v>
      </c>
      <c r="J637" s="12">
        <v>-0.56000000000000005</v>
      </c>
      <c r="K637" s="13">
        <v>0</v>
      </c>
      <c r="L637" s="13">
        <v>-45469.064400000003</v>
      </c>
      <c r="M637" s="64">
        <f t="shared" si="12"/>
        <v>38292</v>
      </c>
    </row>
    <row r="638" spans="1:13" hidden="1" x14ac:dyDescent="0.2">
      <c r="A638" s="3" t="s">
        <v>285</v>
      </c>
      <c r="B638" s="3" t="s">
        <v>287</v>
      </c>
      <c r="C638" s="3" t="s">
        <v>30</v>
      </c>
      <c r="D638" s="3" t="s">
        <v>31</v>
      </c>
      <c r="E638" s="9" t="s">
        <v>75</v>
      </c>
      <c r="F638" s="10">
        <v>-198400</v>
      </c>
      <c r="G638" s="10">
        <v>-163996.91190000001</v>
      </c>
      <c r="H638" s="11">
        <v>0.82659733842404204</v>
      </c>
      <c r="I638" s="12">
        <v>-0.27498886</v>
      </c>
      <c r="J638" s="12">
        <v>-0.56000000000000005</v>
      </c>
      <c r="K638" s="13">
        <v>0</v>
      </c>
      <c r="L638" s="13">
        <v>-46740.9467</v>
      </c>
      <c r="M638" s="64">
        <f t="shared" si="12"/>
        <v>38322</v>
      </c>
    </row>
    <row r="639" spans="1:13" hidden="1" x14ac:dyDescent="0.2">
      <c r="A639" s="3" t="s">
        <v>285</v>
      </c>
      <c r="B639" s="3" t="s">
        <v>287</v>
      </c>
      <c r="C639" s="3" t="s">
        <v>30</v>
      </c>
      <c r="D639" s="3" t="s">
        <v>31</v>
      </c>
      <c r="E639" s="9" t="s">
        <v>76</v>
      </c>
      <c r="F639" s="10">
        <v>-198400</v>
      </c>
      <c r="G639" s="10">
        <v>-163109.11850000001</v>
      </c>
      <c r="H639" s="11">
        <v>0.82212257324334204</v>
      </c>
      <c r="I639" s="12">
        <v>-0.27498155000000002</v>
      </c>
      <c r="J639" s="12">
        <v>-0.56000000000000005</v>
      </c>
      <c r="K639" s="13">
        <v>0</v>
      </c>
      <c r="L639" s="13">
        <v>-46489.1083</v>
      </c>
      <c r="M639" s="64">
        <f t="shared" si="12"/>
        <v>38353</v>
      </c>
    </row>
    <row r="640" spans="1:13" hidden="1" x14ac:dyDescent="0.2">
      <c r="A640" s="3" t="s">
        <v>285</v>
      </c>
      <c r="B640" s="3" t="s">
        <v>287</v>
      </c>
      <c r="C640" s="3" t="s">
        <v>30</v>
      </c>
      <c r="D640" s="3" t="s">
        <v>31</v>
      </c>
      <c r="E640" s="9" t="s">
        <v>77</v>
      </c>
      <c r="F640" s="10">
        <v>-179200</v>
      </c>
      <c r="G640" s="10">
        <v>-146522.62599999999</v>
      </c>
      <c r="H640" s="11">
        <v>0.81764858245325001</v>
      </c>
      <c r="I640" s="12">
        <v>-0.27497440000000001</v>
      </c>
      <c r="J640" s="12">
        <v>-0.56000000000000005</v>
      </c>
      <c r="K640" s="13">
        <v>0</v>
      </c>
      <c r="L640" s="13">
        <v>-41762.699699999997</v>
      </c>
      <c r="M640" s="64">
        <f t="shared" si="12"/>
        <v>38384</v>
      </c>
    </row>
    <row r="641" spans="1:13" hidden="1" x14ac:dyDescent="0.2">
      <c r="A641" s="3" t="s">
        <v>285</v>
      </c>
      <c r="B641" s="3" t="s">
        <v>287</v>
      </c>
      <c r="C641" s="3" t="s">
        <v>30</v>
      </c>
      <c r="D641" s="3" t="s">
        <v>31</v>
      </c>
      <c r="E641" s="9" t="s">
        <v>78</v>
      </c>
      <c r="F641" s="10">
        <v>-198400</v>
      </c>
      <c r="G641" s="10">
        <v>-161418.4859</v>
      </c>
      <c r="H641" s="11">
        <v>0.813601239426745</v>
      </c>
      <c r="I641" s="12">
        <v>-0.27496724</v>
      </c>
      <c r="J641" s="12">
        <v>-0.56000000000000005</v>
      </c>
      <c r="K641" s="13">
        <v>0</v>
      </c>
      <c r="L641" s="13">
        <v>-46009.557000000001</v>
      </c>
      <c r="M641" s="64">
        <f t="shared" si="12"/>
        <v>38412</v>
      </c>
    </row>
    <row r="642" spans="1:13" hidden="1" x14ac:dyDescent="0.2">
      <c r="A642" s="3" t="s">
        <v>285</v>
      </c>
      <c r="B642" s="3" t="s">
        <v>287</v>
      </c>
      <c r="C642" s="3" t="s">
        <v>30</v>
      </c>
      <c r="D642" s="3" t="s">
        <v>31</v>
      </c>
      <c r="E642" s="9" t="s">
        <v>79</v>
      </c>
      <c r="F642" s="10">
        <v>-192000</v>
      </c>
      <c r="G642" s="10">
        <v>-155360.6133</v>
      </c>
      <c r="H642" s="11">
        <v>0.80916986078953501</v>
      </c>
      <c r="I642" s="12">
        <v>-0.32996513999999999</v>
      </c>
      <c r="J642" s="12">
        <v>-0.7</v>
      </c>
      <c r="K642" s="13">
        <v>0</v>
      </c>
      <c r="L642" s="13">
        <v>-57488.843200000003</v>
      </c>
      <c r="M642" s="64">
        <f t="shared" si="12"/>
        <v>38443</v>
      </c>
    </row>
    <row r="643" spans="1:13" hidden="1" x14ac:dyDescent="0.2">
      <c r="A643" s="3" t="s">
        <v>285</v>
      </c>
      <c r="B643" s="3" t="s">
        <v>287</v>
      </c>
      <c r="C643" s="3" t="s">
        <v>30</v>
      </c>
      <c r="D643" s="3" t="s">
        <v>31</v>
      </c>
      <c r="E643" s="9" t="s">
        <v>80</v>
      </c>
      <c r="F643" s="10">
        <v>-198400</v>
      </c>
      <c r="G643" s="10">
        <v>-159697.4883</v>
      </c>
      <c r="H643" s="11">
        <v>0.80492685635309402</v>
      </c>
      <c r="I643" s="12">
        <v>-0.3299685</v>
      </c>
      <c r="J643" s="12">
        <v>-0.7</v>
      </c>
      <c r="K643" s="13">
        <v>0</v>
      </c>
      <c r="L643" s="13">
        <v>-59093.100599999998</v>
      </c>
      <c r="M643" s="64">
        <f t="shared" si="12"/>
        <v>38473</v>
      </c>
    </row>
    <row r="644" spans="1:13" hidden="1" x14ac:dyDescent="0.2">
      <c r="A644" s="3" t="s">
        <v>285</v>
      </c>
      <c r="B644" s="3" t="s">
        <v>287</v>
      </c>
      <c r="C644" s="3" t="s">
        <v>30</v>
      </c>
      <c r="D644" s="3" t="s">
        <v>31</v>
      </c>
      <c r="E644" s="9" t="s">
        <v>81</v>
      </c>
      <c r="F644" s="10">
        <v>-192000</v>
      </c>
      <c r="G644" s="10">
        <v>-153703.61859999999</v>
      </c>
      <c r="H644" s="11">
        <v>0.80053967997868991</v>
      </c>
      <c r="I644" s="12">
        <v>-0.32997172000000002</v>
      </c>
      <c r="J644" s="12">
        <v>-0.7</v>
      </c>
      <c r="K644" s="13">
        <v>0</v>
      </c>
      <c r="L644" s="13">
        <v>-56874.685400000002</v>
      </c>
      <c r="M644" s="64">
        <f t="shared" si="12"/>
        <v>38504</v>
      </c>
    </row>
    <row r="645" spans="1:13" hidden="1" x14ac:dyDescent="0.2">
      <c r="A645" s="3" t="s">
        <v>285</v>
      </c>
      <c r="B645" s="3" t="s">
        <v>287</v>
      </c>
      <c r="C645" s="3" t="s">
        <v>30</v>
      </c>
      <c r="D645" s="3" t="s">
        <v>31</v>
      </c>
      <c r="E645" s="9" t="s">
        <v>82</v>
      </c>
      <c r="F645" s="10">
        <v>-198400</v>
      </c>
      <c r="G645" s="10">
        <v>-157985.1287</v>
      </c>
      <c r="H645" s="11">
        <v>0.79629601158800201</v>
      </c>
      <c r="I645" s="12">
        <v>-0.32997510000000002</v>
      </c>
      <c r="J645" s="12">
        <v>-0.7</v>
      </c>
      <c r="K645" s="13">
        <v>0</v>
      </c>
      <c r="L645" s="13">
        <v>-58458.431199999999</v>
      </c>
      <c r="M645" s="64">
        <f t="shared" si="12"/>
        <v>38534</v>
      </c>
    </row>
    <row r="646" spans="1:13" hidden="1" x14ac:dyDescent="0.2">
      <c r="A646" s="3" t="s">
        <v>285</v>
      </c>
      <c r="B646" s="3" t="s">
        <v>287</v>
      </c>
      <c r="C646" s="3" t="s">
        <v>30</v>
      </c>
      <c r="D646" s="3" t="s">
        <v>31</v>
      </c>
      <c r="E646" s="9" t="s">
        <v>83</v>
      </c>
      <c r="F646" s="10">
        <v>-198400</v>
      </c>
      <c r="G646" s="10">
        <v>-157115.6263</v>
      </c>
      <c r="H646" s="11">
        <v>0.79191343885566701</v>
      </c>
      <c r="I646" s="12">
        <v>-0.32997890000000002</v>
      </c>
      <c r="J646" s="12">
        <v>-0.7</v>
      </c>
      <c r="K646" s="13">
        <v>0</v>
      </c>
      <c r="L646" s="13">
        <v>-58136.096299999997</v>
      </c>
      <c r="M646" s="64">
        <f t="shared" si="12"/>
        <v>38565</v>
      </c>
    </row>
    <row r="647" spans="1:13" hidden="1" x14ac:dyDescent="0.2">
      <c r="A647" s="3" t="s">
        <v>285</v>
      </c>
      <c r="B647" s="3" t="s">
        <v>287</v>
      </c>
      <c r="C647" s="3" t="s">
        <v>30</v>
      </c>
      <c r="D647" s="3" t="s">
        <v>31</v>
      </c>
      <c r="E647" s="9" t="s">
        <v>84</v>
      </c>
      <c r="F647" s="10">
        <v>-192000</v>
      </c>
      <c r="G647" s="10">
        <v>-151205.61720000001</v>
      </c>
      <c r="H647" s="11">
        <v>0.78752925607906399</v>
      </c>
      <c r="I647" s="12">
        <v>-0.32998248000000002</v>
      </c>
      <c r="J647" s="12">
        <v>-0.7</v>
      </c>
      <c r="K647" s="13">
        <v>0</v>
      </c>
      <c r="L647" s="13">
        <v>-55948.726799999997</v>
      </c>
      <c r="M647" s="64">
        <f t="shared" si="12"/>
        <v>38596</v>
      </c>
    </row>
    <row r="648" spans="1:13" hidden="1" x14ac:dyDescent="0.2">
      <c r="A648" s="3" t="s">
        <v>285</v>
      </c>
      <c r="B648" s="3" t="s">
        <v>287</v>
      </c>
      <c r="C648" s="3" t="s">
        <v>30</v>
      </c>
      <c r="D648" s="3" t="s">
        <v>31</v>
      </c>
      <c r="E648" s="9" t="s">
        <v>85</v>
      </c>
      <c r="F648" s="10">
        <v>-198400</v>
      </c>
      <c r="G648" s="10">
        <v>-155403.7929</v>
      </c>
      <c r="H648" s="11">
        <v>0.78328524654702703</v>
      </c>
      <c r="I648" s="12">
        <v>-0.32998574000000003</v>
      </c>
      <c r="J648" s="12">
        <v>-0.7</v>
      </c>
      <c r="K648" s="13">
        <v>0</v>
      </c>
      <c r="L648" s="13">
        <v>-57501.619400000003</v>
      </c>
      <c r="M648" s="64">
        <f t="shared" ref="M648:M711" si="13">DATE(YEAR(E648),MONTH(E648),1)</f>
        <v>38626</v>
      </c>
    </row>
    <row r="649" spans="1:13" hidden="1" x14ac:dyDescent="0.2">
      <c r="A649" s="3" t="s">
        <v>285</v>
      </c>
      <c r="B649" s="3" t="s">
        <v>287</v>
      </c>
      <c r="C649" s="3" t="s">
        <v>30</v>
      </c>
      <c r="D649" s="3" t="s">
        <v>31</v>
      </c>
      <c r="E649" s="9" t="s">
        <v>86</v>
      </c>
      <c r="F649" s="10">
        <v>-192000</v>
      </c>
      <c r="G649" s="10">
        <v>-149548.56289999999</v>
      </c>
      <c r="H649" s="11">
        <v>0.77889876509119305</v>
      </c>
      <c r="I649" s="12">
        <v>-0.27498888999999999</v>
      </c>
      <c r="J649" s="12">
        <v>-0.56000000000000005</v>
      </c>
      <c r="K649" s="13">
        <v>0</v>
      </c>
      <c r="L649" s="13">
        <v>-42623.0023</v>
      </c>
      <c r="M649" s="64">
        <f t="shared" si="13"/>
        <v>38657</v>
      </c>
    </row>
    <row r="650" spans="1:13" hidden="1" x14ac:dyDescent="0.2">
      <c r="A650" s="3" t="s">
        <v>285</v>
      </c>
      <c r="B650" s="3" t="s">
        <v>287</v>
      </c>
      <c r="C650" s="3" t="s">
        <v>30</v>
      </c>
      <c r="D650" s="3" t="s">
        <v>31</v>
      </c>
      <c r="E650" s="9" t="s">
        <v>87</v>
      </c>
      <c r="F650" s="10">
        <v>-198400</v>
      </c>
      <c r="G650" s="10">
        <v>-153691.1722</v>
      </c>
      <c r="H650" s="11">
        <v>0.77465308547670297</v>
      </c>
      <c r="I650" s="12">
        <v>-0.27499172</v>
      </c>
      <c r="J650" s="12">
        <v>-0.56000000000000005</v>
      </c>
      <c r="K650" s="13">
        <v>0</v>
      </c>
      <c r="L650" s="13">
        <v>-43803.256000000001</v>
      </c>
      <c r="M650" s="64">
        <f t="shared" si="13"/>
        <v>38687</v>
      </c>
    </row>
    <row r="651" spans="1:13" hidden="1" x14ac:dyDescent="0.2">
      <c r="A651" s="3" t="s">
        <v>285</v>
      </c>
      <c r="B651" s="3" t="s">
        <v>287</v>
      </c>
      <c r="C651" s="3" t="s">
        <v>30</v>
      </c>
      <c r="D651" s="3" t="s">
        <v>31</v>
      </c>
      <c r="E651" s="9" t="s">
        <v>88</v>
      </c>
      <c r="F651" s="10">
        <v>-198400</v>
      </c>
      <c r="G651" s="10">
        <v>-152820.6649</v>
      </c>
      <c r="H651" s="11">
        <v>0.77026544806611197</v>
      </c>
      <c r="I651" s="12">
        <v>-0.27499444000000001</v>
      </c>
      <c r="J651" s="12">
        <v>-0.56000000000000005</v>
      </c>
      <c r="K651" s="13">
        <v>0</v>
      </c>
      <c r="L651" s="13">
        <v>-43554.739500000003</v>
      </c>
      <c r="M651" s="64">
        <f t="shared" si="13"/>
        <v>38718</v>
      </c>
    </row>
    <row r="652" spans="1:13" hidden="1" x14ac:dyDescent="0.2">
      <c r="A652" s="3" t="s">
        <v>285</v>
      </c>
      <c r="B652" s="3" t="s">
        <v>287</v>
      </c>
      <c r="C652" s="3" t="s">
        <v>30</v>
      </c>
      <c r="D652" s="3" t="s">
        <v>31</v>
      </c>
      <c r="E652" s="9" t="s">
        <v>89</v>
      </c>
      <c r="F652" s="10">
        <v>-179200</v>
      </c>
      <c r="G652" s="10">
        <v>-137245.27609999999</v>
      </c>
      <c r="H652" s="11">
        <v>0.76587765708697597</v>
      </c>
      <c r="I652" s="12">
        <v>-0.27499693000000003</v>
      </c>
      <c r="J652" s="12">
        <v>-0.56000000000000005</v>
      </c>
      <c r="K652" s="13">
        <v>0</v>
      </c>
      <c r="L652" s="13">
        <v>-39115.324800000002</v>
      </c>
      <c r="M652" s="64">
        <f t="shared" si="13"/>
        <v>38749</v>
      </c>
    </row>
    <row r="653" spans="1:13" hidden="1" x14ac:dyDescent="0.2">
      <c r="A653" s="3" t="s">
        <v>285</v>
      </c>
      <c r="B653" s="3" t="s">
        <v>287</v>
      </c>
      <c r="C653" s="3" t="s">
        <v>30</v>
      </c>
      <c r="D653" s="3" t="s">
        <v>31</v>
      </c>
      <c r="E653" s="9" t="s">
        <v>90</v>
      </c>
      <c r="F653" s="10">
        <v>-198400</v>
      </c>
      <c r="G653" s="10">
        <v>-151163.8567</v>
      </c>
      <c r="H653" s="11">
        <v>0.76191460042864301</v>
      </c>
      <c r="I653" s="12">
        <v>-0.27499899999999999</v>
      </c>
      <c r="J653" s="12">
        <v>-0.56000000000000005</v>
      </c>
      <c r="K653" s="13">
        <v>0</v>
      </c>
      <c r="L653" s="13">
        <v>-43081.851000000002</v>
      </c>
      <c r="M653" s="64">
        <f t="shared" si="13"/>
        <v>38777</v>
      </c>
    </row>
    <row r="654" spans="1:13" hidden="1" x14ac:dyDescent="0.2">
      <c r="A654" s="3" t="s">
        <v>285</v>
      </c>
      <c r="B654" s="3" t="s">
        <v>287</v>
      </c>
      <c r="C654" s="3" t="s">
        <v>30</v>
      </c>
      <c r="D654" s="3" t="s">
        <v>31</v>
      </c>
      <c r="E654" s="9" t="s">
        <v>91</v>
      </c>
      <c r="F654" s="10">
        <v>-192000</v>
      </c>
      <c r="G654" s="10">
        <v>-145445.24489999999</v>
      </c>
      <c r="H654" s="11">
        <v>0.75752731735257106</v>
      </c>
      <c r="I654" s="12">
        <v>-0.35500107000000003</v>
      </c>
      <c r="J654" s="12">
        <v>-0.7</v>
      </c>
      <c r="K654" s="13">
        <v>0</v>
      </c>
      <c r="L654" s="13">
        <v>-50178.453699999998</v>
      </c>
      <c r="M654" s="64">
        <f t="shared" si="13"/>
        <v>38808</v>
      </c>
    </row>
    <row r="655" spans="1:13" hidden="1" x14ac:dyDescent="0.2">
      <c r="A655" s="3" t="s">
        <v>285</v>
      </c>
      <c r="B655" s="3" t="s">
        <v>287</v>
      </c>
      <c r="C655" s="3" t="s">
        <v>30</v>
      </c>
      <c r="D655" s="3" t="s">
        <v>31</v>
      </c>
      <c r="E655" s="9" t="s">
        <v>92</v>
      </c>
      <c r="F655" s="10">
        <v>-198400</v>
      </c>
      <c r="G655" s="10">
        <v>-149451.19</v>
      </c>
      <c r="H655" s="11">
        <v>0.75328220787245503</v>
      </c>
      <c r="I655" s="12">
        <v>-0.35500287000000003</v>
      </c>
      <c r="J655" s="12">
        <v>-0.7</v>
      </c>
      <c r="K655" s="13">
        <v>0</v>
      </c>
      <c r="L655" s="13">
        <v>-51560.231599999999</v>
      </c>
      <c r="M655" s="64">
        <f t="shared" si="13"/>
        <v>38838</v>
      </c>
    </row>
    <row r="656" spans="1:13" hidden="1" x14ac:dyDescent="0.2">
      <c r="A656" s="3" t="s">
        <v>285</v>
      </c>
      <c r="B656" s="3" t="s">
        <v>287</v>
      </c>
      <c r="C656" s="3" t="s">
        <v>30</v>
      </c>
      <c r="D656" s="3" t="s">
        <v>31</v>
      </c>
      <c r="E656" s="9" t="s">
        <v>93</v>
      </c>
      <c r="F656" s="10">
        <v>-192000</v>
      </c>
      <c r="G656" s="10">
        <v>-143791.5686</v>
      </c>
      <c r="H656" s="11">
        <v>0.74891441991861507</v>
      </c>
      <c r="I656" s="12">
        <v>-0.35499512999999999</v>
      </c>
      <c r="J656" s="12">
        <v>-0.7</v>
      </c>
      <c r="K656" s="13">
        <v>0</v>
      </c>
      <c r="L656" s="13">
        <v>-49608.7909</v>
      </c>
      <c r="M656" s="64">
        <f t="shared" si="13"/>
        <v>38869</v>
      </c>
    </row>
    <row r="657" spans="1:13" hidden="1" x14ac:dyDescent="0.2">
      <c r="A657" s="3" t="s">
        <v>285</v>
      </c>
      <c r="B657" s="3" t="s">
        <v>287</v>
      </c>
      <c r="C657" s="3" t="s">
        <v>30</v>
      </c>
      <c r="D657" s="3" t="s">
        <v>31</v>
      </c>
      <c r="E657" s="9" t="s">
        <v>94</v>
      </c>
      <c r="F657" s="10">
        <v>-198400</v>
      </c>
      <c r="G657" s="10">
        <v>-147796.61919999999</v>
      </c>
      <c r="H657" s="11">
        <v>0.74494263734336996</v>
      </c>
      <c r="I657" s="12">
        <v>-0.35498654000000002</v>
      </c>
      <c r="J657" s="12">
        <v>-0.7</v>
      </c>
      <c r="K657" s="13">
        <v>0</v>
      </c>
      <c r="L657" s="13">
        <v>-50991.8223</v>
      </c>
      <c r="M657" s="64">
        <f t="shared" si="13"/>
        <v>38899</v>
      </c>
    </row>
    <row r="658" spans="1:13" hidden="1" x14ac:dyDescent="0.2">
      <c r="A658" s="3" t="s">
        <v>285</v>
      </c>
      <c r="B658" s="3" t="s">
        <v>287</v>
      </c>
      <c r="C658" s="3" t="s">
        <v>30</v>
      </c>
      <c r="D658" s="3" t="s">
        <v>31</v>
      </c>
      <c r="E658" s="9" t="s">
        <v>95</v>
      </c>
      <c r="F658" s="10">
        <v>-198400</v>
      </c>
      <c r="G658" s="10">
        <v>-146983.82370000001</v>
      </c>
      <c r="H658" s="11">
        <v>0.74084588543767504</v>
      </c>
      <c r="I658" s="12">
        <v>-0.35497712000000003</v>
      </c>
      <c r="J658" s="12">
        <v>-0.7</v>
      </c>
      <c r="K658" s="13">
        <v>0</v>
      </c>
      <c r="L658" s="13">
        <v>-50712.781999999999</v>
      </c>
      <c r="M658" s="64">
        <f t="shared" si="13"/>
        <v>38930</v>
      </c>
    </row>
    <row r="659" spans="1:13" hidden="1" x14ac:dyDescent="0.2">
      <c r="A659" s="3" t="s">
        <v>285</v>
      </c>
      <c r="B659" s="3" t="s">
        <v>287</v>
      </c>
      <c r="C659" s="3" t="s">
        <v>30</v>
      </c>
      <c r="D659" s="3" t="s">
        <v>31</v>
      </c>
      <c r="E659" s="9" t="s">
        <v>96</v>
      </c>
      <c r="F659" s="10">
        <v>-192000</v>
      </c>
      <c r="G659" s="10">
        <v>-141457.30600000001</v>
      </c>
      <c r="H659" s="11">
        <v>0.73675680196884497</v>
      </c>
      <c r="I659" s="12">
        <v>-0.35496714000000001</v>
      </c>
      <c r="J659" s="12">
        <v>-0.7</v>
      </c>
      <c r="K659" s="13">
        <v>0</v>
      </c>
      <c r="L659" s="13">
        <v>-48807.418899999997</v>
      </c>
      <c r="M659" s="64">
        <f t="shared" si="13"/>
        <v>38961</v>
      </c>
    </row>
    <row r="660" spans="1:13" hidden="1" x14ac:dyDescent="0.2">
      <c r="A660" s="3" t="s">
        <v>285</v>
      </c>
      <c r="B660" s="3" t="s">
        <v>287</v>
      </c>
      <c r="C660" s="3" t="s">
        <v>30</v>
      </c>
      <c r="D660" s="3" t="s">
        <v>31</v>
      </c>
      <c r="E660" s="9" t="s">
        <v>97</v>
      </c>
      <c r="F660" s="10">
        <v>-198400</v>
      </c>
      <c r="G660" s="10">
        <v>-145388.9172</v>
      </c>
      <c r="H660" s="11">
        <v>0.73280704212216097</v>
      </c>
      <c r="I660" s="12">
        <v>-0.35495694999999999</v>
      </c>
      <c r="J660" s="12">
        <v>-0.7</v>
      </c>
      <c r="K660" s="13">
        <v>0</v>
      </c>
      <c r="L660" s="13">
        <v>-50165.435400000002</v>
      </c>
      <c r="M660" s="64">
        <f t="shared" si="13"/>
        <v>38991</v>
      </c>
    </row>
    <row r="661" spans="1:13" hidden="1" x14ac:dyDescent="0.2">
      <c r="A661" s="3" t="s">
        <v>285</v>
      </c>
      <c r="B661" s="3" t="s">
        <v>287</v>
      </c>
      <c r="C661" s="3" t="s">
        <v>30</v>
      </c>
      <c r="D661" s="3" t="s">
        <v>31</v>
      </c>
      <c r="E661" s="9" t="s">
        <v>98</v>
      </c>
      <c r="F661" s="10">
        <v>-192000</v>
      </c>
      <c r="G661" s="10">
        <v>-139916.8143</v>
      </c>
      <c r="H661" s="11">
        <v>0.728733407648125</v>
      </c>
      <c r="I661" s="12">
        <v>-0.29994587</v>
      </c>
      <c r="J661" s="12">
        <v>-0.56000000000000005</v>
      </c>
      <c r="K661" s="13">
        <v>0</v>
      </c>
      <c r="L661" s="13">
        <v>-36385.945299999999</v>
      </c>
      <c r="M661" s="64">
        <f t="shared" si="13"/>
        <v>39022</v>
      </c>
    </row>
    <row r="662" spans="1:13" hidden="1" x14ac:dyDescent="0.2">
      <c r="A662" s="3" t="s">
        <v>285</v>
      </c>
      <c r="B662" s="3" t="s">
        <v>287</v>
      </c>
      <c r="C662" s="3" t="s">
        <v>30</v>
      </c>
      <c r="D662" s="3" t="s">
        <v>31</v>
      </c>
      <c r="E662" s="9" t="s">
        <v>99</v>
      </c>
      <c r="F662" s="10">
        <v>-198400</v>
      </c>
      <c r="G662" s="10">
        <v>-143800.08720000001</v>
      </c>
      <c r="H662" s="11">
        <v>0.724798826573952</v>
      </c>
      <c r="I662" s="12">
        <v>-0.29993461999999999</v>
      </c>
      <c r="J662" s="12">
        <v>-0.56000000000000005</v>
      </c>
      <c r="K662" s="13">
        <v>0</v>
      </c>
      <c r="L662" s="13">
        <v>-37397.424500000001</v>
      </c>
      <c r="M662" s="64">
        <f t="shared" si="13"/>
        <v>39052</v>
      </c>
    </row>
    <row r="663" spans="1:13" hidden="1" x14ac:dyDescent="0.2">
      <c r="A663" s="3" t="s">
        <v>285</v>
      </c>
      <c r="B663" s="3" t="s">
        <v>287</v>
      </c>
      <c r="C663" s="3" t="s">
        <v>30</v>
      </c>
      <c r="D663" s="3" t="s">
        <v>31</v>
      </c>
      <c r="E663" s="9" t="s">
        <v>100</v>
      </c>
      <c r="F663" s="10">
        <v>-198400</v>
      </c>
      <c r="G663" s="10">
        <v>-142995.03630000001</v>
      </c>
      <c r="H663" s="11">
        <v>0.72074111030854104</v>
      </c>
      <c r="I663" s="12">
        <v>-0.29992244000000001</v>
      </c>
      <c r="J663" s="12">
        <v>-0.56000000000000005</v>
      </c>
      <c r="K663" s="13">
        <v>0</v>
      </c>
      <c r="L663" s="13">
        <v>-37189.799800000001</v>
      </c>
      <c r="M663" s="64">
        <f t="shared" si="13"/>
        <v>39083</v>
      </c>
    </row>
    <row r="664" spans="1:13" hidden="1" x14ac:dyDescent="0.2">
      <c r="A664" s="3" t="s">
        <v>285</v>
      </c>
      <c r="B664" s="3" t="s">
        <v>287</v>
      </c>
      <c r="C664" s="3" t="s">
        <v>30</v>
      </c>
      <c r="D664" s="3" t="s">
        <v>31</v>
      </c>
      <c r="E664" s="9" t="s">
        <v>101</v>
      </c>
      <c r="F664" s="10">
        <v>-179200</v>
      </c>
      <c r="G664" s="10">
        <v>-128431.1456</v>
      </c>
      <c r="H664" s="11">
        <v>0.71669166055560507</v>
      </c>
      <c r="I664" s="12">
        <v>-0.29990971</v>
      </c>
      <c r="J664" s="12">
        <v>-0.56000000000000005</v>
      </c>
      <c r="K664" s="13">
        <v>0</v>
      </c>
      <c r="L664" s="13">
        <v>-33403.694199999998</v>
      </c>
      <c r="M664" s="64">
        <f t="shared" si="13"/>
        <v>39114</v>
      </c>
    </row>
    <row r="665" spans="1:13" hidden="1" x14ac:dyDescent="0.2">
      <c r="A665" s="3" t="s">
        <v>285</v>
      </c>
      <c r="B665" s="3" t="s">
        <v>287</v>
      </c>
      <c r="C665" s="3" t="s">
        <v>30</v>
      </c>
      <c r="D665" s="3" t="s">
        <v>31</v>
      </c>
      <c r="E665" s="9" t="s">
        <v>102</v>
      </c>
      <c r="F665" s="10">
        <v>-198400</v>
      </c>
      <c r="G665" s="10">
        <v>-141467.39319999999</v>
      </c>
      <c r="H665" s="11">
        <v>0.71304129617928602</v>
      </c>
      <c r="I665" s="12">
        <v>-0.29989773000000003</v>
      </c>
      <c r="J665" s="12">
        <v>-0.56000000000000005</v>
      </c>
      <c r="K665" s="13">
        <v>0</v>
      </c>
      <c r="L665" s="13">
        <v>-36795.9908</v>
      </c>
      <c r="M665" s="64">
        <f t="shared" si="13"/>
        <v>39142</v>
      </c>
    </row>
    <row r="666" spans="1:13" hidden="1" x14ac:dyDescent="0.2">
      <c r="A666" s="3" t="s">
        <v>285</v>
      </c>
      <c r="B666" s="3" t="s">
        <v>287</v>
      </c>
      <c r="C666" s="3" t="s">
        <v>30</v>
      </c>
      <c r="D666" s="3" t="s">
        <v>31</v>
      </c>
      <c r="E666" s="9" t="s">
        <v>103</v>
      </c>
      <c r="F666" s="10">
        <v>-192000</v>
      </c>
      <c r="G666" s="10">
        <v>-136129.51749999999</v>
      </c>
      <c r="H666" s="11">
        <v>0.70900790356041699</v>
      </c>
      <c r="I666" s="12">
        <v>-0.40488393</v>
      </c>
      <c r="J666" s="12">
        <v>-0.7</v>
      </c>
      <c r="K666" s="13">
        <v>0</v>
      </c>
      <c r="L666" s="13">
        <v>-40174.008500000004</v>
      </c>
      <c r="M666" s="64">
        <f t="shared" si="13"/>
        <v>39173</v>
      </c>
    </row>
    <row r="667" spans="1:13" hidden="1" x14ac:dyDescent="0.2">
      <c r="A667" s="3" t="s">
        <v>285</v>
      </c>
      <c r="B667" s="3" t="s">
        <v>287</v>
      </c>
      <c r="C667" s="3" t="s">
        <v>30</v>
      </c>
      <c r="D667" s="3" t="s">
        <v>31</v>
      </c>
      <c r="E667" s="9" t="s">
        <v>104</v>
      </c>
      <c r="F667" s="10">
        <v>-198400</v>
      </c>
      <c r="G667" s="10">
        <v>-139894.38190000001</v>
      </c>
      <c r="H667" s="11">
        <v>0.70511281215900201</v>
      </c>
      <c r="I667" s="12">
        <v>-0.40487003999999999</v>
      </c>
      <c r="J667" s="12">
        <v>-0.7</v>
      </c>
      <c r="K667" s="13">
        <v>0</v>
      </c>
      <c r="L667" s="13">
        <v>-41287.022799999999</v>
      </c>
      <c r="M667" s="64">
        <f t="shared" si="13"/>
        <v>39203</v>
      </c>
    </row>
    <row r="668" spans="1:13" hidden="1" x14ac:dyDescent="0.2">
      <c r="A668" s="3" t="s">
        <v>285</v>
      </c>
      <c r="B668" s="3" t="s">
        <v>287</v>
      </c>
      <c r="C668" s="3" t="s">
        <v>30</v>
      </c>
      <c r="D668" s="3" t="s">
        <v>31</v>
      </c>
      <c r="E668" s="9" t="s">
        <v>105</v>
      </c>
      <c r="F668" s="10">
        <v>-192000</v>
      </c>
      <c r="G668" s="10">
        <v>-134610.52040000001</v>
      </c>
      <c r="H668" s="11">
        <v>0.70109646038893103</v>
      </c>
      <c r="I668" s="12">
        <v>-0.40485515</v>
      </c>
      <c r="J668" s="12">
        <v>-0.7</v>
      </c>
      <c r="K668" s="13">
        <v>0</v>
      </c>
      <c r="L668" s="13">
        <v>-39729.602200000001</v>
      </c>
      <c r="M668" s="64">
        <f t="shared" si="13"/>
        <v>39234</v>
      </c>
    </row>
    <row r="669" spans="1:13" hidden="1" x14ac:dyDescent="0.2">
      <c r="A669" s="3" t="s">
        <v>285</v>
      </c>
      <c r="B669" s="3" t="s">
        <v>287</v>
      </c>
      <c r="C669" s="3" t="s">
        <v>30</v>
      </c>
      <c r="D669" s="3" t="s">
        <v>31</v>
      </c>
      <c r="E669" s="9" t="s">
        <v>106</v>
      </c>
      <c r="F669" s="10">
        <v>-198400</v>
      </c>
      <c r="G669" s="10">
        <v>-138328.06570000001</v>
      </c>
      <c r="H669" s="11">
        <v>0.69721807304043903</v>
      </c>
      <c r="I669" s="12">
        <v>-0.40484019999999998</v>
      </c>
      <c r="J669" s="12">
        <v>-0.7</v>
      </c>
      <c r="K669" s="13">
        <v>0</v>
      </c>
      <c r="L669" s="13">
        <v>-40828.884299999998</v>
      </c>
      <c r="M669" s="64">
        <f t="shared" si="13"/>
        <v>39264</v>
      </c>
    </row>
    <row r="670" spans="1:13" hidden="1" x14ac:dyDescent="0.2">
      <c r="A670" s="3" t="s">
        <v>285</v>
      </c>
      <c r="B670" s="3" t="s">
        <v>287</v>
      </c>
      <c r="C670" s="3" t="s">
        <v>30</v>
      </c>
      <c r="D670" s="3" t="s">
        <v>31</v>
      </c>
      <c r="E670" s="9" t="s">
        <v>107</v>
      </c>
      <c r="F670" s="10">
        <v>-198400</v>
      </c>
      <c r="G670" s="10">
        <v>-137534.68919999999</v>
      </c>
      <c r="H670" s="11">
        <v>0.69321919983663305</v>
      </c>
      <c r="I670" s="12">
        <v>-0.40482420000000002</v>
      </c>
      <c r="J670" s="12">
        <v>-0.7</v>
      </c>
      <c r="K670" s="13">
        <v>0</v>
      </c>
      <c r="L670" s="13">
        <v>-40596.911599999999</v>
      </c>
      <c r="M670" s="64">
        <f t="shared" si="13"/>
        <v>39295</v>
      </c>
    </row>
    <row r="671" spans="1:13" hidden="1" x14ac:dyDescent="0.2">
      <c r="A671" s="3" t="s">
        <v>285</v>
      </c>
      <c r="B671" s="3" t="s">
        <v>287</v>
      </c>
      <c r="C671" s="3" t="s">
        <v>30</v>
      </c>
      <c r="D671" s="3" t="s">
        <v>31</v>
      </c>
      <c r="E671" s="9" t="s">
        <v>108</v>
      </c>
      <c r="F671" s="10">
        <v>-192000</v>
      </c>
      <c r="G671" s="10">
        <v>-132332.0398</v>
      </c>
      <c r="H671" s="11">
        <v>0.68922937400123496</v>
      </c>
      <c r="I671" s="12">
        <v>-0.40480765000000002</v>
      </c>
      <c r="J671" s="12">
        <v>-0.7</v>
      </c>
      <c r="K671" s="13">
        <v>0</v>
      </c>
      <c r="L671" s="13">
        <v>-39063.406300000002</v>
      </c>
      <c r="M671" s="64">
        <f t="shared" si="13"/>
        <v>39326</v>
      </c>
    </row>
    <row r="672" spans="1:13" hidden="1" x14ac:dyDescent="0.2">
      <c r="A672" s="3" t="s">
        <v>285</v>
      </c>
      <c r="B672" s="3" t="s">
        <v>287</v>
      </c>
      <c r="C672" s="3" t="s">
        <v>30</v>
      </c>
      <c r="D672" s="3" t="s">
        <v>31</v>
      </c>
      <c r="E672" s="9" t="s">
        <v>109</v>
      </c>
      <c r="F672" s="10">
        <v>-198400</v>
      </c>
      <c r="G672" s="10">
        <v>-135978.79079999999</v>
      </c>
      <c r="H672" s="11">
        <v>0.68537696965537398</v>
      </c>
      <c r="I672" s="12">
        <v>-0.40479109000000002</v>
      </c>
      <c r="J672" s="12">
        <v>-0.7</v>
      </c>
      <c r="K672" s="13">
        <v>0</v>
      </c>
      <c r="L672" s="13">
        <v>-40142.150300000001</v>
      </c>
      <c r="M672" s="64">
        <f t="shared" si="13"/>
        <v>39356</v>
      </c>
    </row>
    <row r="673" spans="1:13" hidden="1" x14ac:dyDescent="0.2">
      <c r="A673" s="3" t="s">
        <v>285</v>
      </c>
      <c r="B673" s="3" t="s">
        <v>287</v>
      </c>
      <c r="C673" s="3" t="s">
        <v>30</v>
      </c>
      <c r="D673" s="3" t="s">
        <v>31</v>
      </c>
      <c r="E673" s="9" t="s">
        <v>110</v>
      </c>
      <c r="F673" s="10">
        <v>-192000</v>
      </c>
      <c r="G673" s="10">
        <v>-130829.8109</v>
      </c>
      <c r="H673" s="11">
        <v>0.68140526524784906</v>
      </c>
      <c r="I673" s="12">
        <v>-0.34657533000000001</v>
      </c>
      <c r="J673" s="12">
        <v>-0.56000000000000005</v>
      </c>
      <c r="K673" s="13">
        <v>0</v>
      </c>
      <c r="L673" s="13">
        <v>-27922.3089</v>
      </c>
      <c r="M673" s="64">
        <f t="shared" si="13"/>
        <v>39387</v>
      </c>
    </row>
    <row r="674" spans="1:13" hidden="1" x14ac:dyDescent="0.2">
      <c r="A674" s="3" t="s">
        <v>285</v>
      </c>
      <c r="B674" s="3" t="s">
        <v>287</v>
      </c>
      <c r="C674" s="3" t="s">
        <v>30</v>
      </c>
      <c r="D674" s="3" t="s">
        <v>31</v>
      </c>
      <c r="E674" s="9" t="s">
        <v>111</v>
      </c>
      <c r="F674" s="10">
        <v>-198400</v>
      </c>
      <c r="G674" s="10">
        <v>-134430.00700000001</v>
      </c>
      <c r="H674" s="11">
        <v>0.67757059956324506</v>
      </c>
      <c r="I674" s="12">
        <v>-0.34655897000000002</v>
      </c>
      <c r="J674" s="12">
        <v>-0.56000000000000005</v>
      </c>
      <c r="K674" s="13">
        <v>0</v>
      </c>
      <c r="L674" s="13">
        <v>-28692.879000000001</v>
      </c>
      <c r="M674" s="64">
        <f t="shared" si="13"/>
        <v>39417</v>
      </c>
    </row>
    <row r="675" spans="1:13" hidden="1" x14ac:dyDescent="0.2">
      <c r="A675" s="3" t="s">
        <v>285</v>
      </c>
      <c r="B675" s="3" t="s">
        <v>287</v>
      </c>
      <c r="C675" s="3" t="s">
        <v>30</v>
      </c>
      <c r="D675" s="3" t="s">
        <v>31</v>
      </c>
      <c r="E675" s="9" t="s">
        <v>112</v>
      </c>
      <c r="F675" s="10">
        <v>-198400</v>
      </c>
      <c r="G675" s="10">
        <v>-133645.69839999999</v>
      </c>
      <c r="H675" s="11">
        <v>0.67361743131607599</v>
      </c>
      <c r="I675" s="12">
        <v>-0.34654155000000003</v>
      </c>
      <c r="J675" s="12">
        <v>-0.56000000000000005</v>
      </c>
      <c r="K675" s="13">
        <v>0</v>
      </c>
      <c r="L675" s="13">
        <v>-28527.803400000001</v>
      </c>
      <c r="M675" s="64">
        <f t="shared" si="13"/>
        <v>39448</v>
      </c>
    </row>
    <row r="676" spans="1:13" hidden="1" x14ac:dyDescent="0.2">
      <c r="A676" s="3" t="s">
        <v>285</v>
      </c>
      <c r="B676" s="3" t="s">
        <v>287</v>
      </c>
      <c r="C676" s="3" t="s">
        <v>30</v>
      </c>
      <c r="D676" s="3" t="s">
        <v>31</v>
      </c>
      <c r="E676" s="9" t="s">
        <v>113</v>
      </c>
      <c r="F676" s="10">
        <v>-185600</v>
      </c>
      <c r="G676" s="10">
        <v>-124291.4645</v>
      </c>
      <c r="H676" s="11">
        <v>0.66967383907364497</v>
      </c>
      <c r="I676" s="12">
        <v>-0.34652360999999998</v>
      </c>
      <c r="J676" s="12">
        <v>-0.56000000000000005</v>
      </c>
      <c r="K676" s="13">
        <v>0</v>
      </c>
      <c r="L676" s="13">
        <v>-26533.292799999999</v>
      </c>
      <c r="M676" s="64">
        <f t="shared" si="13"/>
        <v>39479</v>
      </c>
    </row>
    <row r="677" spans="1:13" hidden="1" x14ac:dyDescent="0.2">
      <c r="A677" s="3" t="s">
        <v>285</v>
      </c>
      <c r="B677" s="3" t="s">
        <v>287</v>
      </c>
      <c r="C677" s="3" t="s">
        <v>30</v>
      </c>
      <c r="D677" s="3" t="s">
        <v>31</v>
      </c>
      <c r="E677" s="9" t="s">
        <v>114</v>
      </c>
      <c r="F677" s="10">
        <v>-198400</v>
      </c>
      <c r="G677" s="10">
        <v>-132133.09710000001</v>
      </c>
      <c r="H677" s="11">
        <v>0.66599343308247405</v>
      </c>
      <c r="I677" s="12">
        <v>-0.34650636000000001</v>
      </c>
      <c r="J677" s="12">
        <v>-0.56000000000000005</v>
      </c>
      <c r="K677" s="13">
        <v>0</v>
      </c>
      <c r="L677" s="13">
        <v>-28209.5759</v>
      </c>
      <c r="M677" s="64">
        <f t="shared" si="13"/>
        <v>39508</v>
      </c>
    </row>
    <row r="678" spans="1:13" hidden="1" x14ac:dyDescent="0.2">
      <c r="A678" s="3" t="s">
        <v>285</v>
      </c>
      <c r="B678" s="3" t="s">
        <v>287</v>
      </c>
      <c r="C678" s="3" t="s">
        <v>30</v>
      </c>
      <c r="D678" s="3" t="s">
        <v>31</v>
      </c>
      <c r="E678" s="9" t="s">
        <v>115</v>
      </c>
      <c r="F678" s="10">
        <v>-192000</v>
      </c>
      <c r="G678" s="10">
        <v>-127117.18429999999</v>
      </c>
      <c r="H678" s="11">
        <v>0.66206866805527098</v>
      </c>
      <c r="I678" s="12">
        <v>-0.50148740999999997</v>
      </c>
      <c r="J678" s="12">
        <v>-0.7</v>
      </c>
      <c r="K678" s="13">
        <v>0</v>
      </c>
      <c r="L678" s="13">
        <v>-25234.361199999999</v>
      </c>
      <c r="M678" s="64">
        <f t="shared" si="13"/>
        <v>39539</v>
      </c>
    </row>
    <row r="679" spans="1:13" hidden="1" x14ac:dyDescent="0.2">
      <c r="A679" s="3" t="s">
        <v>285</v>
      </c>
      <c r="B679" s="3" t="s">
        <v>287</v>
      </c>
      <c r="C679" s="3" t="s">
        <v>30</v>
      </c>
      <c r="D679" s="3" t="s">
        <v>31</v>
      </c>
      <c r="E679" s="9" t="s">
        <v>116</v>
      </c>
      <c r="F679" s="10">
        <v>-198400</v>
      </c>
      <c r="G679" s="10">
        <v>-130602.7343</v>
      </c>
      <c r="H679" s="11">
        <v>0.65827991102152805</v>
      </c>
      <c r="I679" s="12">
        <v>-0.50146858000000005</v>
      </c>
      <c r="J679" s="12">
        <v>-0.7</v>
      </c>
      <c r="K679" s="13">
        <v>0</v>
      </c>
      <c r="L679" s="13">
        <v>-25928.746299999999</v>
      </c>
      <c r="M679" s="64">
        <f t="shared" si="13"/>
        <v>39569</v>
      </c>
    </row>
    <row r="680" spans="1:13" hidden="1" x14ac:dyDescent="0.2">
      <c r="A680" s="3" t="s">
        <v>285</v>
      </c>
      <c r="B680" s="3" t="s">
        <v>287</v>
      </c>
      <c r="C680" s="3" t="s">
        <v>30</v>
      </c>
      <c r="D680" s="3" t="s">
        <v>31</v>
      </c>
      <c r="E680" s="9" t="s">
        <v>117</v>
      </c>
      <c r="F680" s="10">
        <v>-192000</v>
      </c>
      <c r="G680" s="10">
        <v>-125643.1816</v>
      </c>
      <c r="H680" s="11">
        <v>0.65439157092641598</v>
      </c>
      <c r="I680" s="12">
        <v>-0.50145088999999998</v>
      </c>
      <c r="J680" s="12">
        <v>-0.7</v>
      </c>
      <c r="K680" s="13">
        <v>0</v>
      </c>
      <c r="L680" s="13">
        <v>-24946.341400000001</v>
      </c>
      <c r="M680" s="64">
        <f t="shared" si="13"/>
        <v>39600</v>
      </c>
    </row>
    <row r="681" spans="1:13" hidden="1" x14ac:dyDescent="0.2">
      <c r="A681" s="3" t="s">
        <v>285</v>
      </c>
      <c r="B681" s="3" t="s">
        <v>287</v>
      </c>
      <c r="C681" s="3" t="s">
        <v>30</v>
      </c>
      <c r="D681" s="3" t="s">
        <v>31</v>
      </c>
      <c r="E681" s="9" t="s">
        <v>118</v>
      </c>
      <c r="F681" s="10">
        <v>-198400</v>
      </c>
      <c r="G681" s="10">
        <v>-129117.12480000001</v>
      </c>
      <c r="H681" s="11">
        <v>0.65079195990877103</v>
      </c>
      <c r="I681" s="12">
        <v>-0.50145423</v>
      </c>
      <c r="J681" s="12">
        <v>-0.7</v>
      </c>
      <c r="K681" s="13">
        <v>0</v>
      </c>
      <c r="L681" s="13">
        <v>-25635.6594</v>
      </c>
      <c r="M681" s="64">
        <f t="shared" si="13"/>
        <v>39630</v>
      </c>
    </row>
    <row r="682" spans="1:13" hidden="1" x14ac:dyDescent="0.2">
      <c r="A682" s="3" t="s">
        <v>285</v>
      </c>
      <c r="B682" s="3" t="s">
        <v>287</v>
      </c>
      <c r="C682" s="3" t="s">
        <v>30</v>
      </c>
      <c r="D682" s="3" t="s">
        <v>31</v>
      </c>
      <c r="E682" s="9" t="s">
        <v>119</v>
      </c>
      <c r="F682" s="10">
        <v>-198400</v>
      </c>
      <c r="G682" s="10">
        <v>-128381.5517</v>
      </c>
      <c r="H682" s="11">
        <v>0.64708443395118198</v>
      </c>
      <c r="I682" s="12">
        <v>-0.50145772</v>
      </c>
      <c r="J682" s="12">
        <v>-0.7</v>
      </c>
      <c r="K682" s="13">
        <v>0</v>
      </c>
      <c r="L682" s="13">
        <v>-25489.165799999999</v>
      </c>
      <c r="M682" s="64">
        <f t="shared" si="13"/>
        <v>39661</v>
      </c>
    </row>
    <row r="683" spans="1:13" hidden="1" x14ac:dyDescent="0.2">
      <c r="A683" s="3" t="s">
        <v>285</v>
      </c>
      <c r="B683" s="3" t="s">
        <v>287</v>
      </c>
      <c r="C683" s="3" t="s">
        <v>30</v>
      </c>
      <c r="D683" s="3" t="s">
        <v>31</v>
      </c>
      <c r="E683" s="9" t="s">
        <v>120</v>
      </c>
      <c r="F683" s="10">
        <v>-192000</v>
      </c>
      <c r="G683" s="10">
        <v>-123530.7283</v>
      </c>
      <c r="H683" s="11">
        <v>0.64338920964078405</v>
      </c>
      <c r="I683" s="12">
        <v>-0.50146126999999996</v>
      </c>
      <c r="J683" s="12">
        <v>-0.7</v>
      </c>
      <c r="K683" s="13">
        <v>0</v>
      </c>
      <c r="L683" s="13">
        <v>-24525.6342</v>
      </c>
      <c r="M683" s="64">
        <f t="shared" si="13"/>
        <v>39692</v>
      </c>
    </row>
    <row r="684" spans="1:13" hidden="1" x14ac:dyDescent="0.2">
      <c r="A684" s="3" t="s">
        <v>285</v>
      </c>
      <c r="B684" s="3" t="s">
        <v>287</v>
      </c>
      <c r="C684" s="3" t="s">
        <v>30</v>
      </c>
      <c r="D684" s="3" t="s">
        <v>31</v>
      </c>
      <c r="E684" s="9" t="s">
        <v>121</v>
      </c>
      <c r="F684" s="10">
        <v>-198400</v>
      </c>
      <c r="G684" s="10">
        <v>-126941.26579999999</v>
      </c>
      <c r="H684" s="11">
        <v>0.63982492841107896</v>
      </c>
      <c r="I684" s="12">
        <v>-0.50146475000000001</v>
      </c>
      <c r="J684" s="12">
        <v>-0.7</v>
      </c>
      <c r="K684" s="13">
        <v>0</v>
      </c>
      <c r="L684" s="13">
        <v>-25202.3161</v>
      </c>
      <c r="M684" s="64">
        <f t="shared" si="13"/>
        <v>39722</v>
      </c>
    </row>
    <row r="685" spans="1:13" hidden="1" x14ac:dyDescent="0.2">
      <c r="A685" s="3" t="s">
        <v>285</v>
      </c>
      <c r="B685" s="3" t="s">
        <v>287</v>
      </c>
      <c r="C685" s="3" t="s">
        <v>30</v>
      </c>
      <c r="D685" s="3" t="s">
        <v>31</v>
      </c>
      <c r="E685" s="9" t="s">
        <v>122</v>
      </c>
      <c r="F685" s="10">
        <v>-192000</v>
      </c>
      <c r="G685" s="10">
        <v>-122141.5683</v>
      </c>
      <c r="H685" s="11">
        <v>0.63615400131629996</v>
      </c>
      <c r="I685" s="12">
        <v>-0.36646840000000003</v>
      </c>
      <c r="J685" s="12">
        <v>-0.56000000000000005</v>
      </c>
      <c r="K685" s="13">
        <v>0</v>
      </c>
      <c r="L685" s="13">
        <v>-23638.2536</v>
      </c>
      <c r="M685" s="64">
        <f t="shared" si="13"/>
        <v>39753</v>
      </c>
    </row>
    <row r="686" spans="1:13" hidden="1" x14ac:dyDescent="0.2">
      <c r="A686" s="3" t="s">
        <v>285</v>
      </c>
      <c r="B686" s="3" t="s">
        <v>287</v>
      </c>
      <c r="C686" s="3" t="s">
        <v>30</v>
      </c>
      <c r="D686" s="3" t="s">
        <v>31</v>
      </c>
      <c r="E686" s="9" t="s">
        <v>123</v>
      </c>
      <c r="F686" s="10">
        <v>-198400</v>
      </c>
      <c r="G686" s="10">
        <v>-125510.4768</v>
      </c>
      <c r="H686" s="11">
        <v>0.63261329025661994</v>
      </c>
      <c r="I686" s="12">
        <v>-0.36647198000000003</v>
      </c>
      <c r="J686" s="12">
        <v>-0.56000000000000005</v>
      </c>
      <c r="K686" s="13">
        <v>0</v>
      </c>
      <c r="L686" s="13">
        <v>-24289.794600000001</v>
      </c>
      <c r="M686" s="64">
        <f t="shared" si="13"/>
        <v>39783</v>
      </c>
    </row>
    <row r="687" spans="1:13" hidden="1" x14ac:dyDescent="0.2">
      <c r="A687" s="3" t="s">
        <v>285</v>
      </c>
      <c r="B687" s="3" t="s">
        <v>287</v>
      </c>
      <c r="C687" s="3" t="s">
        <v>30</v>
      </c>
      <c r="D687" s="3" t="s">
        <v>31</v>
      </c>
      <c r="E687" s="9" t="s">
        <v>124</v>
      </c>
      <c r="F687" s="10">
        <v>-198400</v>
      </c>
      <c r="G687" s="10">
        <v>-124787.00840000001</v>
      </c>
      <c r="H687" s="11">
        <v>0.62896677630864806</v>
      </c>
      <c r="I687" s="12">
        <v>-0.36647572</v>
      </c>
      <c r="J687" s="12">
        <v>-0.56000000000000005</v>
      </c>
      <c r="K687" s="13">
        <v>0</v>
      </c>
      <c r="L687" s="13">
        <v>-24149.315399999999</v>
      </c>
      <c r="M687" s="64">
        <f t="shared" si="13"/>
        <v>39814</v>
      </c>
    </row>
    <row r="688" spans="1:13" hidden="1" x14ac:dyDescent="0.2">
      <c r="A688" s="3" t="s">
        <v>285</v>
      </c>
      <c r="B688" s="3" t="s">
        <v>287</v>
      </c>
      <c r="C688" s="3" t="s">
        <v>30</v>
      </c>
      <c r="D688" s="3" t="s">
        <v>31</v>
      </c>
      <c r="E688" s="9" t="s">
        <v>125</v>
      </c>
      <c r="F688" s="10">
        <v>-179200</v>
      </c>
      <c r="G688" s="10">
        <v>-112059.622</v>
      </c>
      <c r="H688" s="11">
        <v>0.62533271178908101</v>
      </c>
      <c r="I688" s="12">
        <v>-0.36647952</v>
      </c>
      <c r="J688" s="12">
        <v>-0.56000000000000005</v>
      </c>
      <c r="K688" s="13">
        <v>0</v>
      </c>
      <c r="L688" s="13">
        <v>-21685.831300000002</v>
      </c>
      <c r="M688" s="64">
        <f t="shared" si="13"/>
        <v>39845</v>
      </c>
    </row>
    <row r="689" spans="1:13" hidden="1" x14ac:dyDescent="0.2">
      <c r="A689" s="3" t="s">
        <v>285</v>
      </c>
      <c r="B689" s="3" t="s">
        <v>287</v>
      </c>
      <c r="C689" s="3" t="s">
        <v>30</v>
      </c>
      <c r="D689" s="3" t="s">
        <v>31</v>
      </c>
      <c r="E689" s="9" t="s">
        <v>126</v>
      </c>
      <c r="F689" s="10">
        <v>-198400</v>
      </c>
      <c r="G689" s="10">
        <v>-123416.9133</v>
      </c>
      <c r="H689" s="11">
        <v>0.62206105470440298</v>
      </c>
      <c r="I689" s="12">
        <v>-0.366483</v>
      </c>
      <c r="J689" s="12">
        <v>-0.56000000000000005</v>
      </c>
      <c r="K689" s="13">
        <v>0</v>
      </c>
      <c r="L689" s="13">
        <v>-23883.2706</v>
      </c>
      <c r="M689" s="64">
        <f t="shared" si="13"/>
        <v>39873</v>
      </c>
    </row>
    <row r="690" spans="1:13" hidden="1" x14ac:dyDescent="0.2">
      <c r="A690" s="3" t="s">
        <v>285</v>
      </c>
      <c r="B690" s="3" t="s">
        <v>287</v>
      </c>
      <c r="C690" s="3" t="s">
        <v>30</v>
      </c>
      <c r="D690" s="3" t="s">
        <v>31</v>
      </c>
      <c r="E690" s="9" t="s">
        <v>127</v>
      </c>
      <c r="F690" s="10">
        <v>-192000</v>
      </c>
      <c r="G690" s="10">
        <v>-118742.54610000001</v>
      </c>
      <c r="H690" s="11">
        <v>0.61845076077697203</v>
      </c>
      <c r="I690" s="12">
        <v>-0.52148689999999998</v>
      </c>
      <c r="J690" s="12">
        <v>-0.7</v>
      </c>
      <c r="K690" s="13">
        <v>0</v>
      </c>
      <c r="L690" s="13">
        <v>-21197.1</v>
      </c>
      <c r="M690" s="64">
        <f t="shared" si="13"/>
        <v>39904</v>
      </c>
    </row>
    <row r="691" spans="1:13" hidden="1" x14ac:dyDescent="0.2">
      <c r="A691" s="3" t="s">
        <v>285</v>
      </c>
      <c r="B691" s="3" t="s">
        <v>287</v>
      </c>
      <c r="C691" s="3" t="s">
        <v>30</v>
      </c>
      <c r="D691" s="3" t="s">
        <v>31</v>
      </c>
      <c r="E691" s="9" t="s">
        <v>128</v>
      </c>
      <c r="F691" s="10">
        <v>-198400</v>
      </c>
      <c r="G691" s="10">
        <v>-122009.8211</v>
      </c>
      <c r="H691" s="11">
        <v>0.61496885652709499</v>
      </c>
      <c r="I691" s="12">
        <v>-0.52149071999999996</v>
      </c>
      <c r="J691" s="12">
        <v>-0.7</v>
      </c>
      <c r="K691" s="13">
        <v>0</v>
      </c>
      <c r="L691" s="13">
        <v>-21779.8851</v>
      </c>
      <c r="M691" s="64">
        <f t="shared" si="13"/>
        <v>39934</v>
      </c>
    </row>
    <row r="692" spans="1:13" hidden="1" x14ac:dyDescent="0.2">
      <c r="A692" s="3" t="s">
        <v>285</v>
      </c>
      <c r="B692" s="3" t="s">
        <v>287</v>
      </c>
      <c r="C692" s="3" t="s">
        <v>30</v>
      </c>
      <c r="D692" s="3" t="s">
        <v>31</v>
      </c>
      <c r="E692" s="9" t="s">
        <v>129</v>
      </c>
      <c r="F692" s="10">
        <v>-192000</v>
      </c>
      <c r="G692" s="10">
        <v>-117385.5821</v>
      </c>
      <c r="H692" s="11">
        <v>0.61138324025200796</v>
      </c>
      <c r="I692" s="12">
        <v>-0.52149471999999997</v>
      </c>
      <c r="J692" s="12">
        <v>-0.7</v>
      </c>
      <c r="K692" s="13">
        <v>0</v>
      </c>
      <c r="L692" s="13">
        <v>-20953.946</v>
      </c>
      <c r="M692" s="64">
        <f t="shared" si="13"/>
        <v>39965</v>
      </c>
    </row>
    <row r="693" spans="1:13" hidden="1" x14ac:dyDescent="0.2">
      <c r="A693" s="3" t="s">
        <v>285</v>
      </c>
      <c r="B693" s="3" t="s">
        <v>287</v>
      </c>
      <c r="C693" s="3" t="s">
        <v>30</v>
      </c>
      <c r="D693" s="3" t="s">
        <v>31</v>
      </c>
      <c r="E693" s="9" t="s">
        <v>130</v>
      </c>
      <c r="F693" s="10">
        <v>-198400</v>
      </c>
      <c r="G693" s="10">
        <v>-120612.37270000001</v>
      </c>
      <c r="H693" s="11">
        <v>0.60792526558285997</v>
      </c>
      <c r="I693" s="12">
        <v>-0.52149864000000001</v>
      </c>
      <c r="J693" s="12">
        <v>-0.7</v>
      </c>
      <c r="K693" s="13">
        <v>0</v>
      </c>
      <c r="L693" s="13">
        <v>-21529.472399999999</v>
      </c>
      <c r="M693" s="64">
        <f t="shared" si="13"/>
        <v>39995</v>
      </c>
    </row>
    <row r="694" spans="1:13" hidden="1" x14ac:dyDescent="0.2">
      <c r="A694" s="3" t="s">
        <v>285</v>
      </c>
      <c r="B694" s="3" t="s">
        <v>287</v>
      </c>
      <c r="C694" s="3" t="s">
        <v>30</v>
      </c>
      <c r="D694" s="3" t="s">
        <v>31</v>
      </c>
      <c r="E694" s="9" t="s">
        <v>131</v>
      </c>
      <c r="F694" s="10">
        <v>-198400</v>
      </c>
      <c r="G694" s="10">
        <v>-119905.9019</v>
      </c>
      <c r="H694" s="11">
        <v>0.60436442483280606</v>
      </c>
      <c r="I694" s="12">
        <v>-0.52150273999999996</v>
      </c>
      <c r="J694" s="12">
        <v>-0.7</v>
      </c>
      <c r="K694" s="13">
        <v>0</v>
      </c>
      <c r="L694" s="13">
        <v>-21402.874599999999</v>
      </c>
      <c r="M694" s="64">
        <f t="shared" si="13"/>
        <v>40026</v>
      </c>
    </row>
    <row r="695" spans="1:13" hidden="1" x14ac:dyDescent="0.2">
      <c r="A695" s="3" t="s">
        <v>285</v>
      </c>
      <c r="B695" s="3" t="s">
        <v>287</v>
      </c>
      <c r="C695" s="3" t="s">
        <v>30</v>
      </c>
      <c r="D695" s="3" t="s">
        <v>31</v>
      </c>
      <c r="E695" s="9" t="s">
        <v>132</v>
      </c>
      <c r="F695" s="10">
        <v>-192000</v>
      </c>
      <c r="G695" s="10">
        <v>-115356.71249999999</v>
      </c>
      <c r="H695" s="11">
        <v>0.60081621079226899</v>
      </c>
      <c r="I695" s="12">
        <v>-0.52150689000000006</v>
      </c>
      <c r="J695" s="12">
        <v>-0.7</v>
      </c>
      <c r="K695" s="13">
        <v>0</v>
      </c>
      <c r="L695" s="13">
        <v>-20590.377799999998</v>
      </c>
      <c r="M695" s="64">
        <f t="shared" si="13"/>
        <v>40057</v>
      </c>
    </row>
    <row r="696" spans="1:13" hidden="1" x14ac:dyDescent="0.2">
      <c r="A696" s="3" t="s">
        <v>285</v>
      </c>
      <c r="B696" s="3" t="s">
        <v>287</v>
      </c>
      <c r="C696" s="3" t="s">
        <v>30</v>
      </c>
      <c r="D696" s="3" t="s">
        <v>31</v>
      </c>
      <c r="E696" s="9" t="s">
        <v>133</v>
      </c>
      <c r="F696" s="10">
        <v>-198400</v>
      </c>
      <c r="G696" s="10">
        <v>-118523.0687</v>
      </c>
      <c r="H696" s="11">
        <v>0.59739449952009405</v>
      </c>
      <c r="I696" s="12">
        <v>-0.52151095999999997</v>
      </c>
      <c r="J696" s="12">
        <v>-0.7</v>
      </c>
      <c r="K696" s="13">
        <v>0</v>
      </c>
      <c r="L696" s="13">
        <v>-21155.068500000001</v>
      </c>
      <c r="M696" s="64">
        <f t="shared" si="13"/>
        <v>40087</v>
      </c>
    </row>
    <row r="697" spans="1:13" hidden="1" x14ac:dyDescent="0.2">
      <c r="A697" s="3" t="s">
        <v>285</v>
      </c>
      <c r="B697" s="3" t="s">
        <v>287</v>
      </c>
      <c r="C697" s="3" t="s">
        <v>30</v>
      </c>
      <c r="D697" s="3" t="s">
        <v>31</v>
      </c>
      <c r="E697" s="9" t="s">
        <v>134</v>
      </c>
      <c r="F697" s="10">
        <v>-480000</v>
      </c>
      <c r="G697" s="10">
        <v>-285058.17550000001</v>
      </c>
      <c r="H697" s="11">
        <v>0.59387119896339402</v>
      </c>
      <c r="I697" s="12">
        <v>-0.48151522000000002</v>
      </c>
      <c r="J697" s="12">
        <v>-0.56000000000000005</v>
      </c>
      <c r="K697" s="13">
        <v>0</v>
      </c>
      <c r="L697" s="13">
        <v>-22372.729500000001</v>
      </c>
      <c r="M697" s="64">
        <f t="shared" si="13"/>
        <v>40118</v>
      </c>
    </row>
    <row r="698" spans="1:13" hidden="1" x14ac:dyDescent="0.2">
      <c r="A698" s="3" t="s">
        <v>285</v>
      </c>
      <c r="B698" s="3" t="s">
        <v>287</v>
      </c>
      <c r="C698" s="3" t="s">
        <v>30</v>
      </c>
      <c r="D698" s="3" t="s">
        <v>31</v>
      </c>
      <c r="E698" s="9" t="s">
        <v>135</v>
      </c>
      <c r="F698" s="10">
        <v>-496000</v>
      </c>
      <c r="G698" s="10">
        <v>-292874.92509999999</v>
      </c>
      <c r="H698" s="11">
        <v>0.59047363931874097</v>
      </c>
      <c r="I698" s="12">
        <v>-0.48151938</v>
      </c>
      <c r="J698" s="12">
        <v>-0.56000000000000005</v>
      </c>
      <c r="K698" s="13">
        <v>0</v>
      </c>
      <c r="L698" s="13">
        <v>-22985.005499999999</v>
      </c>
      <c r="M698" s="64">
        <f t="shared" si="13"/>
        <v>40148</v>
      </c>
    </row>
    <row r="699" spans="1:13" hidden="1" x14ac:dyDescent="0.2">
      <c r="A699" s="3" t="s">
        <v>285</v>
      </c>
      <c r="B699" s="3" t="s">
        <v>287</v>
      </c>
      <c r="C699" s="3" t="s">
        <v>30</v>
      </c>
      <c r="D699" s="3" t="s">
        <v>31</v>
      </c>
      <c r="E699" s="9" t="s">
        <v>136</v>
      </c>
      <c r="F699" s="10">
        <v>-496000</v>
      </c>
      <c r="G699" s="10">
        <v>-291139.76730000001</v>
      </c>
      <c r="H699" s="11">
        <v>0.58697533737771501</v>
      </c>
      <c r="I699" s="12">
        <v>-0.48152374000000003</v>
      </c>
      <c r="J699" s="12">
        <v>-0.56000000000000005</v>
      </c>
      <c r="K699" s="13">
        <v>0</v>
      </c>
      <c r="L699" s="13">
        <v>-22847.5615</v>
      </c>
      <c r="M699" s="64">
        <f t="shared" si="13"/>
        <v>40179</v>
      </c>
    </row>
    <row r="700" spans="1:13" hidden="1" x14ac:dyDescent="0.2">
      <c r="A700" s="3" t="s">
        <v>285</v>
      </c>
      <c r="B700" s="3" t="s">
        <v>287</v>
      </c>
      <c r="C700" s="3" t="s">
        <v>30</v>
      </c>
      <c r="D700" s="3" t="s">
        <v>31</v>
      </c>
      <c r="E700" s="9" t="s">
        <v>137</v>
      </c>
      <c r="F700" s="10">
        <v>-448000</v>
      </c>
      <c r="G700" s="10">
        <v>-261403.4173</v>
      </c>
      <c r="H700" s="11">
        <v>0.58348977067013397</v>
      </c>
      <c r="I700" s="12">
        <v>-0.48152813999999999</v>
      </c>
      <c r="J700" s="12">
        <v>-0.56000000000000005</v>
      </c>
      <c r="K700" s="13">
        <v>0</v>
      </c>
      <c r="L700" s="13">
        <v>-20512.812099999999</v>
      </c>
      <c r="M700" s="64">
        <f t="shared" si="13"/>
        <v>40210</v>
      </c>
    </row>
    <row r="701" spans="1:13" hidden="1" x14ac:dyDescent="0.2">
      <c r="A701" s="3" t="s">
        <v>285</v>
      </c>
      <c r="B701" s="3" t="s">
        <v>287</v>
      </c>
      <c r="C701" s="3" t="s">
        <v>30</v>
      </c>
      <c r="D701" s="3" t="s">
        <v>31</v>
      </c>
      <c r="E701" s="9" t="s">
        <v>138</v>
      </c>
      <c r="F701" s="10">
        <v>-496000</v>
      </c>
      <c r="G701" s="10">
        <v>-287854.83</v>
      </c>
      <c r="H701" s="11">
        <v>0.580352479756302</v>
      </c>
      <c r="I701" s="12">
        <v>-0.48153215999999999</v>
      </c>
      <c r="J701" s="12">
        <v>-0.56000000000000005</v>
      </c>
      <c r="K701" s="13">
        <v>0</v>
      </c>
      <c r="L701" s="13">
        <v>-22587.345399999998</v>
      </c>
      <c r="M701" s="64">
        <f t="shared" si="13"/>
        <v>40238</v>
      </c>
    </row>
    <row r="702" spans="1:13" hidden="1" x14ac:dyDescent="0.2">
      <c r="A702" s="3" t="s">
        <v>285</v>
      </c>
      <c r="B702" s="3" t="s">
        <v>287</v>
      </c>
      <c r="C702" s="3" t="s">
        <v>30</v>
      </c>
      <c r="D702" s="3" t="s">
        <v>31</v>
      </c>
      <c r="E702" s="9" t="s">
        <v>139</v>
      </c>
      <c r="F702" s="10">
        <v>-480000</v>
      </c>
      <c r="G702" s="10">
        <v>-276907.77880000003</v>
      </c>
      <c r="H702" s="11">
        <v>0.57689120589646403</v>
      </c>
      <c r="I702" s="12">
        <v>-0.55153667000000006</v>
      </c>
      <c r="J702" s="12">
        <v>-0.7</v>
      </c>
      <c r="K702" s="13">
        <v>0</v>
      </c>
      <c r="L702" s="13">
        <v>-41110.6515</v>
      </c>
      <c r="M702" s="64">
        <f t="shared" si="13"/>
        <v>40269</v>
      </c>
    </row>
    <row r="703" spans="1:13" hidden="1" x14ac:dyDescent="0.2">
      <c r="A703" s="3" t="s">
        <v>285</v>
      </c>
      <c r="B703" s="3" t="s">
        <v>287</v>
      </c>
      <c r="C703" s="3" t="s">
        <v>30</v>
      </c>
      <c r="D703" s="3" t="s">
        <v>31</v>
      </c>
      <c r="E703" s="9" t="s">
        <v>140</v>
      </c>
      <c r="F703" s="10">
        <v>-496000</v>
      </c>
      <c r="G703" s="10">
        <v>-284482.66749999998</v>
      </c>
      <c r="H703" s="11">
        <v>0.57355376516877699</v>
      </c>
      <c r="I703" s="12">
        <v>-0.55154108000000002</v>
      </c>
      <c r="J703" s="12">
        <v>-0.7</v>
      </c>
      <c r="K703" s="13">
        <v>0</v>
      </c>
      <c r="L703" s="13">
        <v>-42233.991000000002</v>
      </c>
      <c r="M703" s="64">
        <f t="shared" si="13"/>
        <v>40299</v>
      </c>
    </row>
    <row r="704" spans="1:13" hidden="1" x14ac:dyDescent="0.2">
      <c r="A704" s="3" t="s">
        <v>285</v>
      </c>
      <c r="B704" s="3" t="s">
        <v>287</v>
      </c>
      <c r="C704" s="3" t="s">
        <v>30</v>
      </c>
      <c r="D704" s="3" t="s">
        <v>31</v>
      </c>
      <c r="E704" s="9" t="s">
        <v>141</v>
      </c>
      <c r="F704" s="10">
        <v>-480000</v>
      </c>
      <c r="G704" s="10">
        <v>-273656.48599999998</v>
      </c>
      <c r="H704" s="11">
        <v>0.57011767920932799</v>
      </c>
      <c r="I704" s="12">
        <v>-0.55154568000000004</v>
      </c>
      <c r="J704" s="12">
        <v>-0.7</v>
      </c>
      <c r="K704" s="13">
        <v>0</v>
      </c>
      <c r="L704" s="13">
        <v>-40625.487699999998</v>
      </c>
      <c r="M704" s="64">
        <f t="shared" si="13"/>
        <v>40330</v>
      </c>
    </row>
    <row r="705" spans="1:13" hidden="1" x14ac:dyDescent="0.2">
      <c r="A705" s="3" t="s">
        <v>285</v>
      </c>
      <c r="B705" s="3" t="s">
        <v>287</v>
      </c>
      <c r="C705" s="3" t="s">
        <v>30</v>
      </c>
      <c r="D705" s="3" t="s">
        <v>31</v>
      </c>
      <c r="E705" s="9" t="s">
        <v>142</v>
      </c>
      <c r="F705" s="10">
        <v>-496000</v>
      </c>
      <c r="G705" s="10">
        <v>-281135.10509999999</v>
      </c>
      <c r="H705" s="11">
        <v>0.56680464732295499</v>
      </c>
      <c r="I705" s="12">
        <v>-0.55155018</v>
      </c>
      <c r="J705" s="12">
        <v>-0.7</v>
      </c>
      <c r="K705" s="13">
        <v>0</v>
      </c>
      <c r="L705" s="13">
        <v>-41734.454599999997</v>
      </c>
      <c r="M705" s="64">
        <f t="shared" si="13"/>
        <v>40360</v>
      </c>
    </row>
    <row r="706" spans="1:13" hidden="1" x14ac:dyDescent="0.2">
      <c r="A706" s="3" t="s">
        <v>285</v>
      </c>
      <c r="B706" s="3" t="s">
        <v>287</v>
      </c>
      <c r="C706" s="3" t="s">
        <v>30</v>
      </c>
      <c r="D706" s="3" t="s">
        <v>31</v>
      </c>
      <c r="E706" s="9" t="s">
        <v>143</v>
      </c>
      <c r="F706" s="10">
        <v>-496000</v>
      </c>
      <c r="G706" s="10">
        <v>-279443.3333</v>
      </c>
      <c r="H706" s="11">
        <v>0.56339381717525405</v>
      </c>
      <c r="I706" s="12">
        <v>-0.55155489000000002</v>
      </c>
      <c r="J706" s="12">
        <v>-0.7</v>
      </c>
      <c r="K706" s="13">
        <v>0</v>
      </c>
      <c r="L706" s="13">
        <v>-41481.996500000001</v>
      </c>
      <c r="M706" s="64">
        <f t="shared" si="13"/>
        <v>40391</v>
      </c>
    </row>
    <row r="707" spans="1:13" hidden="1" x14ac:dyDescent="0.2">
      <c r="A707" s="3" t="s">
        <v>285</v>
      </c>
      <c r="B707" s="3" t="s">
        <v>287</v>
      </c>
      <c r="C707" s="3" t="s">
        <v>30</v>
      </c>
      <c r="D707" s="3" t="s">
        <v>31</v>
      </c>
      <c r="E707" s="9" t="s">
        <v>144</v>
      </c>
      <c r="F707" s="10">
        <v>-480000</v>
      </c>
      <c r="G707" s="10">
        <v>-268798.00630000001</v>
      </c>
      <c r="H707" s="11">
        <v>0.55999584641587397</v>
      </c>
      <c r="I707" s="12">
        <v>-0.55155964999999996</v>
      </c>
      <c r="J707" s="12">
        <v>-0.7</v>
      </c>
      <c r="K707" s="13">
        <v>0</v>
      </c>
      <c r="L707" s="13">
        <v>-39900.4712</v>
      </c>
      <c r="M707" s="64">
        <f t="shared" si="13"/>
        <v>40422</v>
      </c>
    </row>
    <row r="708" spans="1:13" hidden="1" x14ac:dyDescent="0.2">
      <c r="A708" s="3" t="s">
        <v>285</v>
      </c>
      <c r="B708" s="3" t="s">
        <v>287</v>
      </c>
      <c r="C708" s="3" t="s">
        <v>30</v>
      </c>
      <c r="D708" s="3" t="s">
        <v>31</v>
      </c>
      <c r="E708" s="9" t="s">
        <v>145</v>
      </c>
      <c r="F708" s="10">
        <v>-496000</v>
      </c>
      <c r="G708" s="10">
        <v>-276132.99410000001</v>
      </c>
      <c r="H708" s="11">
        <v>0.55671974621313602</v>
      </c>
      <c r="I708" s="12">
        <v>-0.55156430000000001</v>
      </c>
      <c r="J708" s="12">
        <v>-0.7</v>
      </c>
      <c r="K708" s="13">
        <v>0</v>
      </c>
      <c r="L708" s="13">
        <v>-40987.994899999998</v>
      </c>
      <c r="M708" s="64">
        <f t="shared" si="13"/>
        <v>40452</v>
      </c>
    </row>
    <row r="709" spans="1:13" hidden="1" x14ac:dyDescent="0.2">
      <c r="A709" s="3" t="s">
        <v>285</v>
      </c>
      <c r="B709" s="3" t="s">
        <v>287</v>
      </c>
      <c r="C709" s="3" t="s">
        <v>30</v>
      </c>
      <c r="D709" s="3" t="s">
        <v>31</v>
      </c>
      <c r="E709" s="9" t="s">
        <v>146</v>
      </c>
      <c r="F709" s="10">
        <v>-480000</v>
      </c>
      <c r="G709" s="10">
        <v>-265606.61979999999</v>
      </c>
      <c r="H709" s="11">
        <v>0.55334712451624302</v>
      </c>
      <c r="I709" s="12">
        <v>-0.51156915999999997</v>
      </c>
      <c r="J709" s="12">
        <v>-0.56000000000000005</v>
      </c>
      <c r="K709" s="13">
        <v>0</v>
      </c>
      <c r="L709" s="13">
        <v>-12863.553</v>
      </c>
      <c r="M709" s="64">
        <f t="shared" si="13"/>
        <v>40483</v>
      </c>
    </row>
    <row r="710" spans="1:13" hidden="1" x14ac:dyDescent="0.2">
      <c r="A710" s="3" t="s">
        <v>285</v>
      </c>
      <c r="B710" s="3" t="s">
        <v>287</v>
      </c>
      <c r="C710" s="3" t="s">
        <v>30</v>
      </c>
      <c r="D710" s="3" t="s">
        <v>31</v>
      </c>
      <c r="E710" s="9" t="s">
        <v>147</v>
      </c>
      <c r="F710" s="10">
        <v>-496000</v>
      </c>
      <c r="G710" s="10">
        <v>-272847.4093</v>
      </c>
      <c r="H710" s="11">
        <v>0.55009558325056707</v>
      </c>
      <c r="I710" s="12">
        <v>-0.51157390000000003</v>
      </c>
      <c r="J710" s="12">
        <v>-0.56000000000000005</v>
      </c>
      <c r="K710" s="13">
        <v>0</v>
      </c>
      <c r="L710" s="13">
        <v>-13212.9347</v>
      </c>
      <c r="M710" s="64">
        <f t="shared" si="13"/>
        <v>40513</v>
      </c>
    </row>
    <row r="711" spans="1:13" hidden="1" x14ac:dyDescent="0.2">
      <c r="A711" s="3" t="s">
        <v>285</v>
      </c>
      <c r="B711" s="3" t="s">
        <v>287</v>
      </c>
      <c r="C711" s="3" t="s">
        <v>30</v>
      </c>
      <c r="D711" s="3" t="s">
        <v>31</v>
      </c>
      <c r="E711" s="9" t="s">
        <v>148</v>
      </c>
      <c r="F711" s="10">
        <v>-496000</v>
      </c>
      <c r="G711" s="10">
        <v>-271187.18969999999</v>
      </c>
      <c r="H711" s="11">
        <v>0.54674836642971703</v>
      </c>
      <c r="I711" s="12">
        <v>-0.51157885999999997</v>
      </c>
      <c r="J711" s="12">
        <v>-0.56000000000000005</v>
      </c>
      <c r="K711" s="13">
        <v>0</v>
      </c>
      <c r="L711" s="13">
        <v>-13131.1922</v>
      </c>
      <c r="M711" s="64">
        <f t="shared" si="13"/>
        <v>40544</v>
      </c>
    </row>
    <row r="712" spans="1:13" hidden="1" x14ac:dyDescent="0.2">
      <c r="A712" s="3" t="s">
        <v>285</v>
      </c>
      <c r="B712" s="3" t="s">
        <v>287</v>
      </c>
      <c r="C712" s="3" t="s">
        <v>30</v>
      </c>
      <c r="D712" s="3" t="s">
        <v>31</v>
      </c>
      <c r="E712" s="9" t="s">
        <v>149</v>
      </c>
      <c r="F712" s="10">
        <v>-448000</v>
      </c>
      <c r="G712" s="10">
        <v>-243449.5079</v>
      </c>
      <c r="H712" s="11">
        <v>0.54341408015149306</v>
      </c>
      <c r="I712" s="12">
        <v>-0.51158387000000005</v>
      </c>
      <c r="J712" s="12">
        <v>-0.56000000000000005</v>
      </c>
      <c r="K712" s="13">
        <v>0</v>
      </c>
      <c r="L712" s="13">
        <v>-11786.882600000001</v>
      </c>
      <c r="M712" s="64">
        <f t="shared" ref="M712:M768" si="14">DATE(YEAR(E712),MONTH(E712),1)</f>
        <v>40575</v>
      </c>
    </row>
    <row r="713" spans="1:13" hidden="1" x14ac:dyDescent="0.2">
      <c r="A713" s="3" t="s">
        <v>285</v>
      </c>
      <c r="B713" s="3" t="s">
        <v>287</v>
      </c>
      <c r="C713" s="3" t="s">
        <v>30</v>
      </c>
      <c r="D713" s="3" t="s">
        <v>31</v>
      </c>
      <c r="E713" s="9" t="s">
        <v>150</v>
      </c>
      <c r="F713" s="10">
        <v>-496000</v>
      </c>
      <c r="G713" s="10">
        <v>-268045.14130000002</v>
      </c>
      <c r="H713" s="11">
        <v>0.54041359128502497</v>
      </c>
      <c r="I713" s="12">
        <v>-0.51158844000000003</v>
      </c>
      <c r="J713" s="12">
        <v>-0.56000000000000005</v>
      </c>
      <c r="K713" s="13">
        <v>0</v>
      </c>
      <c r="L713" s="13">
        <v>-12976.483400000001</v>
      </c>
      <c r="M713" s="64">
        <f t="shared" si="14"/>
        <v>40603</v>
      </c>
    </row>
    <row r="714" spans="1:13" hidden="1" x14ac:dyDescent="0.2">
      <c r="A714" s="3" t="s">
        <v>285</v>
      </c>
      <c r="B714" s="3" t="s">
        <v>287</v>
      </c>
      <c r="C714" s="3" t="s">
        <v>30</v>
      </c>
      <c r="D714" s="3" t="s">
        <v>31</v>
      </c>
      <c r="E714" s="9" t="s">
        <v>151</v>
      </c>
      <c r="F714" s="10">
        <v>-480000</v>
      </c>
      <c r="G714" s="10">
        <v>-257809.89550000001</v>
      </c>
      <c r="H714" s="11">
        <v>0.53710394896837899</v>
      </c>
      <c r="I714" s="12">
        <v>-0.58959355000000002</v>
      </c>
      <c r="J714" s="12">
        <v>-0.7</v>
      </c>
      <c r="K714" s="13">
        <v>0</v>
      </c>
      <c r="L714" s="13">
        <v>-28463.876199999999</v>
      </c>
      <c r="M714" s="64">
        <f t="shared" si="14"/>
        <v>40634</v>
      </c>
    </row>
    <row r="715" spans="1:13" hidden="1" x14ac:dyDescent="0.2">
      <c r="A715" s="3" t="s">
        <v>285</v>
      </c>
      <c r="B715" s="3" t="s">
        <v>287</v>
      </c>
      <c r="C715" s="3" t="s">
        <v>30</v>
      </c>
      <c r="D715" s="3" t="s">
        <v>31</v>
      </c>
      <c r="E715" s="9" t="s">
        <v>152</v>
      </c>
      <c r="F715" s="10">
        <v>-496000</v>
      </c>
      <c r="G715" s="10">
        <v>-264821.05330000003</v>
      </c>
      <c r="H715" s="11">
        <v>0.53391341392881297</v>
      </c>
      <c r="I715" s="12">
        <v>-0.58959854</v>
      </c>
      <c r="J715" s="12">
        <v>-0.7</v>
      </c>
      <c r="K715" s="13">
        <v>0</v>
      </c>
      <c r="L715" s="13">
        <v>-29236.631700000002</v>
      </c>
      <c r="M715" s="64">
        <f t="shared" si="14"/>
        <v>40664</v>
      </c>
    </row>
    <row r="716" spans="1:13" hidden="1" x14ac:dyDescent="0.2">
      <c r="A716" s="3" t="s">
        <v>285</v>
      </c>
      <c r="B716" s="3" t="s">
        <v>287</v>
      </c>
      <c r="C716" s="3" t="s">
        <v>30</v>
      </c>
      <c r="D716" s="3" t="s">
        <v>31</v>
      </c>
      <c r="E716" s="9" t="s">
        <v>153</v>
      </c>
      <c r="F716" s="10">
        <v>-480000</v>
      </c>
      <c r="G716" s="10">
        <v>-254706.1053</v>
      </c>
      <c r="H716" s="11">
        <v>0.53063771944557903</v>
      </c>
      <c r="I716" s="12">
        <v>-0.58959276000000005</v>
      </c>
      <c r="J716" s="12">
        <v>-0.7</v>
      </c>
      <c r="K716" s="13">
        <v>0</v>
      </c>
      <c r="L716" s="13">
        <v>-28121.398100000002</v>
      </c>
      <c r="M716" s="64">
        <f t="shared" si="14"/>
        <v>40695</v>
      </c>
    </row>
    <row r="717" spans="1:13" hidden="1" x14ac:dyDescent="0.2">
      <c r="A717" s="3" t="s">
        <v>285</v>
      </c>
      <c r="B717" s="3" t="s">
        <v>287</v>
      </c>
      <c r="C717" s="3" t="s">
        <v>30</v>
      </c>
      <c r="D717" s="3" t="s">
        <v>31</v>
      </c>
      <c r="E717" s="9" t="s">
        <v>154</v>
      </c>
      <c r="F717" s="10">
        <v>-496000</v>
      </c>
      <c r="G717" s="10">
        <v>-261751.73989999999</v>
      </c>
      <c r="H717" s="11">
        <v>0.52772528204370994</v>
      </c>
      <c r="I717" s="12">
        <v>-0.58959338000000006</v>
      </c>
      <c r="J717" s="12">
        <v>-0.7</v>
      </c>
      <c r="K717" s="13">
        <v>0</v>
      </c>
      <c r="L717" s="13">
        <v>-28899.125500000002</v>
      </c>
      <c r="M717" s="64">
        <f t="shared" si="14"/>
        <v>40725</v>
      </c>
    </row>
    <row r="718" spans="1:13" hidden="1" x14ac:dyDescent="0.2">
      <c r="A718" s="3" t="s">
        <v>285</v>
      </c>
      <c r="B718" s="3" t="s">
        <v>287</v>
      </c>
      <c r="C718" s="3" t="s">
        <v>30</v>
      </c>
      <c r="D718" s="3" t="s">
        <v>31</v>
      </c>
      <c r="E718" s="9" t="s">
        <v>155</v>
      </c>
      <c r="F718" s="10">
        <v>-496000</v>
      </c>
      <c r="G718" s="10">
        <v>-260265.9724</v>
      </c>
      <c r="H718" s="11">
        <v>0.52472978297783801</v>
      </c>
      <c r="I718" s="12">
        <v>-0.58959399000000001</v>
      </c>
      <c r="J718" s="12">
        <v>-0.7</v>
      </c>
      <c r="K718" s="13">
        <v>0</v>
      </c>
      <c r="L718" s="13">
        <v>-28734.927100000001</v>
      </c>
      <c r="M718" s="64">
        <f t="shared" si="14"/>
        <v>40756</v>
      </c>
    </row>
    <row r="719" spans="1:13" hidden="1" x14ac:dyDescent="0.2">
      <c r="A719" s="3" t="s">
        <v>285</v>
      </c>
      <c r="B719" s="3" t="s">
        <v>287</v>
      </c>
      <c r="C719" s="3" t="s">
        <v>30</v>
      </c>
      <c r="D719" s="3" t="s">
        <v>31</v>
      </c>
      <c r="E719" s="9" t="s">
        <v>156</v>
      </c>
      <c r="F719" s="10">
        <v>-480000</v>
      </c>
      <c r="G719" s="10">
        <v>-250439.27290000001</v>
      </c>
      <c r="H719" s="11">
        <v>0.52174848511193905</v>
      </c>
      <c r="I719" s="12">
        <v>-0.58959457999999998</v>
      </c>
      <c r="J719" s="12">
        <v>-0.7</v>
      </c>
      <c r="K719" s="13">
        <v>0</v>
      </c>
      <c r="L719" s="13">
        <v>-27649.852800000001</v>
      </c>
      <c r="M719" s="64">
        <f t="shared" si="14"/>
        <v>40787</v>
      </c>
    </row>
    <row r="720" spans="1:13" hidden="1" x14ac:dyDescent="0.2">
      <c r="A720" s="3" t="s">
        <v>285</v>
      </c>
      <c r="B720" s="3" t="s">
        <v>287</v>
      </c>
      <c r="C720" s="3" t="s">
        <v>30</v>
      </c>
      <c r="D720" s="3" t="s">
        <v>31</v>
      </c>
      <c r="E720" s="9" t="s">
        <v>157</v>
      </c>
      <c r="F720" s="10">
        <v>-496000</v>
      </c>
      <c r="G720" s="10">
        <v>-257362.90950000001</v>
      </c>
      <c r="H720" s="11">
        <v>0.51887683371860405</v>
      </c>
      <c r="I720" s="12">
        <v>-0.58959512999999997</v>
      </c>
      <c r="J720" s="12">
        <v>-0.7</v>
      </c>
      <c r="K720" s="13">
        <v>0</v>
      </c>
      <c r="L720" s="13">
        <v>-28414.118900000001</v>
      </c>
      <c r="M720" s="64">
        <f t="shared" si="14"/>
        <v>40817</v>
      </c>
    </row>
    <row r="721" spans="1:13" hidden="1" x14ac:dyDescent="0.2">
      <c r="A721" s="3" t="s">
        <v>285</v>
      </c>
      <c r="B721" s="3" t="s">
        <v>287</v>
      </c>
      <c r="C721" s="3" t="s">
        <v>30</v>
      </c>
      <c r="D721" s="3" t="s">
        <v>31</v>
      </c>
      <c r="E721" s="9" t="s">
        <v>158</v>
      </c>
      <c r="F721" s="10">
        <v>-480000</v>
      </c>
      <c r="G721" s="10">
        <v>-247643.2023</v>
      </c>
      <c r="H721" s="11">
        <v>0.51592333802929902</v>
      </c>
      <c r="I721" s="12">
        <v>-0.52959566999999996</v>
      </c>
      <c r="J721" s="12">
        <v>-0.56000000000000005</v>
      </c>
      <c r="K721" s="13">
        <v>0</v>
      </c>
      <c r="L721" s="13">
        <v>-7529.4255000000003</v>
      </c>
      <c r="M721" s="64">
        <f t="shared" si="14"/>
        <v>40848</v>
      </c>
    </row>
    <row r="722" spans="1:13" hidden="1" x14ac:dyDescent="0.2">
      <c r="A722" s="3" t="s">
        <v>285</v>
      </c>
      <c r="B722" s="3" t="s">
        <v>287</v>
      </c>
      <c r="C722" s="3" t="s">
        <v>30</v>
      </c>
      <c r="D722" s="3" t="s">
        <v>31</v>
      </c>
      <c r="E722" s="9" t="s">
        <v>159</v>
      </c>
      <c r="F722" s="10">
        <v>-496000</v>
      </c>
      <c r="G722" s="10">
        <v>-254486.93640000001</v>
      </c>
      <c r="H722" s="11">
        <v>0.51307850088079099</v>
      </c>
      <c r="I722" s="12">
        <v>-0.52959617000000003</v>
      </c>
      <c r="J722" s="12">
        <v>-0.56000000000000005</v>
      </c>
      <c r="K722" s="13">
        <v>0</v>
      </c>
      <c r="L722" s="13">
        <v>-7737.3771000000006</v>
      </c>
      <c r="M722" s="64">
        <f t="shared" si="14"/>
        <v>40878</v>
      </c>
    </row>
    <row r="723" spans="1:13" hidden="1" x14ac:dyDescent="0.2">
      <c r="A723" s="3" t="s">
        <v>285</v>
      </c>
      <c r="B723" s="3" t="s">
        <v>287</v>
      </c>
      <c r="C723" s="3" t="s">
        <v>30</v>
      </c>
      <c r="D723" s="3" t="s">
        <v>31</v>
      </c>
      <c r="E723" s="9" t="s">
        <v>160</v>
      </c>
      <c r="F723" s="10">
        <v>-496000</v>
      </c>
      <c r="G723" s="10">
        <v>-253035.6991</v>
      </c>
      <c r="H723" s="11">
        <v>0.51015261921548805</v>
      </c>
      <c r="I723" s="12">
        <v>-0.52959666999999999</v>
      </c>
      <c r="J723" s="12">
        <v>-0.56000000000000005</v>
      </c>
      <c r="K723" s="13">
        <v>0</v>
      </c>
      <c r="L723" s="13">
        <v>-7693.1290000000008</v>
      </c>
      <c r="M723" s="64">
        <f t="shared" si="14"/>
        <v>40909</v>
      </c>
    </row>
    <row r="724" spans="1:13" hidden="1" x14ac:dyDescent="0.2">
      <c r="A724" s="3" t="s">
        <v>285</v>
      </c>
      <c r="B724" s="3" t="s">
        <v>287</v>
      </c>
      <c r="C724" s="3" t="s">
        <v>30</v>
      </c>
      <c r="D724" s="3" t="s">
        <v>31</v>
      </c>
      <c r="E724" s="9" t="s">
        <v>161</v>
      </c>
      <c r="F724" s="10">
        <v>-464000</v>
      </c>
      <c r="G724" s="10">
        <v>-235359.68429999999</v>
      </c>
      <c r="H724" s="11">
        <v>0.50724069892286805</v>
      </c>
      <c r="I724" s="12">
        <v>-0.52959712999999997</v>
      </c>
      <c r="J724" s="12">
        <v>-0.56000000000000005</v>
      </c>
      <c r="K724" s="13">
        <v>0</v>
      </c>
      <c r="L724" s="13">
        <v>-7155.6087000000007</v>
      </c>
      <c r="M724" s="64">
        <f t="shared" si="14"/>
        <v>40940</v>
      </c>
    </row>
    <row r="725" spans="1:13" hidden="1" x14ac:dyDescent="0.2">
      <c r="A725" s="3" t="s">
        <v>285</v>
      </c>
      <c r="B725" s="3" t="s">
        <v>287</v>
      </c>
      <c r="C725" s="3" t="s">
        <v>30</v>
      </c>
      <c r="D725" s="3" t="s">
        <v>31</v>
      </c>
      <c r="E725" s="9" t="s">
        <v>162</v>
      </c>
      <c r="F725" s="10">
        <v>-496000</v>
      </c>
      <c r="G725" s="10">
        <v>-250246.50349999999</v>
      </c>
      <c r="H725" s="11">
        <v>0.50452924087002704</v>
      </c>
      <c r="I725" s="12">
        <v>-0.52959754999999997</v>
      </c>
      <c r="J725" s="12">
        <v>-0.56000000000000005</v>
      </c>
      <c r="K725" s="13">
        <v>0</v>
      </c>
      <c r="L725" s="13">
        <v>-7608.1063000000004</v>
      </c>
      <c r="M725" s="64">
        <f t="shared" si="14"/>
        <v>40969</v>
      </c>
    </row>
    <row r="726" spans="1:13" hidden="1" x14ac:dyDescent="0.2">
      <c r="A726" s="3" t="s">
        <v>285</v>
      </c>
      <c r="B726" s="3" t="s">
        <v>287</v>
      </c>
      <c r="C726" s="3" t="s">
        <v>30</v>
      </c>
      <c r="D726" s="3" t="s">
        <v>31</v>
      </c>
      <c r="E726" s="9" t="s">
        <v>163</v>
      </c>
      <c r="F726" s="10">
        <v>-480000</v>
      </c>
      <c r="G726" s="10">
        <v>-240789.21840000001</v>
      </c>
      <c r="H726" s="11">
        <v>0.50164420501813101</v>
      </c>
      <c r="I726" s="12">
        <v>-0.62959797000000006</v>
      </c>
      <c r="J726" s="12">
        <v>-0.7</v>
      </c>
      <c r="K726" s="13">
        <v>0</v>
      </c>
      <c r="L726" s="13">
        <v>-16952.048699999999</v>
      </c>
      <c r="M726" s="64">
        <f t="shared" si="14"/>
        <v>41000</v>
      </c>
    </row>
    <row r="727" spans="1:13" hidden="1" x14ac:dyDescent="0.2">
      <c r="A727" s="3" t="s">
        <v>285</v>
      </c>
      <c r="B727" s="3" t="s">
        <v>287</v>
      </c>
      <c r="C727" s="3" t="s">
        <v>30</v>
      </c>
      <c r="D727" s="3" t="s">
        <v>31</v>
      </c>
      <c r="E727" s="9" t="s">
        <v>164</v>
      </c>
      <c r="F727" s="10">
        <v>-496000</v>
      </c>
      <c r="G727" s="10">
        <v>-247437.23499999999</v>
      </c>
      <c r="H727" s="11">
        <v>0.49886539316378997</v>
      </c>
      <c r="I727" s="12">
        <v>-0.62959836000000002</v>
      </c>
      <c r="J727" s="12">
        <v>-0.7</v>
      </c>
      <c r="K727" s="13">
        <v>0</v>
      </c>
      <c r="L727" s="13">
        <v>-17419.9872</v>
      </c>
      <c r="M727" s="64">
        <f t="shared" si="14"/>
        <v>41030</v>
      </c>
    </row>
    <row r="728" spans="1:13" hidden="1" x14ac:dyDescent="0.2">
      <c r="A728" s="3" t="s">
        <v>285</v>
      </c>
      <c r="B728" s="3" t="s">
        <v>287</v>
      </c>
      <c r="C728" s="3" t="s">
        <v>30</v>
      </c>
      <c r="D728" s="3" t="s">
        <v>31</v>
      </c>
      <c r="E728" s="9" t="s">
        <v>165</v>
      </c>
      <c r="F728" s="10">
        <v>-480000</v>
      </c>
      <c r="G728" s="10">
        <v>-238083.60200000001</v>
      </c>
      <c r="H728" s="11">
        <v>0.49600750418394701</v>
      </c>
      <c r="I728" s="12">
        <v>-0.62959873</v>
      </c>
      <c r="J728" s="12">
        <v>-0.7</v>
      </c>
      <c r="K728" s="13">
        <v>0</v>
      </c>
      <c r="L728" s="13">
        <v>-16761.386900000001</v>
      </c>
      <c r="M728" s="64">
        <f t="shared" si="14"/>
        <v>41061</v>
      </c>
    </row>
    <row r="729" spans="1:13" hidden="1" x14ac:dyDescent="0.2">
      <c r="A729" s="3" t="s">
        <v>285</v>
      </c>
      <c r="B729" s="3" t="s">
        <v>287</v>
      </c>
      <c r="C729" s="3" t="s">
        <v>30</v>
      </c>
      <c r="D729" s="3" t="s">
        <v>31</v>
      </c>
      <c r="E729" s="9" t="s">
        <v>166</v>
      </c>
      <c r="F729" s="10">
        <v>-496000</v>
      </c>
      <c r="G729" s="10">
        <v>-244654.41699999999</v>
      </c>
      <c r="H729" s="11">
        <v>0.493254873073531</v>
      </c>
      <c r="I729" s="12">
        <v>-0.62959907000000004</v>
      </c>
      <c r="J729" s="12">
        <v>-0.7</v>
      </c>
      <c r="K729" s="13">
        <v>0</v>
      </c>
      <c r="L729" s="13">
        <v>-17223.8976</v>
      </c>
      <c r="M729" s="64">
        <f t="shared" si="14"/>
        <v>41091</v>
      </c>
    </row>
    <row r="730" spans="1:13" hidden="1" x14ac:dyDescent="0.2">
      <c r="A730" s="3" t="s">
        <v>285</v>
      </c>
      <c r="B730" s="3" t="s">
        <v>287</v>
      </c>
      <c r="C730" s="3" t="s">
        <v>30</v>
      </c>
      <c r="D730" s="3" t="s">
        <v>31</v>
      </c>
      <c r="E730" s="9" t="s">
        <v>167</v>
      </c>
      <c r="F730" s="10">
        <v>-496000</v>
      </c>
      <c r="G730" s="10">
        <v>-243250.2763</v>
      </c>
      <c r="H730" s="11">
        <v>0.49042394419693203</v>
      </c>
      <c r="I730" s="12">
        <v>-0.62959940000000003</v>
      </c>
      <c r="J730" s="12">
        <v>-0.7</v>
      </c>
      <c r="K730" s="13">
        <v>0</v>
      </c>
      <c r="L730" s="13">
        <v>-17124.965400000001</v>
      </c>
      <c r="M730" s="64">
        <f t="shared" si="14"/>
        <v>41122</v>
      </c>
    </row>
    <row r="731" spans="1:13" hidden="1" x14ac:dyDescent="0.2">
      <c r="A731" s="3" t="s">
        <v>285</v>
      </c>
      <c r="B731" s="3" t="s">
        <v>287</v>
      </c>
      <c r="C731" s="3" t="s">
        <v>30</v>
      </c>
      <c r="D731" s="3" t="s">
        <v>31</v>
      </c>
      <c r="E731" s="9" t="s">
        <v>168</v>
      </c>
      <c r="F731" s="10">
        <v>-480000</v>
      </c>
      <c r="G731" s="10">
        <v>-234051.18960000001</v>
      </c>
      <c r="H731" s="11">
        <v>0.48760664491549</v>
      </c>
      <c r="I731" s="12">
        <v>-0.62959969999999998</v>
      </c>
      <c r="J731" s="12">
        <v>-0.7</v>
      </c>
      <c r="K731" s="13">
        <v>0</v>
      </c>
      <c r="L731" s="13">
        <v>-16477.273499999999</v>
      </c>
      <c r="M731" s="64">
        <f t="shared" si="14"/>
        <v>41153</v>
      </c>
    </row>
    <row r="732" spans="1:13" hidden="1" x14ac:dyDescent="0.2">
      <c r="A732" s="3" t="s">
        <v>285</v>
      </c>
      <c r="B732" s="3" t="s">
        <v>287</v>
      </c>
      <c r="C732" s="3" t="s">
        <v>30</v>
      </c>
      <c r="D732" s="3" t="s">
        <v>31</v>
      </c>
      <c r="E732" s="9" t="s">
        <v>169</v>
      </c>
      <c r="F732" s="10">
        <v>-496000</v>
      </c>
      <c r="G732" s="10">
        <v>-240507.00649999999</v>
      </c>
      <c r="H732" s="11">
        <v>0.48489315816807299</v>
      </c>
      <c r="I732" s="12">
        <v>-0.62959997000000001</v>
      </c>
      <c r="J732" s="12">
        <v>-0.7</v>
      </c>
      <c r="K732" s="13">
        <v>0</v>
      </c>
      <c r="L732" s="13">
        <v>-16931.700199999999</v>
      </c>
      <c r="M732" s="64">
        <f t="shared" si="14"/>
        <v>41183</v>
      </c>
    </row>
    <row r="733" spans="1:13" hidden="1" x14ac:dyDescent="0.2">
      <c r="A733" s="3" t="s">
        <v>285</v>
      </c>
      <c r="B733" s="3" t="s">
        <v>287</v>
      </c>
      <c r="C733" s="3" t="s">
        <v>30</v>
      </c>
      <c r="D733" s="3" t="s">
        <v>31</v>
      </c>
      <c r="E733" s="9" t="s">
        <v>170</v>
      </c>
      <c r="F733" s="10">
        <v>-480000</v>
      </c>
      <c r="G733" s="10">
        <v>-231409.21830000001</v>
      </c>
      <c r="H733" s="11">
        <v>0.482102538106082</v>
      </c>
      <c r="I733" s="12">
        <v>-0.56960023000000004</v>
      </c>
      <c r="J733" s="12">
        <v>-0.56000000000000005</v>
      </c>
      <c r="K733" s="13">
        <v>0</v>
      </c>
      <c r="L733" s="13">
        <v>2221.5807</v>
      </c>
      <c r="M733" s="64">
        <f t="shared" si="14"/>
        <v>41214</v>
      </c>
    </row>
    <row r="734" spans="1:13" hidden="1" x14ac:dyDescent="0.2">
      <c r="A734" s="3" t="s">
        <v>285</v>
      </c>
      <c r="B734" s="3" t="s">
        <v>287</v>
      </c>
      <c r="C734" s="3" t="s">
        <v>30</v>
      </c>
      <c r="D734" s="3" t="s">
        <v>31</v>
      </c>
      <c r="E734" s="9" t="s">
        <v>171</v>
      </c>
      <c r="F734" s="10">
        <v>-496000</v>
      </c>
      <c r="G734" s="10">
        <v>-237789.7309</v>
      </c>
      <c r="H734" s="11">
        <v>0.47941478005343802</v>
      </c>
      <c r="I734" s="12">
        <v>-0.56960045000000004</v>
      </c>
      <c r="J734" s="12">
        <v>-0.56000000000000005</v>
      </c>
      <c r="K734" s="13">
        <v>0</v>
      </c>
      <c r="L734" s="13">
        <v>2282.8879999999999</v>
      </c>
      <c r="M734" s="64">
        <f t="shared" si="14"/>
        <v>41244</v>
      </c>
    </row>
    <row r="735" spans="1:13" hidden="1" x14ac:dyDescent="0.2">
      <c r="A735" s="3" t="s">
        <v>285</v>
      </c>
      <c r="B735" s="3" t="s">
        <v>287</v>
      </c>
      <c r="C735" s="3" t="s">
        <v>30</v>
      </c>
      <c r="D735" s="3" t="s">
        <v>31</v>
      </c>
      <c r="E735" s="9" t="s">
        <v>172</v>
      </c>
      <c r="F735" s="10">
        <v>-496000</v>
      </c>
      <c r="G735" s="10">
        <v>-236418.72409999999</v>
      </c>
      <c r="H735" s="11">
        <v>0.47665065351917402</v>
      </c>
      <c r="I735" s="12">
        <v>-0.56960065000000004</v>
      </c>
      <c r="J735" s="12">
        <v>-0.56000000000000005</v>
      </c>
      <c r="K735" s="13">
        <v>0</v>
      </c>
      <c r="L735" s="13">
        <v>2269.7745</v>
      </c>
      <c r="M735" s="64">
        <f t="shared" si="14"/>
        <v>41275</v>
      </c>
    </row>
    <row r="736" spans="1:13" hidden="1" x14ac:dyDescent="0.2">
      <c r="A736" s="3" t="s">
        <v>285</v>
      </c>
      <c r="B736" s="3" t="s">
        <v>287</v>
      </c>
      <c r="C736" s="3" t="s">
        <v>30</v>
      </c>
      <c r="D736" s="3" t="s">
        <v>31</v>
      </c>
      <c r="E736" s="9" t="s">
        <v>173</v>
      </c>
      <c r="F736" s="10">
        <v>-448000</v>
      </c>
      <c r="G736" s="10">
        <v>-212307.16409999999</v>
      </c>
      <c r="H736" s="11">
        <v>0.47389991988931102</v>
      </c>
      <c r="I736" s="12">
        <v>-0.56960084</v>
      </c>
      <c r="J736" s="12">
        <v>-0.56000000000000005</v>
      </c>
      <c r="K736" s="13">
        <v>0</v>
      </c>
      <c r="L736" s="13">
        <v>2038.3264000000001</v>
      </c>
      <c r="M736" s="64">
        <f t="shared" si="14"/>
        <v>41306</v>
      </c>
    </row>
    <row r="737" spans="1:13" hidden="1" x14ac:dyDescent="0.2">
      <c r="A737" s="3" t="s">
        <v>285</v>
      </c>
      <c r="B737" s="3" t="s">
        <v>287</v>
      </c>
      <c r="C737" s="3" t="s">
        <v>30</v>
      </c>
      <c r="D737" s="3" t="s">
        <v>31</v>
      </c>
      <c r="E737" s="9" t="s">
        <v>174</v>
      </c>
      <c r="F737" s="10">
        <v>-496000</v>
      </c>
      <c r="G737" s="10">
        <v>-233827.72159999999</v>
      </c>
      <c r="H737" s="11">
        <v>0.47142685802908602</v>
      </c>
      <c r="I737" s="12">
        <v>-0.56960098000000003</v>
      </c>
      <c r="J737" s="12">
        <v>-0.56000000000000005</v>
      </c>
      <c r="K737" s="13">
        <v>0</v>
      </c>
      <c r="L737" s="13">
        <v>2244.9753000000001</v>
      </c>
      <c r="M737" s="64">
        <f t="shared" si="14"/>
        <v>41334</v>
      </c>
    </row>
    <row r="738" spans="1:13" hidden="1" x14ac:dyDescent="0.2">
      <c r="A738" s="3" t="s">
        <v>285</v>
      </c>
      <c r="B738" s="3" t="s">
        <v>287</v>
      </c>
      <c r="C738" s="3" t="s">
        <v>30</v>
      </c>
      <c r="D738" s="3" t="s">
        <v>31</v>
      </c>
      <c r="E738" s="9" t="s">
        <v>175</v>
      </c>
      <c r="F738" s="10">
        <v>-480000</v>
      </c>
      <c r="G738" s="10">
        <v>-224976.7114</v>
      </c>
      <c r="H738" s="11">
        <v>0.46870148216109603</v>
      </c>
      <c r="I738" s="12">
        <v>-0.66960112000000005</v>
      </c>
      <c r="J738" s="12">
        <v>-0.7</v>
      </c>
      <c r="K738" s="13">
        <v>0</v>
      </c>
      <c r="L738" s="13">
        <v>-6839.0410000000002</v>
      </c>
      <c r="M738" s="64">
        <f t="shared" si="14"/>
        <v>41365</v>
      </c>
    </row>
    <row r="739" spans="1:13" hidden="1" x14ac:dyDescent="0.2">
      <c r="A739" s="3" t="s">
        <v>285</v>
      </c>
      <c r="B739" s="3" t="s">
        <v>287</v>
      </c>
      <c r="C739" s="3" t="s">
        <v>30</v>
      </c>
      <c r="D739" s="3" t="s">
        <v>31</v>
      </c>
      <c r="E739" s="9" t="s">
        <v>176</v>
      </c>
      <c r="F739" s="10">
        <v>-496000</v>
      </c>
      <c r="G739" s="10">
        <v>-231174.01449999999</v>
      </c>
      <c r="H739" s="11">
        <v>0.46607664203793103</v>
      </c>
      <c r="I739" s="12">
        <v>-0.66960122</v>
      </c>
      <c r="J739" s="12">
        <v>-0.7</v>
      </c>
      <c r="K739" s="13">
        <v>0</v>
      </c>
      <c r="L739" s="13">
        <v>-7027.4071000000004</v>
      </c>
      <c r="M739" s="64">
        <f t="shared" si="14"/>
        <v>41395</v>
      </c>
    </row>
    <row r="740" spans="1:13" hidden="1" x14ac:dyDescent="0.2">
      <c r="A740" s="3" t="s">
        <v>285</v>
      </c>
      <c r="B740" s="3" t="s">
        <v>287</v>
      </c>
      <c r="C740" s="3" t="s">
        <v>30</v>
      </c>
      <c r="D740" s="3" t="s">
        <v>31</v>
      </c>
      <c r="E740" s="9" t="s">
        <v>177</v>
      </c>
      <c r="F740" s="10">
        <v>-480000</v>
      </c>
      <c r="G740" s="10">
        <v>-222421.10500000001</v>
      </c>
      <c r="H740" s="11">
        <v>0.46337730198407701</v>
      </c>
      <c r="I740" s="12">
        <v>-0.66960131000000001</v>
      </c>
      <c r="J740" s="12">
        <v>-0.7</v>
      </c>
      <c r="K740" s="13">
        <v>0</v>
      </c>
      <c r="L740" s="13">
        <v>-6761.3099000000002</v>
      </c>
      <c r="M740" s="64">
        <f t="shared" si="14"/>
        <v>41426</v>
      </c>
    </row>
    <row r="741" spans="1:13" hidden="1" x14ac:dyDescent="0.2">
      <c r="A741" s="3" t="s">
        <v>285</v>
      </c>
      <c r="B741" s="3" t="s">
        <v>287</v>
      </c>
      <c r="C741" s="3" t="s">
        <v>30</v>
      </c>
      <c r="D741" s="3" t="s">
        <v>31</v>
      </c>
      <c r="E741" s="9" t="s">
        <v>178</v>
      </c>
      <c r="F741" s="10">
        <v>-496000</v>
      </c>
      <c r="G741" s="10">
        <v>-228545.6741</v>
      </c>
      <c r="H741" s="11">
        <v>0.46077756867608</v>
      </c>
      <c r="I741" s="12">
        <v>-0.66960136999999997</v>
      </c>
      <c r="J741" s="12">
        <v>-0.7</v>
      </c>
      <c r="K741" s="13">
        <v>0</v>
      </c>
      <c r="L741" s="13">
        <v>-6947.4746000000005</v>
      </c>
      <c r="M741" s="64">
        <f t="shared" si="14"/>
        <v>41456</v>
      </c>
    </row>
    <row r="742" spans="1:13" hidden="1" x14ac:dyDescent="0.2">
      <c r="A742" s="3" t="s">
        <v>285</v>
      </c>
      <c r="B742" s="3" t="s">
        <v>287</v>
      </c>
      <c r="C742" s="3" t="s">
        <v>30</v>
      </c>
      <c r="D742" s="3" t="s">
        <v>31</v>
      </c>
      <c r="E742" s="9" t="s">
        <v>179</v>
      </c>
      <c r="F742" s="10">
        <v>-496000</v>
      </c>
      <c r="G742" s="10">
        <v>-227219.62390000001</v>
      </c>
      <c r="H742" s="11">
        <v>0.458104080346391</v>
      </c>
      <c r="I742" s="12">
        <v>-0.66960141000000006</v>
      </c>
      <c r="J742" s="12">
        <v>-0.7</v>
      </c>
      <c r="K742" s="13">
        <v>0</v>
      </c>
      <c r="L742" s="13">
        <v>-6907.1555000000008</v>
      </c>
      <c r="M742" s="64">
        <f t="shared" si="14"/>
        <v>41487</v>
      </c>
    </row>
    <row r="743" spans="1:13" hidden="1" x14ac:dyDescent="0.2">
      <c r="A743" s="3" t="s">
        <v>285</v>
      </c>
      <c r="B743" s="3" t="s">
        <v>287</v>
      </c>
      <c r="C743" s="3" t="s">
        <v>30</v>
      </c>
      <c r="D743" s="3" t="s">
        <v>31</v>
      </c>
      <c r="E743" s="9" t="s">
        <v>180</v>
      </c>
      <c r="F743" s="10">
        <v>-480000</v>
      </c>
      <c r="G743" s="10">
        <v>-218612.9565</v>
      </c>
      <c r="H743" s="11">
        <v>0.45544365938384102</v>
      </c>
      <c r="I743" s="12">
        <v>-0.66960143000000005</v>
      </c>
      <c r="J743" s="12">
        <v>-0.7</v>
      </c>
      <c r="K743" s="13">
        <v>0</v>
      </c>
      <c r="L743" s="13">
        <v>-6645.5215000000007</v>
      </c>
      <c r="M743" s="64">
        <f t="shared" si="14"/>
        <v>41518</v>
      </c>
    </row>
    <row r="744" spans="1:13" hidden="1" x14ac:dyDescent="0.2">
      <c r="A744" s="3" t="s">
        <v>285</v>
      </c>
      <c r="B744" s="3" t="s">
        <v>287</v>
      </c>
      <c r="C744" s="3" t="s">
        <v>30</v>
      </c>
      <c r="D744" s="3" t="s">
        <v>31</v>
      </c>
      <c r="E744" s="9" t="s">
        <v>181</v>
      </c>
      <c r="F744" s="10">
        <v>-496000</v>
      </c>
      <c r="G744" s="10">
        <v>-224629.20199999999</v>
      </c>
      <c r="H744" s="11">
        <v>0.45288145572276001</v>
      </c>
      <c r="I744" s="12">
        <v>-0.66960142</v>
      </c>
      <c r="J744" s="12">
        <v>-0.7</v>
      </c>
      <c r="K744" s="13">
        <v>0</v>
      </c>
      <c r="L744" s="13">
        <v>-6828.4086000000007</v>
      </c>
      <c r="M744" s="64">
        <f t="shared" si="14"/>
        <v>41548</v>
      </c>
    </row>
    <row r="745" spans="1:13" hidden="1" x14ac:dyDescent="0.2">
      <c r="A745" s="3" t="s">
        <v>285</v>
      </c>
      <c r="B745" s="3" t="s">
        <v>287</v>
      </c>
      <c r="C745" s="3" t="s">
        <v>30</v>
      </c>
      <c r="D745" s="3" t="s">
        <v>31</v>
      </c>
      <c r="E745" s="9" t="s">
        <v>182</v>
      </c>
      <c r="F745" s="10">
        <v>-480000</v>
      </c>
      <c r="G745" s="10">
        <v>-216118.37270000001</v>
      </c>
      <c r="H745" s="11">
        <v>0.45024660975819802</v>
      </c>
      <c r="I745" s="12">
        <v>-0.60960139000000002</v>
      </c>
      <c r="J745" s="12">
        <v>-0.56000000000000005</v>
      </c>
      <c r="K745" s="13">
        <v>0</v>
      </c>
      <c r="L745" s="13">
        <v>10719.7713</v>
      </c>
      <c r="M745" s="64">
        <f t="shared" si="14"/>
        <v>41579</v>
      </c>
    </row>
    <row r="746" spans="1:13" hidden="1" x14ac:dyDescent="0.2">
      <c r="A746" s="3" t="s">
        <v>285</v>
      </c>
      <c r="B746" s="3" t="s">
        <v>287</v>
      </c>
      <c r="C746" s="3" t="s">
        <v>30</v>
      </c>
      <c r="D746" s="3" t="s">
        <v>31</v>
      </c>
      <c r="E746" s="9" t="s">
        <v>183</v>
      </c>
      <c r="F746" s="10">
        <v>-496000</v>
      </c>
      <c r="G746" s="10">
        <v>-222063.69750000001</v>
      </c>
      <c r="H746" s="11">
        <v>0.44770906755398598</v>
      </c>
      <c r="I746" s="12">
        <v>-0.60960133000000005</v>
      </c>
      <c r="J746" s="12">
        <v>-0.56000000000000005</v>
      </c>
      <c r="K746" s="13">
        <v>0</v>
      </c>
      <c r="L746" s="13">
        <v>11014.6556</v>
      </c>
      <c r="M746" s="64">
        <f t="shared" si="14"/>
        <v>41609</v>
      </c>
    </row>
    <row r="747" spans="1:13" hidden="1" x14ac:dyDescent="0.2">
      <c r="A747" s="3" t="s">
        <v>285</v>
      </c>
      <c r="B747" s="3" t="s">
        <v>287</v>
      </c>
      <c r="C747" s="3" t="s">
        <v>30</v>
      </c>
      <c r="D747" s="3" t="s">
        <v>31</v>
      </c>
      <c r="E747" s="9" t="s">
        <v>184</v>
      </c>
      <c r="F747" s="10">
        <v>-496000</v>
      </c>
      <c r="G747" s="10">
        <v>-220769.40839999999</v>
      </c>
      <c r="H747" s="11">
        <v>0.44509961372875201</v>
      </c>
      <c r="I747" s="12">
        <v>-0.60960124999999998</v>
      </c>
      <c r="J747" s="12">
        <v>-0.56000000000000005</v>
      </c>
      <c r="K747" s="13">
        <v>0</v>
      </c>
      <c r="L747" s="13">
        <v>10950.439399999999</v>
      </c>
      <c r="M747" s="64">
        <f t="shared" si="14"/>
        <v>41640</v>
      </c>
    </row>
    <row r="748" spans="1:13" hidden="1" x14ac:dyDescent="0.2">
      <c r="A748" s="3" t="s">
        <v>285</v>
      </c>
      <c r="B748" s="3" t="s">
        <v>287</v>
      </c>
      <c r="C748" s="3" t="s">
        <v>30</v>
      </c>
      <c r="D748" s="3" t="s">
        <v>31</v>
      </c>
      <c r="E748" s="9" t="s">
        <v>185</v>
      </c>
      <c r="F748" s="10">
        <v>-448000</v>
      </c>
      <c r="G748" s="10">
        <v>-198241.3414</v>
      </c>
      <c r="H748" s="11">
        <v>0.44250299419083999</v>
      </c>
      <c r="I748" s="12">
        <v>-0.60960115000000004</v>
      </c>
      <c r="J748" s="12">
        <v>-0.56000000000000005</v>
      </c>
      <c r="K748" s="13">
        <v>0</v>
      </c>
      <c r="L748" s="13">
        <v>9832.9983000000011</v>
      </c>
      <c r="M748" s="64">
        <f t="shared" si="14"/>
        <v>41671</v>
      </c>
    </row>
    <row r="749" spans="1:13" hidden="1" x14ac:dyDescent="0.2">
      <c r="A749" s="3" t="s">
        <v>285</v>
      </c>
      <c r="B749" s="3" t="s">
        <v>287</v>
      </c>
      <c r="C749" s="3" t="s">
        <v>30</v>
      </c>
      <c r="D749" s="3" t="s">
        <v>31</v>
      </c>
      <c r="E749" s="9" t="s">
        <v>186</v>
      </c>
      <c r="F749" s="10">
        <v>-496000</v>
      </c>
      <c r="G749" s="10">
        <v>-218323.65169999999</v>
      </c>
      <c r="H749" s="11">
        <v>0.440168652640052</v>
      </c>
      <c r="I749" s="12">
        <v>-0.60960102999999999</v>
      </c>
      <c r="J749" s="12">
        <v>-0.56000000000000005</v>
      </c>
      <c r="K749" s="13">
        <v>0</v>
      </c>
      <c r="L749" s="13">
        <v>10829.078799999999</v>
      </c>
      <c r="M749" s="64">
        <f t="shared" si="14"/>
        <v>41699</v>
      </c>
    </row>
    <row r="750" spans="1:13" hidden="1" x14ac:dyDescent="0.2">
      <c r="A750" s="3" t="s">
        <v>285</v>
      </c>
      <c r="B750" s="3" t="s">
        <v>287</v>
      </c>
      <c r="C750" s="3" t="s">
        <v>30</v>
      </c>
      <c r="D750" s="3" t="s">
        <v>31</v>
      </c>
      <c r="E750" s="9" t="s">
        <v>187</v>
      </c>
      <c r="F750" s="10">
        <v>-480000</v>
      </c>
      <c r="G750" s="10">
        <v>-210046.2383</v>
      </c>
      <c r="H750" s="11">
        <v>0.43759632978147001</v>
      </c>
      <c r="I750" s="12">
        <v>-0.70960087999999999</v>
      </c>
      <c r="J750" s="12">
        <v>-0.7</v>
      </c>
      <c r="K750" s="13">
        <v>0</v>
      </c>
      <c r="L750" s="13">
        <v>2016.6293000000001</v>
      </c>
      <c r="M750" s="64">
        <f t="shared" si="14"/>
        <v>41730</v>
      </c>
    </row>
    <row r="751" spans="1:13" hidden="1" x14ac:dyDescent="0.2">
      <c r="A751" s="3" t="s">
        <v>285</v>
      </c>
      <c r="B751" s="3" t="s">
        <v>287</v>
      </c>
      <c r="C751" s="3" t="s">
        <v>30</v>
      </c>
      <c r="D751" s="3" t="s">
        <v>31</v>
      </c>
      <c r="E751" s="9" t="s">
        <v>188</v>
      </c>
      <c r="F751" s="10">
        <v>-496000</v>
      </c>
      <c r="G751" s="10">
        <v>-215819.06150000001</v>
      </c>
      <c r="H751" s="11">
        <v>0.43511907569485703</v>
      </c>
      <c r="I751" s="12">
        <v>-0.70960071000000002</v>
      </c>
      <c r="J751" s="12">
        <v>-0.7</v>
      </c>
      <c r="K751" s="13">
        <v>0</v>
      </c>
      <c r="L751" s="13">
        <v>2072.0170000000003</v>
      </c>
      <c r="M751" s="64">
        <f t="shared" si="14"/>
        <v>41760</v>
      </c>
    </row>
    <row r="752" spans="1:13" hidden="1" x14ac:dyDescent="0.2">
      <c r="A752" s="3" t="s">
        <v>285</v>
      </c>
      <c r="B752" s="3" t="s">
        <v>287</v>
      </c>
      <c r="C752" s="3" t="s">
        <v>30</v>
      </c>
      <c r="D752" s="3" t="s">
        <v>31</v>
      </c>
      <c r="E752" s="9" t="s">
        <v>189</v>
      </c>
      <c r="F752" s="10">
        <v>-480000</v>
      </c>
      <c r="G752" s="10">
        <v>-207634.41339999999</v>
      </c>
      <c r="H752" s="11">
        <v>0.43257169452990502</v>
      </c>
      <c r="I752" s="12">
        <v>-0.70960051000000002</v>
      </c>
      <c r="J752" s="12">
        <v>-0.7</v>
      </c>
      <c r="K752" s="13">
        <v>0</v>
      </c>
      <c r="L752" s="13">
        <v>1993.3973000000001</v>
      </c>
      <c r="M752" s="64">
        <f t="shared" si="14"/>
        <v>41791</v>
      </c>
    </row>
    <row r="753" spans="1:13" hidden="1" x14ac:dyDescent="0.2">
      <c r="A753" s="3" t="s">
        <v>285</v>
      </c>
      <c r="B753" s="3" t="s">
        <v>287</v>
      </c>
      <c r="C753" s="3" t="s">
        <v>30</v>
      </c>
      <c r="D753" s="3" t="s">
        <v>31</v>
      </c>
      <c r="E753" s="9" t="s">
        <v>190</v>
      </c>
      <c r="F753" s="10">
        <v>-496000</v>
      </c>
      <c r="G753" s="10">
        <v>-213338.77100000001</v>
      </c>
      <c r="H753" s="11">
        <v>0.43011848989449902</v>
      </c>
      <c r="I753" s="12">
        <v>-0.70960029999999996</v>
      </c>
      <c r="J753" s="12">
        <v>-0.7</v>
      </c>
      <c r="K753" s="13">
        <v>0</v>
      </c>
      <c r="L753" s="13">
        <v>2048.1161000000002</v>
      </c>
      <c r="M753" s="64">
        <f t="shared" si="14"/>
        <v>41821</v>
      </c>
    </row>
    <row r="754" spans="1:13" hidden="1" x14ac:dyDescent="0.2">
      <c r="A754" s="3" t="s">
        <v>285</v>
      </c>
      <c r="B754" s="3" t="s">
        <v>287</v>
      </c>
      <c r="C754" s="3" t="s">
        <v>30</v>
      </c>
      <c r="D754" s="3" t="s">
        <v>31</v>
      </c>
      <c r="E754" s="9" t="s">
        <v>191</v>
      </c>
      <c r="F754" s="10">
        <v>-496000</v>
      </c>
      <c r="G754" s="10">
        <v>-212087.55119999999</v>
      </c>
      <c r="H754" s="11">
        <v>0.42759586936965699</v>
      </c>
      <c r="I754" s="12">
        <v>-0.70960005000000004</v>
      </c>
      <c r="J754" s="12">
        <v>-0.7</v>
      </c>
      <c r="K754" s="13">
        <v>0</v>
      </c>
      <c r="L754" s="13">
        <v>2036.0517000000002</v>
      </c>
      <c r="M754" s="64">
        <f t="shared" si="14"/>
        <v>41852</v>
      </c>
    </row>
    <row r="755" spans="1:13" hidden="1" x14ac:dyDescent="0.2">
      <c r="A755" s="3" t="s">
        <v>285</v>
      </c>
      <c r="B755" s="3" t="s">
        <v>287</v>
      </c>
      <c r="C755" s="3" t="s">
        <v>30</v>
      </c>
      <c r="D755" s="3" t="s">
        <v>31</v>
      </c>
      <c r="E755" s="9" t="s">
        <v>192</v>
      </c>
      <c r="F755" s="10">
        <v>-480000</v>
      </c>
      <c r="G755" s="10">
        <v>-204041.16620000001</v>
      </c>
      <c r="H755" s="11">
        <v>0.42508576290835703</v>
      </c>
      <c r="I755" s="12">
        <v>-0.70959978000000001</v>
      </c>
      <c r="J755" s="12">
        <v>-0.7</v>
      </c>
      <c r="K755" s="13">
        <v>0</v>
      </c>
      <c r="L755" s="13">
        <v>1958.7507000000001</v>
      </c>
      <c r="M755" s="64">
        <f t="shared" si="14"/>
        <v>41883</v>
      </c>
    </row>
    <row r="756" spans="1:13" hidden="1" x14ac:dyDescent="0.2">
      <c r="A756" s="3" t="s">
        <v>285</v>
      </c>
      <c r="B756" s="3" t="s">
        <v>287</v>
      </c>
      <c r="C756" s="3" t="s">
        <v>30</v>
      </c>
      <c r="D756" s="3" t="s">
        <v>31</v>
      </c>
      <c r="E756" s="9" t="s">
        <v>193</v>
      </c>
      <c r="F756" s="10">
        <v>-496000</v>
      </c>
      <c r="G756" s="10">
        <v>-209643.5754</v>
      </c>
      <c r="H756" s="11">
        <v>0.42266849883410201</v>
      </c>
      <c r="I756" s="12">
        <v>-0.70959950000000005</v>
      </c>
      <c r="J756" s="12">
        <v>-0.7</v>
      </c>
      <c r="K756" s="13">
        <v>0</v>
      </c>
      <c r="L756" s="13">
        <v>2012.4728</v>
      </c>
      <c r="M756" s="64">
        <f t="shared" si="14"/>
        <v>41913</v>
      </c>
    </row>
    <row r="757" spans="1:13" hidden="1" x14ac:dyDescent="0.2">
      <c r="A757" s="3" t="s">
        <v>285</v>
      </c>
      <c r="B757" s="3" t="s">
        <v>287</v>
      </c>
      <c r="C757" s="3" t="s">
        <v>30</v>
      </c>
      <c r="D757" s="3" t="s">
        <v>31</v>
      </c>
      <c r="E757" s="9" t="s">
        <v>195</v>
      </c>
      <c r="F757" s="10">
        <v>-930000</v>
      </c>
      <c r="G757" s="10">
        <v>-390770.07929999998</v>
      </c>
      <c r="H757" s="11">
        <v>0.42018288097251999</v>
      </c>
      <c r="I757" s="12">
        <v>-0.64959918000000005</v>
      </c>
      <c r="J757" s="12">
        <v>-0.56000000000000005</v>
      </c>
      <c r="K757" s="13">
        <v>0</v>
      </c>
      <c r="L757" s="13">
        <v>35012.677799999998</v>
      </c>
      <c r="M757" s="64">
        <f t="shared" si="14"/>
        <v>41944</v>
      </c>
    </row>
    <row r="758" spans="1:13" hidden="1" x14ac:dyDescent="0.2">
      <c r="A758" s="3" t="s">
        <v>285</v>
      </c>
      <c r="B758" s="3" t="s">
        <v>287</v>
      </c>
      <c r="C758" s="3" t="s">
        <v>30</v>
      </c>
      <c r="D758" s="3" t="s">
        <v>31</v>
      </c>
      <c r="E758" s="9" t="s">
        <v>196</v>
      </c>
      <c r="F758" s="10">
        <v>-961000</v>
      </c>
      <c r="G758" s="10">
        <v>-401495.4486</v>
      </c>
      <c r="H758" s="11">
        <v>0.41778922853206901</v>
      </c>
      <c r="I758" s="12">
        <v>-0.64959885000000006</v>
      </c>
      <c r="J758" s="12">
        <v>-0.56000000000000005</v>
      </c>
      <c r="K758" s="13">
        <v>0</v>
      </c>
      <c r="L758" s="13">
        <v>35973.529000000002</v>
      </c>
      <c r="M758" s="64">
        <f t="shared" si="14"/>
        <v>41974</v>
      </c>
    </row>
    <row r="759" spans="1:13" hidden="1" x14ac:dyDescent="0.2">
      <c r="A759" s="3"/>
      <c r="B759" s="3"/>
      <c r="C759" s="3"/>
      <c r="D759" s="3"/>
      <c r="E759" s="9"/>
      <c r="F759" s="10"/>
      <c r="G759" s="10"/>
      <c r="H759" s="11"/>
      <c r="I759" s="12"/>
      <c r="J759" s="12"/>
      <c r="K759" s="13"/>
      <c r="L759" s="13"/>
      <c r="M759" s="64">
        <f t="shared" si="14"/>
        <v>1</v>
      </c>
    </row>
    <row r="760" spans="1:13" hidden="1" x14ac:dyDescent="0.2">
      <c r="A760" s="3"/>
      <c r="B760" s="3"/>
      <c r="C760" s="3"/>
      <c r="D760" s="3"/>
      <c r="E760" s="9"/>
      <c r="F760" s="10"/>
      <c r="G760" s="10"/>
      <c r="H760" s="11"/>
      <c r="I760" s="12"/>
      <c r="J760" s="12"/>
      <c r="K760" s="13"/>
      <c r="L760" s="13"/>
      <c r="M760" s="64">
        <f t="shared" si="14"/>
        <v>1</v>
      </c>
    </row>
    <row r="761" spans="1:13" hidden="1" x14ac:dyDescent="0.2">
      <c r="A761" s="3"/>
      <c r="B761" s="3"/>
      <c r="C761" s="3"/>
      <c r="D761" s="3"/>
      <c r="E761" s="9"/>
      <c r="F761" s="10"/>
      <c r="G761" s="10"/>
      <c r="H761" s="11"/>
      <c r="I761" s="12"/>
      <c r="J761" s="12"/>
      <c r="K761" s="13"/>
      <c r="L761" s="13"/>
      <c r="M761" s="64">
        <f t="shared" si="14"/>
        <v>1</v>
      </c>
    </row>
    <row r="762" spans="1:13" hidden="1" x14ac:dyDescent="0.2">
      <c r="A762" s="3"/>
      <c r="B762" s="3"/>
      <c r="C762" s="3"/>
      <c r="D762" s="3"/>
      <c r="E762" s="9"/>
      <c r="F762" s="10"/>
      <c r="G762" s="10"/>
      <c r="H762" s="11"/>
      <c r="I762" s="12"/>
      <c r="J762" s="12"/>
      <c r="K762" s="13"/>
      <c r="L762" s="13"/>
      <c r="M762" s="64">
        <f t="shared" si="14"/>
        <v>1</v>
      </c>
    </row>
    <row r="763" spans="1:13" hidden="1" x14ac:dyDescent="0.2">
      <c r="A763" s="3"/>
      <c r="B763" s="3"/>
      <c r="C763" s="3"/>
      <c r="D763" s="3"/>
      <c r="E763" s="9"/>
      <c r="F763" s="10"/>
      <c r="G763" s="10"/>
      <c r="H763" s="11"/>
      <c r="I763" s="12"/>
      <c r="J763" s="12"/>
      <c r="K763" s="13"/>
      <c r="L763" s="13"/>
      <c r="M763" s="64">
        <f t="shared" si="14"/>
        <v>1</v>
      </c>
    </row>
    <row r="764" spans="1:13" hidden="1" x14ac:dyDescent="0.2">
      <c r="A764" s="3"/>
      <c r="B764" s="3"/>
      <c r="C764" s="3"/>
      <c r="D764" s="3"/>
      <c r="E764" s="9"/>
      <c r="F764" s="10"/>
      <c r="G764" s="10"/>
      <c r="H764" s="11"/>
      <c r="I764" s="12"/>
      <c r="J764" s="12"/>
      <c r="K764" s="13"/>
      <c r="L764" s="13"/>
      <c r="M764" s="64">
        <f t="shared" si="14"/>
        <v>1</v>
      </c>
    </row>
    <row r="765" spans="1:13" hidden="1" x14ac:dyDescent="0.2">
      <c r="A765" s="3"/>
      <c r="B765" s="3"/>
      <c r="C765" s="3"/>
      <c r="D765" s="3"/>
      <c r="E765" s="9"/>
      <c r="F765" s="10"/>
      <c r="G765" s="10"/>
      <c r="H765" s="11"/>
      <c r="I765" s="12"/>
      <c r="J765" s="12"/>
      <c r="K765" s="13"/>
      <c r="L765" s="13"/>
      <c r="M765" s="64">
        <f t="shared" si="14"/>
        <v>1</v>
      </c>
    </row>
    <row r="766" spans="1:13" hidden="1" x14ac:dyDescent="0.2">
      <c r="A766" s="3"/>
      <c r="B766" s="3"/>
      <c r="C766" s="3"/>
      <c r="D766" s="3"/>
      <c r="E766" s="9"/>
      <c r="F766" s="10"/>
      <c r="G766" s="10"/>
      <c r="H766" s="11"/>
      <c r="I766" s="12"/>
      <c r="J766" s="12"/>
      <c r="K766" s="13"/>
      <c r="L766" s="13"/>
      <c r="M766" s="64">
        <f t="shared" si="14"/>
        <v>1</v>
      </c>
    </row>
    <row r="767" spans="1:13" hidden="1" x14ac:dyDescent="0.2">
      <c r="A767" s="3"/>
      <c r="B767" s="3"/>
      <c r="C767" s="3"/>
      <c r="D767" s="3"/>
      <c r="E767" s="9"/>
      <c r="F767" s="10"/>
      <c r="G767" s="10"/>
      <c r="H767" s="11"/>
      <c r="I767" s="12"/>
      <c r="J767" s="12"/>
      <c r="K767" s="13"/>
      <c r="L767" s="13"/>
      <c r="M767" s="64">
        <f t="shared" si="14"/>
        <v>1</v>
      </c>
    </row>
    <row r="768" spans="1:13" hidden="1" x14ac:dyDescent="0.2">
      <c r="A768" s="3"/>
      <c r="B768" s="3"/>
      <c r="C768" s="3"/>
      <c r="D768" s="3"/>
      <c r="E768" s="9"/>
      <c r="F768" s="10"/>
      <c r="G768" s="10"/>
      <c r="H768" s="11"/>
      <c r="I768" s="12"/>
      <c r="J768" s="12"/>
      <c r="K768" s="13"/>
      <c r="L768" s="13"/>
      <c r="M768" s="64">
        <f t="shared" si="14"/>
        <v>1</v>
      </c>
    </row>
    <row r="771" spans="1:12" x14ac:dyDescent="0.2">
      <c r="A771" s="46"/>
    </row>
    <row r="772" spans="1:12" x14ac:dyDescent="0.2">
      <c r="A772" s="78"/>
      <c r="B772" s="78"/>
      <c r="C772" s="78"/>
      <c r="D772" s="78"/>
      <c r="E772" s="79"/>
      <c r="F772" s="76"/>
      <c r="G772" s="76"/>
      <c r="H772" s="80"/>
      <c r="I772" s="77"/>
      <c r="J772" s="77"/>
      <c r="K772" s="81"/>
      <c r="L772" s="81"/>
    </row>
    <row r="773" spans="1:12" x14ac:dyDescent="0.2">
      <c r="A773" s="78"/>
      <c r="B773" s="78"/>
      <c r="C773" s="78"/>
      <c r="D773" s="78"/>
      <c r="E773" s="79"/>
      <c r="F773" s="76"/>
      <c r="G773" s="76"/>
      <c r="H773" s="80"/>
      <c r="I773" s="77"/>
      <c r="J773" s="77"/>
      <c r="K773" s="81"/>
      <c r="L773" s="81"/>
    </row>
    <row r="774" spans="1:12" x14ac:dyDescent="0.2">
      <c r="A774" s="78"/>
      <c r="B774" s="78"/>
      <c r="C774" s="78"/>
      <c r="D774" s="78"/>
      <c r="E774" s="79"/>
      <c r="F774" s="76"/>
      <c r="G774" s="76"/>
      <c r="H774" s="80"/>
      <c r="I774" s="77"/>
      <c r="J774" s="77"/>
      <c r="K774" s="81"/>
      <c r="L774" s="81"/>
    </row>
    <row r="775" spans="1:12" x14ac:dyDescent="0.2">
      <c r="A775" s="78"/>
      <c r="B775" s="78"/>
      <c r="C775" s="78"/>
      <c r="D775" s="78"/>
      <c r="E775" s="79"/>
      <c r="F775" s="76"/>
      <c r="G775" s="76"/>
      <c r="H775" s="80"/>
      <c r="I775" s="77"/>
      <c r="J775" s="77"/>
      <c r="K775" s="81"/>
      <c r="L775" s="81"/>
    </row>
    <row r="776" spans="1:12" x14ac:dyDescent="0.2">
      <c r="A776" s="78"/>
      <c r="B776" s="78"/>
      <c r="C776" s="78"/>
      <c r="D776" s="78"/>
      <c r="E776" s="79"/>
      <c r="F776" s="76"/>
      <c r="G776" s="76"/>
      <c r="H776" s="80"/>
      <c r="I776" s="77"/>
      <c r="J776" s="77"/>
      <c r="K776" s="81"/>
      <c r="L776" s="81"/>
    </row>
    <row r="777" spans="1:12" x14ac:dyDescent="0.2">
      <c r="A777" s="78"/>
      <c r="B777" s="78"/>
      <c r="C777" s="78"/>
      <c r="D777" s="78"/>
      <c r="E777" s="79"/>
      <c r="F777" s="76"/>
      <c r="G777" s="76"/>
      <c r="H777" s="80"/>
      <c r="I777" s="77"/>
      <c r="J777" s="77"/>
      <c r="K777" s="81"/>
      <c r="L777" s="81"/>
    </row>
    <row r="778" spans="1:12" x14ac:dyDescent="0.2">
      <c r="A778" s="78"/>
      <c r="B778" s="78"/>
      <c r="C778" s="78"/>
      <c r="D778" s="78"/>
      <c r="E778" s="79"/>
      <c r="F778" s="76"/>
      <c r="G778" s="76"/>
      <c r="H778" s="80"/>
      <c r="I778" s="77"/>
      <c r="J778" s="77"/>
      <c r="K778" s="81"/>
      <c r="L778" s="81"/>
    </row>
    <row r="779" spans="1:12" x14ac:dyDescent="0.2">
      <c r="A779" s="78"/>
      <c r="B779" s="78"/>
      <c r="C779" s="78"/>
      <c r="D779" s="78"/>
      <c r="E779" s="79"/>
      <c r="F779" s="76"/>
      <c r="G779" s="76"/>
      <c r="H779" s="80"/>
      <c r="I779" s="77"/>
      <c r="J779" s="77"/>
      <c r="K779" s="81"/>
      <c r="L779" s="81"/>
    </row>
    <row r="780" spans="1:12" x14ac:dyDescent="0.2">
      <c r="A780" s="78"/>
      <c r="B780" s="78"/>
      <c r="C780" s="78"/>
      <c r="D780" s="78"/>
      <c r="E780" s="79"/>
      <c r="F780" s="76"/>
      <c r="G780" s="76"/>
      <c r="H780" s="80"/>
      <c r="I780" s="77"/>
      <c r="J780" s="77"/>
      <c r="K780" s="81"/>
      <c r="L780" s="81"/>
    </row>
    <row r="781" spans="1:12" x14ac:dyDescent="0.2">
      <c r="A781" s="78"/>
      <c r="B781" s="78"/>
      <c r="C781" s="78"/>
      <c r="D781" s="78"/>
      <c r="E781" s="79"/>
      <c r="F781" s="76"/>
      <c r="G781" s="76"/>
      <c r="H781" s="80"/>
      <c r="I781" s="77"/>
      <c r="J781" s="77"/>
      <c r="K781" s="81"/>
      <c r="L781" s="81"/>
    </row>
    <row r="782" spans="1:12" x14ac:dyDescent="0.2">
      <c r="A782" s="78"/>
      <c r="B782" s="78"/>
      <c r="C782" s="78"/>
      <c r="D782" s="78"/>
      <c r="E782" s="79"/>
      <c r="F782" s="76"/>
      <c r="G782" s="76"/>
      <c r="H782" s="80"/>
      <c r="I782" s="77"/>
      <c r="J782" s="77"/>
      <c r="K782" s="81"/>
      <c r="L782" s="81"/>
    </row>
    <row r="783" spans="1:12" x14ac:dyDescent="0.2">
      <c r="A783" s="78"/>
      <c r="B783" s="78"/>
      <c r="C783" s="78"/>
      <c r="D783" s="78"/>
      <c r="E783" s="79"/>
      <c r="F783" s="76"/>
      <c r="G783" s="76"/>
      <c r="H783" s="80"/>
      <c r="I783" s="77"/>
      <c r="J783" s="77"/>
      <c r="K783" s="81"/>
      <c r="L783" s="81"/>
    </row>
    <row r="784" spans="1:12" x14ac:dyDescent="0.2">
      <c r="A784" s="78"/>
      <c r="B784" s="78"/>
      <c r="C784" s="78"/>
      <c r="D784" s="78"/>
      <c r="E784" s="79"/>
      <c r="F784" s="76"/>
      <c r="G784" s="76"/>
      <c r="H784" s="80"/>
      <c r="I784" s="77"/>
      <c r="J784" s="77"/>
      <c r="K784" s="81"/>
      <c r="L784" s="81"/>
    </row>
    <row r="785" spans="1:12" x14ac:dyDescent="0.2">
      <c r="A785" s="78"/>
      <c r="B785" s="78"/>
      <c r="C785" s="78"/>
      <c r="D785" s="78"/>
      <c r="E785" s="79"/>
      <c r="F785" s="76"/>
      <c r="G785" s="76"/>
      <c r="H785" s="80"/>
      <c r="I785" s="77"/>
      <c r="J785" s="77"/>
      <c r="K785" s="81"/>
      <c r="L785" s="81"/>
    </row>
    <row r="786" spans="1:12" x14ac:dyDescent="0.2">
      <c r="A786" s="78"/>
      <c r="B786" s="78"/>
      <c r="C786" s="78"/>
      <c r="D786" s="78"/>
      <c r="E786" s="79"/>
      <c r="F786" s="76"/>
      <c r="G786" s="76"/>
      <c r="H786" s="80"/>
      <c r="I786" s="77"/>
      <c r="J786" s="77"/>
      <c r="K786" s="81"/>
      <c r="L786" s="81"/>
    </row>
    <row r="787" spans="1:12" x14ac:dyDescent="0.2">
      <c r="A787" s="78"/>
      <c r="B787" s="78"/>
      <c r="C787" s="78"/>
      <c r="D787" s="78"/>
      <c r="E787" s="79"/>
      <c r="F787" s="76"/>
      <c r="G787" s="76"/>
      <c r="H787" s="80"/>
      <c r="I787" s="77"/>
      <c r="J787" s="77"/>
      <c r="K787" s="81"/>
      <c r="L787" s="81"/>
    </row>
    <row r="788" spans="1:12" x14ac:dyDescent="0.2">
      <c r="A788" s="78"/>
      <c r="B788" s="78"/>
      <c r="C788" s="78"/>
      <c r="D788" s="78"/>
      <c r="E788" s="79"/>
      <c r="F788" s="76"/>
      <c r="G788" s="76"/>
      <c r="H788" s="80"/>
      <c r="I788" s="77"/>
      <c r="J788" s="77"/>
      <c r="K788" s="81"/>
      <c r="L788" s="81"/>
    </row>
    <row r="789" spans="1:12" x14ac:dyDescent="0.2">
      <c r="A789" s="78"/>
      <c r="B789" s="78"/>
      <c r="C789" s="78"/>
      <c r="D789" s="78"/>
      <c r="E789" s="79"/>
      <c r="F789" s="76"/>
      <c r="G789" s="76"/>
      <c r="H789" s="80"/>
      <c r="I789" s="77"/>
      <c r="J789" s="77"/>
      <c r="K789" s="81"/>
      <c r="L789" s="81"/>
    </row>
    <row r="790" spans="1:12" x14ac:dyDescent="0.2">
      <c r="A790" s="78"/>
      <c r="B790" s="78"/>
      <c r="C790" s="78"/>
      <c r="D790" s="78"/>
      <c r="E790" s="79"/>
      <c r="F790" s="76"/>
      <c r="G790" s="76"/>
      <c r="H790" s="80"/>
      <c r="I790" s="77"/>
      <c r="J790" s="77"/>
      <c r="K790" s="81"/>
      <c r="L790" s="81"/>
    </row>
    <row r="791" spans="1:12" x14ac:dyDescent="0.2">
      <c r="A791" s="78"/>
      <c r="B791" s="78"/>
      <c r="C791" s="78"/>
      <c r="D791" s="78"/>
      <c r="E791" s="79"/>
      <c r="F791" s="76"/>
      <c r="G791" s="76"/>
      <c r="H791" s="80"/>
      <c r="I791" s="77"/>
      <c r="J791" s="77"/>
      <c r="K791" s="81"/>
      <c r="L791" s="81"/>
    </row>
    <row r="792" spans="1:12" x14ac:dyDescent="0.2">
      <c r="A792" s="78"/>
      <c r="B792" s="78"/>
      <c r="C792" s="78"/>
      <c r="D792" s="78"/>
      <c r="E792" s="79"/>
      <c r="F792" s="76"/>
      <c r="G792" s="76"/>
      <c r="H792" s="80"/>
      <c r="I792" s="77"/>
      <c r="J792" s="77"/>
      <c r="K792" s="81"/>
      <c r="L792" s="81"/>
    </row>
    <row r="793" spans="1:12" x14ac:dyDescent="0.2">
      <c r="A793" s="78"/>
      <c r="B793" s="78"/>
      <c r="C793" s="78"/>
      <c r="D793" s="78"/>
      <c r="E793" s="79"/>
      <c r="F793" s="76"/>
      <c r="G793" s="76"/>
      <c r="H793" s="80"/>
      <c r="I793" s="77"/>
      <c r="J793" s="77"/>
      <c r="K793" s="81"/>
      <c r="L793" s="81"/>
    </row>
    <row r="794" spans="1:12" x14ac:dyDescent="0.2">
      <c r="A794" s="78"/>
      <c r="B794" s="78"/>
      <c r="C794" s="78"/>
      <c r="D794" s="78"/>
      <c r="E794" s="79"/>
      <c r="F794" s="76"/>
      <c r="G794" s="76"/>
      <c r="H794" s="80"/>
      <c r="I794" s="77"/>
      <c r="J794" s="77"/>
      <c r="K794" s="81"/>
      <c r="L794" s="81"/>
    </row>
    <row r="795" spans="1:12" x14ac:dyDescent="0.2">
      <c r="A795" s="78"/>
      <c r="B795" s="78"/>
      <c r="C795" s="78"/>
      <c r="D795" s="78"/>
      <c r="E795" s="79"/>
      <c r="F795" s="76"/>
      <c r="G795" s="76"/>
      <c r="H795" s="80"/>
      <c r="I795" s="77"/>
      <c r="J795" s="77"/>
      <c r="K795" s="81"/>
      <c r="L795" s="81"/>
    </row>
    <row r="796" spans="1:12" x14ac:dyDescent="0.2">
      <c r="A796" s="78"/>
      <c r="B796" s="78"/>
      <c r="C796" s="78"/>
      <c r="D796" s="78"/>
      <c r="E796" s="79"/>
      <c r="F796" s="76"/>
      <c r="G796" s="76"/>
      <c r="H796" s="80"/>
      <c r="I796" s="77"/>
      <c r="J796" s="77"/>
      <c r="K796" s="81"/>
      <c r="L796" s="81"/>
    </row>
    <row r="797" spans="1:12" x14ac:dyDescent="0.2">
      <c r="A797" s="78"/>
      <c r="B797" s="78"/>
      <c r="C797" s="78"/>
      <c r="D797" s="78"/>
      <c r="E797" s="79"/>
      <c r="F797" s="76"/>
      <c r="G797" s="76"/>
      <c r="H797" s="80"/>
      <c r="I797" s="77"/>
      <c r="J797" s="77"/>
      <c r="K797" s="81"/>
      <c r="L797" s="81"/>
    </row>
    <row r="798" spans="1:12" x14ac:dyDescent="0.2">
      <c r="A798" s="78"/>
      <c r="B798" s="78"/>
      <c r="C798" s="78"/>
      <c r="D798" s="78"/>
      <c r="E798" s="79"/>
      <c r="F798" s="76"/>
      <c r="G798" s="76"/>
      <c r="H798" s="80"/>
      <c r="I798" s="77"/>
      <c r="J798" s="77"/>
      <c r="K798" s="81"/>
      <c r="L798" s="81"/>
    </row>
    <row r="799" spans="1:12" x14ac:dyDescent="0.2">
      <c r="A799" s="78"/>
      <c r="B799" s="78"/>
      <c r="C799" s="78"/>
      <c r="D799" s="78"/>
      <c r="E799" s="79"/>
      <c r="F799" s="76"/>
      <c r="G799" s="76"/>
      <c r="H799" s="80"/>
      <c r="I799" s="77"/>
      <c r="J799" s="77"/>
      <c r="K799" s="81"/>
      <c r="L799" s="81"/>
    </row>
    <row r="800" spans="1:12" x14ac:dyDescent="0.2">
      <c r="A800" s="78"/>
      <c r="B800" s="78"/>
      <c r="C800" s="78"/>
      <c r="D800" s="78"/>
      <c r="E800" s="79"/>
      <c r="F800" s="76"/>
      <c r="G800" s="76"/>
      <c r="H800" s="80"/>
      <c r="I800" s="77"/>
      <c r="J800" s="77"/>
      <c r="K800" s="81"/>
      <c r="L800" s="81"/>
    </row>
    <row r="801" spans="1:12" x14ac:dyDescent="0.2">
      <c r="A801" s="78"/>
      <c r="B801" s="78"/>
      <c r="C801" s="78"/>
      <c r="D801" s="78"/>
      <c r="E801" s="79"/>
      <c r="F801" s="76"/>
      <c r="G801" s="76"/>
      <c r="H801" s="80"/>
      <c r="I801" s="77"/>
      <c r="J801" s="77"/>
      <c r="K801" s="81"/>
      <c r="L801" s="81"/>
    </row>
    <row r="802" spans="1:12" x14ac:dyDescent="0.2">
      <c r="A802" s="78"/>
      <c r="B802" s="78"/>
      <c r="C802" s="78"/>
      <c r="D802" s="78"/>
      <c r="E802" s="79"/>
      <c r="F802" s="76"/>
      <c r="G802" s="76"/>
      <c r="H802" s="80"/>
      <c r="I802" s="77"/>
      <c r="J802" s="77"/>
      <c r="K802" s="81"/>
      <c r="L802" s="81"/>
    </row>
    <row r="803" spans="1:12" x14ac:dyDescent="0.2">
      <c r="A803" s="78"/>
      <c r="B803" s="78"/>
      <c r="C803" s="78"/>
      <c r="D803" s="78"/>
      <c r="E803" s="79"/>
      <c r="F803" s="76"/>
      <c r="G803" s="76"/>
      <c r="H803" s="80"/>
      <c r="I803" s="77"/>
      <c r="J803" s="77"/>
      <c r="K803" s="81"/>
      <c r="L803" s="81"/>
    </row>
    <row r="804" spans="1:12" x14ac:dyDescent="0.2">
      <c r="A804" s="78"/>
      <c r="B804" s="78"/>
      <c r="C804" s="78"/>
      <c r="D804" s="78"/>
      <c r="E804" s="79"/>
      <c r="F804" s="76"/>
      <c r="G804" s="76"/>
      <c r="H804" s="80"/>
      <c r="I804" s="77"/>
      <c r="J804" s="77"/>
      <c r="K804" s="81"/>
      <c r="L804" s="81"/>
    </row>
    <row r="805" spans="1:12" x14ac:dyDescent="0.2">
      <c r="A805" s="78"/>
      <c r="B805" s="78"/>
      <c r="C805" s="78"/>
      <c r="D805" s="78"/>
      <c r="E805" s="79"/>
      <c r="F805" s="76"/>
      <c r="G805" s="76"/>
      <c r="H805" s="80"/>
      <c r="I805" s="77"/>
      <c r="J805" s="77"/>
      <c r="K805" s="81"/>
      <c r="L805" s="81"/>
    </row>
    <row r="806" spans="1:12" x14ac:dyDescent="0.2">
      <c r="A806" s="78"/>
      <c r="B806" s="78"/>
      <c r="C806" s="78"/>
      <c r="D806" s="78"/>
      <c r="E806" s="79"/>
      <c r="F806" s="76"/>
      <c r="G806" s="76"/>
      <c r="H806" s="80"/>
      <c r="I806" s="77"/>
      <c r="J806" s="77"/>
      <c r="K806" s="81"/>
      <c r="L806" s="81"/>
    </row>
    <row r="807" spans="1:12" x14ac:dyDescent="0.2">
      <c r="A807" s="78"/>
      <c r="B807" s="78"/>
      <c r="C807" s="78"/>
      <c r="D807" s="78"/>
      <c r="E807" s="79"/>
      <c r="F807" s="76"/>
      <c r="G807" s="76"/>
      <c r="H807" s="80"/>
      <c r="I807" s="77"/>
      <c r="J807" s="77"/>
      <c r="K807" s="81"/>
      <c r="L807" s="81"/>
    </row>
    <row r="808" spans="1:12" x14ac:dyDescent="0.2">
      <c r="A808" s="78"/>
      <c r="B808" s="78"/>
      <c r="C808" s="78"/>
      <c r="D808" s="78"/>
      <c r="E808" s="79"/>
      <c r="F808" s="76"/>
      <c r="G808" s="76"/>
      <c r="H808" s="80"/>
      <c r="I808" s="77"/>
      <c r="J808" s="77"/>
      <c r="K808" s="81"/>
      <c r="L808" s="81"/>
    </row>
    <row r="809" spans="1:12" x14ac:dyDescent="0.2">
      <c r="A809" s="78"/>
      <c r="B809" s="78"/>
      <c r="C809" s="78"/>
      <c r="D809" s="78"/>
      <c r="E809" s="79"/>
      <c r="F809" s="76"/>
      <c r="G809" s="76"/>
      <c r="H809" s="80"/>
      <c r="I809" s="77"/>
      <c r="J809" s="77"/>
      <c r="K809" s="81"/>
      <c r="L809" s="81"/>
    </row>
    <row r="810" spans="1:12" x14ac:dyDescent="0.2">
      <c r="A810" s="78"/>
      <c r="B810" s="78"/>
      <c r="C810" s="78"/>
      <c r="D810" s="78"/>
      <c r="E810" s="79"/>
      <c r="F810" s="76"/>
      <c r="G810" s="76"/>
      <c r="H810" s="80"/>
      <c r="I810" s="77"/>
      <c r="J810" s="77"/>
      <c r="K810" s="81"/>
      <c r="L810" s="81"/>
    </row>
    <row r="811" spans="1:12" x14ac:dyDescent="0.2">
      <c r="A811" s="78"/>
      <c r="B811" s="78"/>
      <c r="C811" s="78"/>
      <c r="D811" s="78"/>
      <c r="E811" s="79"/>
      <c r="F811" s="76"/>
      <c r="G811" s="76"/>
      <c r="H811" s="80"/>
      <c r="I811" s="77"/>
      <c r="J811" s="77"/>
      <c r="K811" s="81"/>
      <c r="L811" s="81"/>
    </row>
    <row r="812" spans="1:12" x14ac:dyDescent="0.2">
      <c r="A812" s="78"/>
      <c r="B812" s="78"/>
      <c r="C812" s="78"/>
      <c r="D812" s="78"/>
      <c r="E812" s="79"/>
      <c r="F812" s="76"/>
      <c r="G812" s="76"/>
      <c r="H812" s="80"/>
      <c r="I812" s="77"/>
      <c r="J812" s="77"/>
      <c r="K812" s="81"/>
      <c r="L812" s="81"/>
    </row>
    <row r="813" spans="1:12" x14ac:dyDescent="0.2">
      <c r="A813" s="78"/>
      <c r="B813" s="78"/>
      <c r="C813" s="78"/>
      <c r="D813" s="78"/>
      <c r="E813" s="79"/>
      <c r="F813" s="76"/>
      <c r="G813" s="76"/>
      <c r="H813" s="80"/>
      <c r="I813" s="77"/>
      <c r="J813" s="77"/>
      <c r="K813" s="81"/>
      <c r="L813" s="81"/>
    </row>
    <row r="814" spans="1:12" x14ac:dyDescent="0.2">
      <c r="A814" s="78"/>
      <c r="B814" s="78"/>
      <c r="C814" s="78"/>
      <c r="D814" s="78"/>
      <c r="E814" s="79"/>
      <c r="F814" s="76"/>
      <c r="G814" s="76"/>
      <c r="H814" s="80"/>
      <c r="I814" s="77"/>
      <c r="J814" s="77"/>
      <c r="K814" s="81"/>
      <c r="L814" s="81"/>
    </row>
    <row r="815" spans="1:12" x14ac:dyDescent="0.2">
      <c r="A815" s="78"/>
      <c r="B815" s="78"/>
      <c r="C815" s="78"/>
      <c r="D815" s="78"/>
      <c r="E815" s="79"/>
      <c r="F815" s="76"/>
      <c r="G815" s="76"/>
      <c r="H815" s="80"/>
      <c r="I815" s="77"/>
      <c r="J815" s="77"/>
      <c r="K815" s="81"/>
      <c r="L815" s="81"/>
    </row>
  </sheetData>
  <autoFilter ref="A6:L768">
    <filterColumn colId="4">
      <filters>
        <filter val="01-JUN-2001"/>
      </filters>
    </filterColumn>
  </autoFilter>
  <phoneticPr fontId="0" type="noConversion"/>
  <pageMargins left="0.75" right="0.75" top="1" bottom="1" header="0.5" footer="0.5"/>
  <pageSetup scale="64" orientation="landscape" verticalDpi="0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640"/>
  <sheetViews>
    <sheetView topLeftCell="A2" workbookViewId="0">
      <selection activeCell="L2" sqref="L2"/>
    </sheetView>
  </sheetViews>
  <sheetFormatPr defaultRowHeight="12.75" x14ac:dyDescent="0.2"/>
  <cols>
    <col min="1" max="1" width="27.85546875" customWidth="1"/>
    <col min="5" max="5" width="12.85546875" customWidth="1"/>
    <col min="12" max="12" width="10.85546875" customWidth="1"/>
  </cols>
  <sheetData>
    <row r="4" spans="1:12" x14ac:dyDescent="0.2">
      <c r="A4" s="3"/>
      <c r="B4" s="3"/>
      <c r="C4" s="3"/>
      <c r="D4" s="3"/>
      <c r="E4" s="9"/>
      <c r="F4" s="10"/>
      <c r="G4" s="10"/>
      <c r="H4" s="11"/>
      <c r="I4" s="15"/>
      <c r="J4" s="20" t="s">
        <v>11</v>
      </c>
      <c r="K4" s="21">
        <f>SUM(K7:K340)</f>
        <v>0</v>
      </c>
      <c r="L4" s="21">
        <f>SUM(L7:L640)</f>
        <v>1855943.3887999991</v>
      </c>
    </row>
    <row r="5" spans="1:12" x14ac:dyDescent="0.2">
      <c r="A5" s="25"/>
      <c r="B5" s="25"/>
      <c r="C5" s="25" t="s">
        <v>12</v>
      </c>
      <c r="D5" s="25"/>
      <c r="E5" s="26"/>
      <c r="F5" s="27" t="s">
        <v>20</v>
      </c>
      <c r="G5" s="27" t="s">
        <v>22</v>
      </c>
      <c r="H5" s="28" t="s">
        <v>23</v>
      </c>
      <c r="I5" s="29" t="s">
        <v>18</v>
      </c>
      <c r="J5" s="30" t="s">
        <v>25</v>
      </c>
      <c r="K5" s="31"/>
      <c r="L5" s="31" t="s">
        <v>18</v>
      </c>
    </row>
    <row r="6" spans="1:12" x14ac:dyDescent="0.2">
      <c r="A6" s="32" t="s">
        <v>16</v>
      </c>
      <c r="B6" s="32" t="s">
        <v>14</v>
      </c>
      <c r="C6" s="32" t="s">
        <v>13</v>
      </c>
      <c r="D6" s="32" t="s">
        <v>15</v>
      </c>
      <c r="E6" s="33" t="s">
        <v>17</v>
      </c>
      <c r="F6" s="34" t="s">
        <v>21</v>
      </c>
      <c r="G6" s="34" t="s">
        <v>21</v>
      </c>
      <c r="H6" s="35" t="s">
        <v>24</v>
      </c>
      <c r="I6" s="36" t="s">
        <v>19</v>
      </c>
      <c r="J6" s="37" t="s">
        <v>19</v>
      </c>
      <c r="K6" s="38" t="s">
        <v>26</v>
      </c>
      <c r="L6" s="38" t="s">
        <v>27</v>
      </c>
    </row>
    <row r="7" spans="1:12" x14ac:dyDescent="0.2">
      <c r="A7" s="19" t="s">
        <v>200</v>
      </c>
      <c r="B7" s="19" t="s">
        <v>274</v>
      </c>
      <c r="C7" s="19" t="s">
        <v>198</v>
      </c>
      <c r="D7" s="19" t="s">
        <v>289</v>
      </c>
      <c r="E7" s="9" t="s">
        <v>32</v>
      </c>
      <c r="F7" s="10">
        <v>0</v>
      </c>
      <c r="G7" s="10">
        <v>0</v>
      </c>
      <c r="H7" s="11">
        <v>1</v>
      </c>
      <c r="I7" s="12">
        <v>0</v>
      </c>
      <c r="J7" s="12">
        <v>9.9999999999999995E-8</v>
      </c>
      <c r="K7" s="13">
        <v>0</v>
      </c>
      <c r="L7" s="13">
        <v>9.6100000000000005E-2</v>
      </c>
    </row>
    <row r="8" spans="1:12" x14ac:dyDescent="0.2">
      <c r="A8" s="19" t="s">
        <v>200</v>
      </c>
      <c r="B8" s="19" t="s">
        <v>274</v>
      </c>
      <c r="C8" s="19" t="s">
        <v>198</v>
      </c>
      <c r="D8" s="19" t="s">
        <v>289</v>
      </c>
      <c r="E8" s="9" t="s">
        <v>33</v>
      </c>
      <c r="F8" s="10">
        <v>-930000</v>
      </c>
      <c r="G8" s="10">
        <v>-929169.38430000003</v>
      </c>
      <c r="H8" s="11">
        <v>0.99910686481503808</v>
      </c>
      <c r="I8" s="12">
        <v>0</v>
      </c>
      <c r="J8" s="12">
        <v>9.9999999999999995E-8</v>
      </c>
      <c r="K8" s="13">
        <v>0</v>
      </c>
      <c r="L8" s="13">
        <v>9.290000000000001E-2</v>
      </c>
    </row>
    <row r="9" spans="1:12" x14ac:dyDescent="0.2">
      <c r="A9" s="19" t="s">
        <v>200</v>
      </c>
      <c r="B9" s="19" t="s">
        <v>274</v>
      </c>
      <c r="C9" s="19" t="s">
        <v>198</v>
      </c>
      <c r="D9" s="19" t="s">
        <v>289</v>
      </c>
      <c r="E9" s="9" t="s">
        <v>34</v>
      </c>
      <c r="F9" s="10">
        <v>-961000</v>
      </c>
      <c r="G9" s="10">
        <v>-956879.82819999999</v>
      </c>
      <c r="H9" s="11">
        <v>0.99571262036048702</v>
      </c>
      <c r="I9" s="12">
        <v>0</v>
      </c>
      <c r="J9" s="12">
        <v>9.9999999999999995E-8</v>
      </c>
      <c r="K9" s="13">
        <v>0</v>
      </c>
      <c r="L9" s="13">
        <v>9.5700000000000007E-2</v>
      </c>
    </row>
    <row r="10" spans="1:12" x14ac:dyDescent="0.2">
      <c r="A10" s="19" t="s">
        <v>200</v>
      </c>
      <c r="B10" s="19" t="s">
        <v>274</v>
      </c>
      <c r="C10" s="19" t="s">
        <v>198</v>
      </c>
      <c r="D10" s="19" t="s">
        <v>289</v>
      </c>
      <c r="E10" s="9" t="s">
        <v>35</v>
      </c>
      <c r="F10" s="10">
        <v>-961000</v>
      </c>
      <c r="G10" s="10">
        <v>-953552.5675</v>
      </c>
      <c r="H10" s="11">
        <v>0.99225033034156207</v>
      </c>
      <c r="I10" s="12">
        <v>0</v>
      </c>
      <c r="J10" s="12">
        <v>9.9999999999999995E-8</v>
      </c>
      <c r="K10" s="13">
        <v>0</v>
      </c>
      <c r="L10" s="13">
        <v>9.5399999999999999E-2</v>
      </c>
    </row>
    <row r="11" spans="1:12" x14ac:dyDescent="0.2">
      <c r="A11" s="19" t="s">
        <v>200</v>
      </c>
      <c r="B11" s="19" t="s">
        <v>274</v>
      </c>
      <c r="C11" s="19" t="s">
        <v>198</v>
      </c>
      <c r="D11" s="19" t="s">
        <v>289</v>
      </c>
      <c r="E11" s="9" t="s">
        <v>36</v>
      </c>
      <c r="F11" s="10">
        <v>-930000</v>
      </c>
      <c r="G11" s="10">
        <v>-919607.06850000005</v>
      </c>
      <c r="H11" s="11">
        <v>0.98882480484101209</v>
      </c>
      <c r="I11" s="12">
        <v>0</v>
      </c>
      <c r="J11" s="12">
        <v>9.9999999999999995E-8</v>
      </c>
      <c r="K11" s="13">
        <v>0</v>
      </c>
      <c r="L11" s="13">
        <v>9.1999999999999998E-2</v>
      </c>
    </row>
    <row r="12" spans="1:12" x14ac:dyDescent="0.2">
      <c r="A12" s="19" t="s">
        <v>200</v>
      </c>
      <c r="B12" s="19" t="s">
        <v>274</v>
      </c>
      <c r="C12" s="19" t="s">
        <v>198</v>
      </c>
      <c r="D12" s="19" t="s">
        <v>289</v>
      </c>
      <c r="E12" s="9" t="s">
        <v>37</v>
      </c>
      <c r="F12" s="10">
        <v>-961000</v>
      </c>
      <c r="G12" s="10">
        <v>-947180.63359999994</v>
      </c>
      <c r="H12" s="11">
        <v>0.985619806085128</v>
      </c>
      <c r="I12" s="12">
        <v>0</v>
      </c>
      <c r="J12" s="12">
        <v>9.9999999999999995E-8</v>
      </c>
      <c r="K12" s="13">
        <v>0</v>
      </c>
      <c r="L12" s="13">
        <v>9.4700000000000006E-2</v>
      </c>
    </row>
    <row r="13" spans="1:12" x14ac:dyDescent="0.2">
      <c r="A13" s="19" t="s">
        <v>200</v>
      </c>
      <c r="B13" s="19" t="s">
        <v>274</v>
      </c>
      <c r="C13" s="19" t="s">
        <v>198</v>
      </c>
      <c r="D13" s="19" t="s">
        <v>289</v>
      </c>
      <c r="E13" s="9" t="s">
        <v>38</v>
      </c>
      <c r="F13" s="10">
        <v>-930000</v>
      </c>
      <c r="G13" s="10">
        <v>-913482.12250000006</v>
      </c>
      <c r="H13" s="11">
        <v>0.98223884144416995</v>
      </c>
      <c r="I13" s="12">
        <v>0</v>
      </c>
      <c r="J13" s="12">
        <v>9.9999999999999995E-8</v>
      </c>
      <c r="K13" s="13">
        <v>0</v>
      </c>
      <c r="L13" s="13">
        <v>9.1300000000000006E-2</v>
      </c>
    </row>
    <row r="14" spans="1:12" x14ac:dyDescent="0.2">
      <c r="A14" s="19" t="s">
        <v>200</v>
      </c>
      <c r="B14" s="19" t="s">
        <v>274</v>
      </c>
      <c r="C14" s="19" t="s">
        <v>198</v>
      </c>
      <c r="D14" s="19" t="s">
        <v>289</v>
      </c>
      <c r="E14" s="9" t="s">
        <v>39</v>
      </c>
      <c r="F14" s="10">
        <v>-961000</v>
      </c>
      <c r="G14" s="10">
        <v>-940803.99199999997</v>
      </c>
      <c r="H14" s="11">
        <v>0.97898438294944301</v>
      </c>
      <c r="I14" s="12">
        <v>0</v>
      </c>
      <c r="J14" s="12">
        <v>9.9999999999999995E-8</v>
      </c>
      <c r="K14" s="13">
        <v>0</v>
      </c>
      <c r="L14" s="13">
        <v>9.4100000000000003E-2</v>
      </c>
    </row>
    <row r="15" spans="1:12" x14ac:dyDescent="0.2">
      <c r="A15" s="19" t="s">
        <v>200</v>
      </c>
      <c r="B15" s="19" t="s">
        <v>274</v>
      </c>
      <c r="C15" s="19" t="s">
        <v>198</v>
      </c>
      <c r="D15" s="19" t="s">
        <v>289</v>
      </c>
      <c r="E15" s="9" t="s">
        <v>40</v>
      </c>
      <c r="F15" s="10">
        <v>-961000</v>
      </c>
      <c r="G15" s="10">
        <v>-937484.97230000002</v>
      </c>
      <c r="H15" s="11">
        <v>0.97553066834118796</v>
      </c>
      <c r="I15" s="12">
        <v>0</v>
      </c>
      <c r="J15" s="12">
        <v>9.9999999999999995E-8</v>
      </c>
      <c r="K15" s="13">
        <v>0</v>
      </c>
      <c r="L15" s="13">
        <v>9.3700000000000006E-2</v>
      </c>
    </row>
    <row r="16" spans="1:12" x14ac:dyDescent="0.2">
      <c r="A16" s="19" t="s">
        <v>200</v>
      </c>
      <c r="B16" s="19" t="s">
        <v>274</v>
      </c>
      <c r="C16" s="19" t="s">
        <v>198</v>
      </c>
      <c r="D16" s="19" t="s">
        <v>289</v>
      </c>
      <c r="E16" s="9" t="s">
        <v>41</v>
      </c>
      <c r="F16" s="10">
        <v>-868000</v>
      </c>
      <c r="G16" s="10">
        <v>-843604.62040000001</v>
      </c>
      <c r="H16" s="11">
        <v>0.97189472402002997</v>
      </c>
      <c r="I16" s="12">
        <v>0</v>
      </c>
      <c r="J16" s="12">
        <v>9.9999999999999995E-8</v>
      </c>
      <c r="K16" s="13">
        <v>0</v>
      </c>
      <c r="L16" s="13">
        <v>8.4400000000000003E-2</v>
      </c>
    </row>
    <row r="17" spans="1:12" x14ac:dyDescent="0.2">
      <c r="A17" s="19" t="s">
        <v>200</v>
      </c>
      <c r="B17" s="19" t="s">
        <v>274</v>
      </c>
      <c r="C17" s="19" t="s">
        <v>198</v>
      </c>
      <c r="D17" s="19" t="s">
        <v>289</v>
      </c>
      <c r="E17" s="9" t="s">
        <v>42</v>
      </c>
      <c r="F17" s="10">
        <v>-961000</v>
      </c>
      <c r="G17" s="10">
        <v>-930792.21129999997</v>
      </c>
      <c r="H17" s="11">
        <v>0.96856629692736107</v>
      </c>
      <c r="I17" s="12">
        <v>0</v>
      </c>
      <c r="J17" s="12">
        <v>9.9999999999999995E-8</v>
      </c>
      <c r="K17" s="13">
        <v>0</v>
      </c>
      <c r="L17" s="13">
        <v>9.3100000000000002E-2</v>
      </c>
    </row>
    <row r="18" spans="1:12" x14ac:dyDescent="0.2">
      <c r="A18" s="19" t="s">
        <v>200</v>
      </c>
      <c r="B18" s="19" t="s">
        <v>274</v>
      </c>
      <c r="C18" s="19" t="s">
        <v>198</v>
      </c>
      <c r="D18" s="19" t="s">
        <v>289</v>
      </c>
      <c r="E18" s="9" t="s">
        <v>43</v>
      </c>
      <c r="F18" s="10">
        <v>-930000</v>
      </c>
      <c r="G18" s="10">
        <v>-897281.66449999996</v>
      </c>
      <c r="H18" s="11">
        <v>0.96481899406933402</v>
      </c>
      <c r="I18" s="12">
        <v>0</v>
      </c>
      <c r="J18" s="12">
        <v>9.9999999999999995E-8</v>
      </c>
      <c r="K18" s="13">
        <v>0</v>
      </c>
      <c r="L18" s="13">
        <v>8.9700000000000002E-2</v>
      </c>
    </row>
    <row r="19" spans="1:12" x14ac:dyDescent="0.2">
      <c r="A19" s="19" t="s">
        <v>200</v>
      </c>
      <c r="B19" s="19" t="s">
        <v>274</v>
      </c>
      <c r="C19" s="19" t="s">
        <v>198</v>
      </c>
      <c r="D19" s="19" t="s">
        <v>289</v>
      </c>
      <c r="E19" s="9" t="s">
        <v>44</v>
      </c>
      <c r="F19" s="10">
        <v>-961000</v>
      </c>
      <c r="G19" s="10">
        <v>-923648.51370000001</v>
      </c>
      <c r="H19" s="11">
        <v>0.96113268859160605</v>
      </c>
      <c r="I19" s="12">
        <v>0</v>
      </c>
      <c r="J19" s="12">
        <v>9.9999999999999995E-8</v>
      </c>
      <c r="K19" s="13">
        <v>0</v>
      </c>
      <c r="L19" s="13">
        <v>9.240000000000001E-2</v>
      </c>
    </row>
    <row r="20" spans="1:12" x14ac:dyDescent="0.2">
      <c r="A20" s="19" t="s">
        <v>200</v>
      </c>
      <c r="B20" s="19" t="s">
        <v>274</v>
      </c>
      <c r="C20" s="19" t="s">
        <v>198</v>
      </c>
      <c r="D20" s="19" t="s">
        <v>289</v>
      </c>
      <c r="E20" s="9" t="s">
        <v>45</v>
      </c>
      <c r="F20" s="10">
        <v>-930000</v>
      </c>
      <c r="G20" s="10">
        <v>-890261.64020000002</v>
      </c>
      <c r="H20" s="11">
        <v>0.95727058081247796</v>
      </c>
      <c r="I20" s="12">
        <v>0</v>
      </c>
      <c r="J20" s="12">
        <v>9.9999999999999995E-8</v>
      </c>
      <c r="K20" s="13">
        <v>0</v>
      </c>
      <c r="L20" s="13">
        <v>8.900000000000001E-2</v>
      </c>
    </row>
    <row r="21" spans="1:12" x14ac:dyDescent="0.2">
      <c r="A21" s="19" t="s">
        <v>200</v>
      </c>
      <c r="B21" s="19" t="s">
        <v>274</v>
      </c>
      <c r="C21" s="19" t="s">
        <v>198</v>
      </c>
      <c r="D21" s="19" t="s">
        <v>289</v>
      </c>
      <c r="E21" s="9" t="s">
        <v>46</v>
      </c>
      <c r="F21" s="10">
        <v>-961000</v>
      </c>
      <c r="G21" s="10">
        <v>-916274.12600000005</v>
      </c>
      <c r="H21" s="11">
        <v>0.95345902813059102</v>
      </c>
      <c r="I21" s="12">
        <v>0</v>
      </c>
      <c r="J21" s="12">
        <v>9.9999999999999995E-8</v>
      </c>
      <c r="K21" s="13">
        <v>0</v>
      </c>
      <c r="L21" s="13">
        <v>9.1600000000000001E-2</v>
      </c>
    </row>
    <row r="22" spans="1:12" x14ac:dyDescent="0.2">
      <c r="A22" s="19" t="s">
        <v>200</v>
      </c>
      <c r="B22" s="19" t="s">
        <v>274</v>
      </c>
      <c r="C22" s="19" t="s">
        <v>198</v>
      </c>
      <c r="D22" s="19" t="s">
        <v>289</v>
      </c>
      <c r="E22" s="9" t="s">
        <v>47</v>
      </c>
      <c r="F22" s="10">
        <v>-961000</v>
      </c>
      <c r="G22" s="10">
        <v>-912396.7476</v>
      </c>
      <c r="H22" s="11">
        <v>0.94942429511546911</v>
      </c>
      <c r="I22" s="12">
        <v>0</v>
      </c>
      <c r="J22" s="12">
        <v>9.9999999999999995E-8</v>
      </c>
      <c r="K22" s="13">
        <v>0</v>
      </c>
      <c r="L22" s="13">
        <v>9.1200000000000003E-2</v>
      </c>
    </row>
    <row r="23" spans="1:12" x14ac:dyDescent="0.2">
      <c r="A23" s="19" t="s">
        <v>200</v>
      </c>
      <c r="B23" s="19" t="s">
        <v>274</v>
      </c>
      <c r="C23" s="19" t="s">
        <v>198</v>
      </c>
      <c r="D23" s="19" t="s">
        <v>289</v>
      </c>
      <c r="E23" s="9" t="s">
        <v>48</v>
      </c>
      <c r="F23" s="10">
        <v>-930000</v>
      </c>
      <c r="G23" s="10">
        <v>-879156.13360000006</v>
      </c>
      <c r="H23" s="11">
        <v>0.94532917587172505</v>
      </c>
      <c r="I23" s="12">
        <v>0</v>
      </c>
      <c r="J23" s="12">
        <v>9.9999999999999995E-8</v>
      </c>
      <c r="K23" s="13">
        <v>0</v>
      </c>
      <c r="L23" s="13">
        <v>8.7900000000000006E-2</v>
      </c>
    </row>
    <row r="24" spans="1:12" x14ac:dyDescent="0.2">
      <c r="A24" s="19" t="s">
        <v>200</v>
      </c>
      <c r="B24" s="19" t="s">
        <v>274</v>
      </c>
      <c r="C24" s="19" t="s">
        <v>198</v>
      </c>
      <c r="D24" s="19" t="s">
        <v>289</v>
      </c>
      <c r="E24" s="9" t="s">
        <v>49</v>
      </c>
      <c r="F24" s="10">
        <v>-961000</v>
      </c>
      <c r="G24" s="10">
        <v>-904595.55</v>
      </c>
      <c r="H24" s="11">
        <v>0.94130650367970903</v>
      </c>
      <c r="I24" s="12">
        <v>0</v>
      </c>
      <c r="J24" s="12">
        <v>9.9999999999999995E-8</v>
      </c>
      <c r="K24" s="13">
        <v>0</v>
      </c>
      <c r="L24" s="13">
        <v>9.0500000000000011E-2</v>
      </c>
    </row>
    <row r="25" spans="1:12" x14ac:dyDescent="0.2">
      <c r="A25" s="19" t="s">
        <v>200</v>
      </c>
      <c r="B25" s="19" t="s">
        <v>274</v>
      </c>
      <c r="C25" s="19" t="s">
        <v>198</v>
      </c>
      <c r="D25" s="19" t="s">
        <v>289</v>
      </c>
      <c r="E25" s="9" t="s">
        <v>50</v>
      </c>
      <c r="F25" s="10">
        <v>-930000</v>
      </c>
      <c r="G25" s="10">
        <v>-871491.11470000003</v>
      </c>
      <c r="H25" s="11">
        <v>0.93708722011956003</v>
      </c>
      <c r="I25" s="12">
        <v>0</v>
      </c>
      <c r="J25" s="12">
        <v>9.9999999999999995E-8</v>
      </c>
      <c r="K25" s="13">
        <v>0</v>
      </c>
      <c r="L25" s="13">
        <v>8.7100000000000011E-2</v>
      </c>
    </row>
    <row r="26" spans="1:12" x14ac:dyDescent="0.2">
      <c r="A26" s="19" t="s">
        <v>200</v>
      </c>
      <c r="B26" s="19" t="s">
        <v>274</v>
      </c>
      <c r="C26" s="19" t="s">
        <v>198</v>
      </c>
      <c r="D26" s="19" t="s">
        <v>289</v>
      </c>
      <c r="E26" s="9" t="s">
        <v>51</v>
      </c>
      <c r="F26" s="10">
        <v>-961000</v>
      </c>
      <c r="G26" s="10">
        <v>-896563.46580000001</v>
      </c>
      <c r="H26" s="11">
        <v>0.93294845560541506</v>
      </c>
      <c r="I26" s="12">
        <v>0</v>
      </c>
      <c r="J26" s="12">
        <v>9.9999999999999995E-8</v>
      </c>
      <c r="K26" s="13">
        <v>0</v>
      </c>
      <c r="L26" s="13">
        <v>8.9700000000000002E-2</v>
      </c>
    </row>
    <row r="27" spans="1:12" x14ac:dyDescent="0.2">
      <c r="A27" s="19" t="s">
        <v>200</v>
      </c>
      <c r="B27" s="19" t="s">
        <v>274</v>
      </c>
      <c r="C27" s="19" t="s">
        <v>198</v>
      </c>
      <c r="D27" s="19" t="s">
        <v>289</v>
      </c>
      <c r="E27" s="9" t="s">
        <v>52</v>
      </c>
      <c r="F27" s="10">
        <v>-961000</v>
      </c>
      <c r="G27" s="10">
        <v>-892387.80729999999</v>
      </c>
      <c r="H27" s="11">
        <v>0.92860333740997703</v>
      </c>
      <c r="I27" s="12">
        <v>0</v>
      </c>
      <c r="J27" s="12">
        <v>9.9999999999999995E-8</v>
      </c>
      <c r="K27" s="13">
        <v>0</v>
      </c>
      <c r="L27" s="13">
        <v>8.9200000000000002E-2</v>
      </c>
    </row>
    <row r="28" spans="1:12" x14ac:dyDescent="0.2">
      <c r="A28" s="19" t="s">
        <v>200</v>
      </c>
      <c r="B28" s="19" t="s">
        <v>274</v>
      </c>
      <c r="C28" s="19" t="s">
        <v>198</v>
      </c>
      <c r="D28" s="19" t="s">
        <v>289</v>
      </c>
      <c r="E28" s="9" t="s">
        <v>53</v>
      </c>
      <c r="F28" s="10">
        <v>-868000</v>
      </c>
      <c r="G28" s="10">
        <v>-802193.03</v>
      </c>
      <c r="H28" s="11">
        <v>0.92418551848080988</v>
      </c>
      <c r="I28" s="12">
        <v>0</v>
      </c>
      <c r="J28" s="12">
        <v>9.9999999999999995E-8</v>
      </c>
      <c r="K28" s="13">
        <v>0</v>
      </c>
      <c r="L28" s="13">
        <v>8.0200000000000007E-2</v>
      </c>
    </row>
    <row r="29" spans="1:12" x14ac:dyDescent="0.2">
      <c r="A29" s="19" t="s">
        <v>200</v>
      </c>
      <c r="B29" s="19" t="s">
        <v>274</v>
      </c>
      <c r="C29" s="19" t="s">
        <v>198</v>
      </c>
      <c r="D29" s="19" t="s">
        <v>289</v>
      </c>
      <c r="E29" s="9" t="s">
        <v>54</v>
      </c>
      <c r="F29" s="10">
        <v>-961000</v>
      </c>
      <c r="G29" s="10">
        <v>-884259.80740000005</v>
      </c>
      <c r="H29" s="11">
        <v>0.92014548120323203</v>
      </c>
      <c r="I29" s="12">
        <v>0</v>
      </c>
      <c r="J29" s="12">
        <v>9.9999999999999995E-8</v>
      </c>
      <c r="K29" s="13">
        <v>0</v>
      </c>
      <c r="L29" s="13">
        <v>8.8400000000000006E-2</v>
      </c>
    </row>
    <row r="30" spans="1:12" x14ac:dyDescent="0.2">
      <c r="A30" s="19" t="s">
        <v>200</v>
      </c>
      <c r="B30" s="19" t="s">
        <v>274</v>
      </c>
      <c r="C30" s="19" t="s">
        <v>198</v>
      </c>
      <c r="D30" s="19" t="s">
        <v>289</v>
      </c>
      <c r="E30" s="9" t="s">
        <v>55</v>
      </c>
      <c r="F30" s="10">
        <v>-930000</v>
      </c>
      <c r="G30" s="10">
        <v>-851569.98549999995</v>
      </c>
      <c r="H30" s="11">
        <v>0.91566665105704403</v>
      </c>
      <c r="I30" s="12">
        <v>0</v>
      </c>
      <c r="J30" s="12">
        <v>9.9999999999999995E-8</v>
      </c>
      <c r="K30" s="13">
        <v>0</v>
      </c>
      <c r="L30" s="13">
        <v>8.5199999999999998E-2</v>
      </c>
    </row>
    <row r="31" spans="1:12" x14ac:dyDescent="0.2">
      <c r="A31" s="19" t="s">
        <v>200</v>
      </c>
      <c r="B31" s="19" t="s">
        <v>274</v>
      </c>
      <c r="C31" s="19" t="s">
        <v>198</v>
      </c>
      <c r="D31" s="19" t="s">
        <v>289</v>
      </c>
      <c r="E31" s="9" t="s">
        <v>56</v>
      </c>
      <c r="F31" s="10">
        <v>-961000</v>
      </c>
      <c r="G31" s="10">
        <v>-875808.72499999998</v>
      </c>
      <c r="H31" s="11">
        <v>0.91135143081886505</v>
      </c>
      <c r="I31" s="12">
        <v>0</v>
      </c>
      <c r="J31" s="12">
        <v>9.9999999999999995E-8</v>
      </c>
      <c r="K31" s="13">
        <v>0</v>
      </c>
      <c r="L31" s="13">
        <v>8.7599999999999997E-2</v>
      </c>
    </row>
    <row r="32" spans="1:12" x14ac:dyDescent="0.2">
      <c r="A32" s="19" t="s">
        <v>200</v>
      </c>
      <c r="B32" s="19" t="s">
        <v>274</v>
      </c>
      <c r="C32" s="19" t="s">
        <v>198</v>
      </c>
      <c r="D32" s="19" t="s">
        <v>289</v>
      </c>
      <c r="E32" s="9" t="s">
        <v>57</v>
      </c>
      <c r="F32" s="10">
        <v>-930000</v>
      </c>
      <c r="G32" s="10">
        <v>-843368.29720000003</v>
      </c>
      <c r="H32" s="11">
        <v>0.90684763137822599</v>
      </c>
      <c r="I32" s="12">
        <v>0</v>
      </c>
      <c r="J32" s="12">
        <v>9.9999999999999995E-8</v>
      </c>
      <c r="K32" s="13">
        <v>0</v>
      </c>
      <c r="L32" s="13">
        <v>8.43E-2</v>
      </c>
    </row>
    <row r="33" spans="1:12" x14ac:dyDescent="0.2">
      <c r="A33" s="19" t="s">
        <v>200</v>
      </c>
      <c r="B33" s="19" t="s">
        <v>274</v>
      </c>
      <c r="C33" s="19" t="s">
        <v>198</v>
      </c>
      <c r="D33" s="19" t="s">
        <v>289</v>
      </c>
      <c r="E33" s="9" t="s">
        <v>58</v>
      </c>
      <c r="F33" s="10">
        <v>-961000</v>
      </c>
      <c r="G33" s="10">
        <v>-867275.43839999998</v>
      </c>
      <c r="H33" s="11">
        <v>0.90247184019971904</v>
      </c>
      <c r="I33" s="12">
        <v>0</v>
      </c>
      <c r="J33" s="12">
        <v>9.9999999999999995E-8</v>
      </c>
      <c r="K33" s="13">
        <v>0</v>
      </c>
      <c r="L33" s="13">
        <v>8.6699999999999999E-2</v>
      </c>
    </row>
    <row r="34" spans="1:12" x14ac:dyDescent="0.2">
      <c r="A34" s="19" t="s">
        <v>200</v>
      </c>
      <c r="B34" s="19" t="s">
        <v>274</v>
      </c>
      <c r="C34" s="19" t="s">
        <v>198</v>
      </c>
      <c r="D34" s="19" t="s">
        <v>289</v>
      </c>
      <c r="E34" s="9" t="s">
        <v>59</v>
      </c>
      <c r="F34" s="10">
        <v>-961000</v>
      </c>
      <c r="G34" s="10">
        <v>-862926.44720000005</v>
      </c>
      <c r="H34" s="11">
        <v>0.89794635509289988</v>
      </c>
      <c r="I34" s="12">
        <v>0</v>
      </c>
      <c r="J34" s="12">
        <v>9.9999999999999995E-8</v>
      </c>
      <c r="K34" s="13">
        <v>0</v>
      </c>
      <c r="L34" s="13">
        <v>8.6300000000000002E-2</v>
      </c>
    </row>
    <row r="35" spans="1:12" x14ac:dyDescent="0.2">
      <c r="A35" s="19" t="s">
        <v>200</v>
      </c>
      <c r="B35" s="19" t="s">
        <v>274</v>
      </c>
      <c r="C35" s="19" t="s">
        <v>198</v>
      </c>
      <c r="D35" s="19" t="s">
        <v>289</v>
      </c>
      <c r="E35" s="9" t="s">
        <v>60</v>
      </c>
      <c r="F35" s="10">
        <v>-930000</v>
      </c>
      <c r="G35" s="10">
        <v>-830845.60699999996</v>
      </c>
      <c r="H35" s="11">
        <v>0.89338237315935298</v>
      </c>
      <c r="I35" s="12">
        <v>0</v>
      </c>
      <c r="J35" s="12">
        <v>9.9999999999999995E-8</v>
      </c>
      <c r="K35" s="13">
        <v>0</v>
      </c>
      <c r="L35" s="13">
        <v>8.3100000000000007E-2</v>
      </c>
    </row>
    <row r="36" spans="1:12" x14ac:dyDescent="0.2">
      <c r="A36" s="19" t="s">
        <v>200</v>
      </c>
      <c r="B36" s="19" t="s">
        <v>274</v>
      </c>
      <c r="C36" s="19" t="s">
        <v>198</v>
      </c>
      <c r="D36" s="19" t="s">
        <v>289</v>
      </c>
      <c r="E36" s="9" t="s">
        <v>61</v>
      </c>
      <c r="F36" s="10">
        <v>-961000</v>
      </c>
      <c r="G36" s="10">
        <v>-854299.33649999998</v>
      </c>
      <c r="H36" s="11">
        <v>0.88896913267459698</v>
      </c>
      <c r="I36" s="12">
        <v>0</v>
      </c>
      <c r="J36" s="12">
        <v>9.9999999999999995E-8</v>
      </c>
      <c r="K36" s="13">
        <v>0</v>
      </c>
      <c r="L36" s="13">
        <v>8.5400000000000004E-2</v>
      </c>
    </row>
    <row r="37" spans="1:12" x14ac:dyDescent="0.2">
      <c r="A37" s="19" t="s">
        <v>200</v>
      </c>
      <c r="B37" s="19" t="s">
        <v>274</v>
      </c>
      <c r="C37" s="19" t="s">
        <v>198</v>
      </c>
      <c r="D37" s="19" t="s">
        <v>289</v>
      </c>
      <c r="E37" s="9" t="s">
        <v>62</v>
      </c>
      <c r="F37" s="10">
        <v>-930000</v>
      </c>
      <c r="G37" s="10">
        <v>-822516.05980000005</v>
      </c>
      <c r="H37" s="11">
        <v>0.8844258708005821</v>
      </c>
      <c r="I37" s="12">
        <v>0</v>
      </c>
      <c r="J37" s="12">
        <v>9.9999999999999995E-8</v>
      </c>
      <c r="K37" s="13">
        <v>0</v>
      </c>
      <c r="L37" s="13">
        <v>8.2299999999999998E-2</v>
      </c>
    </row>
    <row r="38" spans="1:12" x14ac:dyDescent="0.2">
      <c r="A38" s="19" t="s">
        <v>200</v>
      </c>
      <c r="B38" s="19" t="s">
        <v>274</v>
      </c>
      <c r="C38" s="19" t="s">
        <v>198</v>
      </c>
      <c r="D38" s="19" t="s">
        <v>289</v>
      </c>
      <c r="E38" s="9" t="s">
        <v>63</v>
      </c>
      <c r="F38" s="10">
        <v>-961000</v>
      </c>
      <c r="G38" s="10">
        <v>-845680.02159999998</v>
      </c>
      <c r="H38" s="11">
        <v>0.88000002251418197</v>
      </c>
      <c r="I38" s="12">
        <v>0</v>
      </c>
      <c r="J38" s="12">
        <v>9.9999999999999995E-8</v>
      </c>
      <c r="K38" s="13">
        <v>0</v>
      </c>
      <c r="L38" s="13">
        <v>8.4600000000000009E-2</v>
      </c>
    </row>
    <row r="39" spans="1:12" x14ac:dyDescent="0.2">
      <c r="A39" s="19" t="s">
        <v>200</v>
      </c>
      <c r="B39" s="19" t="s">
        <v>274</v>
      </c>
      <c r="C39" s="19" t="s">
        <v>198</v>
      </c>
      <c r="D39" s="19" t="s">
        <v>289</v>
      </c>
      <c r="E39" s="9" t="s">
        <v>64</v>
      </c>
      <c r="F39" s="10">
        <v>-961000</v>
      </c>
      <c r="G39" s="10">
        <v>-841280.75910000002</v>
      </c>
      <c r="H39" s="11">
        <v>0.875422225865781</v>
      </c>
      <c r="I39" s="12">
        <v>0</v>
      </c>
      <c r="J39" s="12">
        <v>9.9999999999999995E-8</v>
      </c>
      <c r="K39" s="13">
        <v>0</v>
      </c>
      <c r="L39" s="13">
        <v>8.4100000000000008E-2</v>
      </c>
    </row>
    <row r="40" spans="1:12" x14ac:dyDescent="0.2">
      <c r="A40" s="19" t="s">
        <v>200</v>
      </c>
      <c r="B40" s="19" t="s">
        <v>274</v>
      </c>
      <c r="C40" s="19" t="s">
        <v>198</v>
      </c>
      <c r="D40" s="19" t="s">
        <v>289</v>
      </c>
      <c r="E40" s="9" t="s">
        <v>65</v>
      </c>
      <c r="F40" s="10">
        <v>-899000</v>
      </c>
      <c r="G40" s="10">
        <v>-782888.73970000003</v>
      </c>
      <c r="H40" s="11">
        <v>0.87084398191951107</v>
      </c>
      <c r="I40" s="12">
        <v>0</v>
      </c>
      <c r="J40" s="12">
        <v>9.9999999999999995E-8</v>
      </c>
      <c r="K40" s="13">
        <v>0</v>
      </c>
      <c r="L40" s="13">
        <v>7.8300000000000008E-2</v>
      </c>
    </row>
    <row r="41" spans="1:12" x14ac:dyDescent="0.2">
      <c r="A41" s="19" t="s">
        <v>200</v>
      </c>
      <c r="B41" s="19" t="s">
        <v>274</v>
      </c>
      <c r="C41" s="19" t="s">
        <v>198</v>
      </c>
      <c r="D41" s="19" t="s">
        <v>289</v>
      </c>
      <c r="E41" s="9" t="s">
        <v>66</v>
      </c>
      <c r="F41" s="10">
        <v>-961000</v>
      </c>
      <c r="G41" s="10">
        <v>-832742.85900000005</v>
      </c>
      <c r="H41" s="11">
        <v>0.86653783458802103</v>
      </c>
      <c r="I41" s="12">
        <v>0</v>
      </c>
      <c r="J41" s="12">
        <v>9.9999999999999995E-8</v>
      </c>
      <c r="K41" s="13">
        <v>0</v>
      </c>
      <c r="L41" s="13">
        <v>8.3299999999999999E-2</v>
      </c>
    </row>
    <row r="42" spans="1:12" x14ac:dyDescent="0.2">
      <c r="A42" s="19" t="s">
        <v>200</v>
      </c>
      <c r="B42" s="19" t="s">
        <v>274</v>
      </c>
      <c r="C42" s="19" t="s">
        <v>198</v>
      </c>
      <c r="D42" s="19" t="s">
        <v>289</v>
      </c>
      <c r="E42" s="9" t="s">
        <v>67</v>
      </c>
      <c r="F42" s="10">
        <v>-930000</v>
      </c>
      <c r="G42" s="10">
        <v>-801639.3602</v>
      </c>
      <c r="H42" s="11">
        <v>0.86197780664564205</v>
      </c>
      <c r="I42" s="12">
        <v>0</v>
      </c>
      <c r="J42" s="12">
        <v>9.9999999999999995E-8</v>
      </c>
      <c r="K42" s="13">
        <v>0</v>
      </c>
      <c r="L42" s="13">
        <v>8.0200000000000007E-2</v>
      </c>
    </row>
    <row r="43" spans="1:12" x14ac:dyDescent="0.2">
      <c r="A43" s="19" t="s">
        <v>200</v>
      </c>
      <c r="B43" s="19" t="s">
        <v>274</v>
      </c>
      <c r="C43" s="19" t="s">
        <v>198</v>
      </c>
      <c r="D43" s="19" t="s">
        <v>289</v>
      </c>
      <c r="E43" s="9" t="s">
        <v>68</v>
      </c>
      <c r="F43" s="10">
        <v>-961000</v>
      </c>
      <c r="G43" s="10">
        <v>-824168.84849999996</v>
      </c>
      <c r="H43" s="11">
        <v>0.85761586737675899</v>
      </c>
      <c r="I43" s="12">
        <v>0</v>
      </c>
      <c r="J43" s="12">
        <v>9.9999999999999995E-8</v>
      </c>
      <c r="K43" s="13">
        <v>0</v>
      </c>
      <c r="L43" s="13">
        <v>8.2400000000000001E-2</v>
      </c>
    </row>
    <row r="44" spans="1:12" x14ac:dyDescent="0.2">
      <c r="A44" s="19" t="s">
        <v>200</v>
      </c>
      <c r="B44" s="19" t="s">
        <v>274</v>
      </c>
      <c r="C44" s="19" t="s">
        <v>198</v>
      </c>
      <c r="D44" s="19" t="s">
        <v>289</v>
      </c>
      <c r="E44" s="9" t="s">
        <v>69</v>
      </c>
      <c r="F44" s="10">
        <v>-930000</v>
      </c>
      <c r="G44" s="10">
        <v>-793375.25089999998</v>
      </c>
      <c r="H44" s="11">
        <v>0.85309166763698607</v>
      </c>
      <c r="I44" s="12">
        <v>0</v>
      </c>
      <c r="J44" s="12">
        <v>9.9999999999999995E-8</v>
      </c>
      <c r="K44" s="13">
        <v>0</v>
      </c>
      <c r="L44" s="13">
        <v>7.9300000000000009E-2</v>
      </c>
    </row>
    <row r="45" spans="1:12" x14ac:dyDescent="0.2">
      <c r="A45" s="19" t="s">
        <v>200</v>
      </c>
      <c r="B45" s="19" t="s">
        <v>274</v>
      </c>
      <c r="C45" s="19" t="s">
        <v>198</v>
      </c>
      <c r="D45" s="19" t="s">
        <v>289</v>
      </c>
      <c r="E45" s="9" t="s">
        <v>70</v>
      </c>
      <c r="F45" s="10">
        <v>-961000</v>
      </c>
      <c r="G45" s="10">
        <v>-815627.76969999995</v>
      </c>
      <c r="H45" s="11">
        <v>0.84872816824669306</v>
      </c>
      <c r="I45" s="12">
        <v>0</v>
      </c>
      <c r="J45" s="12">
        <v>9.9999999999999995E-8</v>
      </c>
      <c r="K45" s="13">
        <v>0</v>
      </c>
      <c r="L45" s="13">
        <v>8.1600000000000006E-2</v>
      </c>
    </row>
    <row r="46" spans="1:12" x14ac:dyDescent="0.2">
      <c r="A46" s="19" t="s">
        <v>200</v>
      </c>
      <c r="B46" s="19" t="s">
        <v>274</v>
      </c>
      <c r="C46" s="19" t="s">
        <v>198</v>
      </c>
      <c r="D46" s="19" t="s">
        <v>289</v>
      </c>
      <c r="E46" s="9" t="s">
        <v>71</v>
      </c>
      <c r="F46" s="10">
        <v>-961000</v>
      </c>
      <c r="G46" s="10">
        <v>-811313.72609999997</v>
      </c>
      <c r="H46" s="11">
        <v>0.84423904897935609</v>
      </c>
      <c r="I46" s="12">
        <v>0</v>
      </c>
      <c r="J46" s="12">
        <v>9.9999999999999995E-8</v>
      </c>
      <c r="K46" s="13">
        <v>0</v>
      </c>
      <c r="L46" s="13">
        <v>8.1100000000000005E-2</v>
      </c>
    </row>
    <row r="47" spans="1:12" x14ac:dyDescent="0.2">
      <c r="A47" s="19" t="s">
        <v>200</v>
      </c>
      <c r="B47" s="19" t="s">
        <v>274</v>
      </c>
      <c r="C47" s="19" t="s">
        <v>198</v>
      </c>
      <c r="D47" s="19" t="s">
        <v>289</v>
      </c>
      <c r="E47" s="9" t="s">
        <v>72</v>
      </c>
      <c r="F47" s="10">
        <v>-930000</v>
      </c>
      <c r="G47" s="10">
        <v>-780955.53720000002</v>
      </c>
      <c r="H47" s="11">
        <v>0.83973713681109807</v>
      </c>
      <c r="I47" s="12">
        <v>0</v>
      </c>
      <c r="J47" s="12">
        <v>9.9999999999999995E-8</v>
      </c>
      <c r="K47" s="13">
        <v>0</v>
      </c>
      <c r="L47" s="13">
        <v>7.8100000000000003E-2</v>
      </c>
    </row>
    <row r="48" spans="1:12" x14ac:dyDescent="0.2">
      <c r="A48" s="19" t="s">
        <v>200</v>
      </c>
      <c r="B48" s="19" t="s">
        <v>274</v>
      </c>
      <c r="C48" s="19" t="s">
        <v>198</v>
      </c>
      <c r="D48" s="19" t="s">
        <v>289</v>
      </c>
      <c r="E48" s="9" t="s">
        <v>73</v>
      </c>
      <c r="F48" s="10">
        <v>-961000</v>
      </c>
      <c r="G48" s="10">
        <v>-802816.56200000003</v>
      </c>
      <c r="H48" s="11">
        <v>0.83539704678163107</v>
      </c>
      <c r="I48" s="12">
        <v>0</v>
      </c>
      <c r="J48" s="12">
        <v>9.9999999999999995E-8</v>
      </c>
      <c r="K48" s="13">
        <v>0</v>
      </c>
      <c r="L48" s="13">
        <v>8.030000000000001E-2</v>
      </c>
    </row>
    <row r="49" spans="1:12" x14ac:dyDescent="0.2">
      <c r="A49" s="19" t="s">
        <v>200</v>
      </c>
      <c r="B49" s="19" t="s">
        <v>275</v>
      </c>
      <c r="C49" s="19" t="s">
        <v>198</v>
      </c>
      <c r="D49" s="19" t="s">
        <v>290</v>
      </c>
      <c r="E49" s="9" t="s">
        <v>32</v>
      </c>
      <c r="F49" s="10">
        <v>0</v>
      </c>
      <c r="G49" s="10">
        <v>0</v>
      </c>
      <c r="H49" s="11">
        <v>1</v>
      </c>
      <c r="I49" s="12">
        <v>0</v>
      </c>
      <c r="J49" s="12">
        <v>9.9999999999999995E-8</v>
      </c>
      <c r="K49" s="13">
        <v>0</v>
      </c>
      <c r="L49" s="13">
        <v>-9.6100000000000005E-2</v>
      </c>
    </row>
    <row r="50" spans="1:12" x14ac:dyDescent="0.2">
      <c r="A50" s="19" t="s">
        <v>200</v>
      </c>
      <c r="B50" s="19" t="s">
        <v>275</v>
      </c>
      <c r="C50" s="19" t="s">
        <v>198</v>
      </c>
      <c r="D50" s="19" t="s">
        <v>290</v>
      </c>
      <c r="E50" s="9" t="s">
        <v>33</v>
      </c>
      <c r="F50" s="10">
        <v>930000</v>
      </c>
      <c r="G50" s="10">
        <v>929169.38430000003</v>
      </c>
      <c r="H50" s="11">
        <v>0.99910686481503808</v>
      </c>
      <c r="I50" s="12">
        <v>0</v>
      </c>
      <c r="J50" s="12">
        <v>9.9999999999999995E-8</v>
      </c>
      <c r="K50" s="13">
        <v>0</v>
      </c>
      <c r="L50" s="13">
        <v>-9.290000000000001E-2</v>
      </c>
    </row>
    <row r="51" spans="1:12" x14ac:dyDescent="0.2">
      <c r="A51" s="19" t="s">
        <v>200</v>
      </c>
      <c r="B51" s="19" t="s">
        <v>275</v>
      </c>
      <c r="C51" s="19" t="s">
        <v>198</v>
      </c>
      <c r="D51" s="19" t="s">
        <v>290</v>
      </c>
      <c r="E51" s="9" t="s">
        <v>34</v>
      </c>
      <c r="F51" s="10">
        <v>961000</v>
      </c>
      <c r="G51" s="10">
        <v>956879.82819999999</v>
      </c>
      <c r="H51" s="11">
        <v>0.99571262036048702</v>
      </c>
      <c r="I51" s="12">
        <v>0</v>
      </c>
      <c r="J51" s="12">
        <v>9.9999999999999995E-8</v>
      </c>
      <c r="K51" s="13">
        <v>0</v>
      </c>
      <c r="L51" s="13">
        <v>-9.5700000000000007E-2</v>
      </c>
    </row>
    <row r="52" spans="1:12" x14ac:dyDescent="0.2">
      <c r="A52" s="19" t="s">
        <v>200</v>
      </c>
      <c r="B52" s="19" t="s">
        <v>275</v>
      </c>
      <c r="C52" s="19" t="s">
        <v>198</v>
      </c>
      <c r="D52" s="19" t="s">
        <v>290</v>
      </c>
      <c r="E52" s="9" t="s">
        <v>35</v>
      </c>
      <c r="F52" s="10">
        <v>961000</v>
      </c>
      <c r="G52" s="10">
        <v>953552.5675</v>
      </c>
      <c r="H52" s="11">
        <v>0.99225033034156207</v>
      </c>
      <c r="I52" s="12">
        <v>0</v>
      </c>
      <c r="J52" s="12">
        <v>9.9999999999999995E-8</v>
      </c>
      <c r="K52" s="13">
        <v>0</v>
      </c>
      <c r="L52" s="13">
        <v>-9.5399999999999999E-2</v>
      </c>
    </row>
    <row r="53" spans="1:12" x14ac:dyDescent="0.2">
      <c r="A53" s="19" t="s">
        <v>200</v>
      </c>
      <c r="B53" s="19" t="s">
        <v>275</v>
      </c>
      <c r="C53" s="19" t="s">
        <v>198</v>
      </c>
      <c r="D53" s="19" t="s">
        <v>290</v>
      </c>
      <c r="E53" s="9" t="s">
        <v>36</v>
      </c>
      <c r="F53" s="10">
        <v>930000</v>
      </c>
      <c r="G53" s="10">
        <v>919607.06850000005</v>
      </c>
      <c r="H53" s="11">
        <v>0.98882480484101209</v>
      </c>
      <c r="I53" s="12">
        <v>0</v>
      </c>
      <c r="J53" s="12">
        <v>9.9999999999999995E-8</v>
      </c>
      <c r="K53" s="13">
        <v>0</v>
      </c>
      <c r="L53" s="13">
        <v>-9.1999999999999998E-2</v>
      </c>
    </row>
    <row r="54" spans="1:12" x14ac:dyDescent="0.2">
      <c r="A54" s="19" t="s">
        <v>200</v>
      </c>
      <c r="B54" s="19" t="s">
        <v>275</v>
      </c>
      <c r="C54" s="19" t="s">
        <v>198</v>
      </c>
      <c r="D54" s="19" t="s">
        <v>290</v>
      </c>
      <c r="E54" s="9" t="s">
        <v>37</v>
      </c>
      <c r="F54" s="10">
        <v>961000</v>
      </c>
      <c r="G54" s="10">
        <v>947180.63359999994</v>
      </c>
      <c r="H54" s="11">
        <v>0.985619806085128</v>
      </c>
      <c r="I54" s="12">
        <v>0</v>
      </c>
      <c r="J54" s="12">
        <v>9.9999999999999995E-8</v>
      </c>
      <c r="K54" s="13">
        <v>0</v>
      </c>
      <c r="L54" s="13">
        <v>-9.4700000000000006E-2</v>
      </c>
    </row>
    <row r="55" spans="1:12" x14ac:dyDescent="0.2">
      <c r="A55" s="19" t="s">
        <v>200</v>
      </c>
      <c r="B55" s="19" t="s">
        <v>275</v>
      </c>
      <c r="C55" s="19" t="s">
        <v>198</v>
      </c>
      <c r="D55" s="19" t="s">
        <v>290</v>
      </c>
      <c r="E55" s="9" t="s">
        <v>38</v>
      </c>
      <c r="F55" s="10">
        <v>930000</v>
      </c>
      <c r="G55" s="10">
        <v>913482.12250000006</v>
      </c>
      <c r="H55" s="11">
        <v>0.98223884144416995</v>
      </c>
      <c r="I55" s="12">
        <v>0</v>
      </c>
      <c r="J55" s="12">
        <v>9.9999999999999995E-8</v>
      </c>
      <c r="K55" s="13">
        <v>0</v>
      </c>
      <c r="L55" s="13">
        <v>-9.1300000000000006E-2</v>
      </c>
    </row>
    <row r="56" spans="1:12" x14ac:dyDescent="0.2">
      <c r="A56" s="19" t="s">
        <v>200</v>
      </c>
      <c r="B56" s="19" t="s">
        <v>275</v>
      </c>
      <c r="C56" s="19" t="s">
        <v>198</v>
      </c>
      <c r="D56" s="19" t="s">
        <v>290</v>
      </c>
      <c r="E56" s="9" t="s">
        <v>39</v>
      </c>
      <c r="F56" s="10">
        <v>961000</v>
      </c>
      <c r="G56" s="10">
        <v>940803.99199999997</v>
      </c>
      <c r="H56" s="11">
        <v>0.97898438294944301</v>
      </c>
      <c r="I56" s="12">
        <v>0</v>
      </c>
      <c r="J56" s="12">
        <v>9.9999999999999995E-8</v>
      </c>
      <c r="K56" s="13">
        <v>0</v>
      </c>
      <c r="L56" s="13">
        <v>-9.4100000000000003E-2</v>
      </c>
    </row>
    <row r="57" spans="1:12" x14ac:dyDescent="0.2">
      <c r="A57" s="19" t="s">
        <v>200</v>
      </c>
      <c r="B57" s="19" t="s">
        <v>275</v>
      </c>
      <c r="C57" s="19" t="s">
        <v>198</v>
      </c>
      <c r="D57" s="19" t="s">
        <v>290</v>
      </c>
      <c r="E57" s="9" t="s">
        <v>40</v>
      </c>
      <c r="F57" s="10">
        <v>961000</v>
      </c>
      <c r="G57" s="10">
        <v>937484.97230000002</v>
      </c>
      <c r="H57" s="11">
        <v>0.97553066834118796</v>
      </c>
      <c r="I57" s="12">
        <v>0</v>
      </c>
      <c r="J57" s="12">
        <v>9.9999999999999995E-8</v>
      </c>
      <c r="K57" s="13">
        <v>0</v>
      </c>
      <c r="L57" s="13">
        <v>-9.3700000000000006E-2</v>
      </c>
    </row>
    <row r="58" spans="1:12" x14ac:dyDescent="0.2">
      <c r="A58" s="19" t="s">
        <v>200</v>
      </c>
      <c r="B58" s="19" t="s">
        <v>275</v>
      </c>
      <c r="C58" s="19" t="s">
        <v>198</v>
      </c>
      <c r="D58" s="19" t="s">
        <v>290</v>
      </c>
      <c r="E58" s="9" t="s">
        <v>41</v>
      </c>
      <c r="F58" s="10">
        <v>868000</v>
      </c>
      <c r="G58" s="10">
        <v>843604.62040000001</v>
      </c>
      <c r="H58" s="11">
        <v>0.97189472402002997</v>
      </c>
      <c r="I58" s="12">
        <v>0</v>
      </c>
      <c r="J58" s="12">
        <v>9.9999999999999995E-8</v>
      </c>
      <c r="K58" s="13">
        <v>0</v>
      </c>
      <c r="L58" s="13">
        <v>-8.4400000000000003E-2</v>
      </c>
    </row>
    <row r="59" spans="1:12" x14ac:dyDescent="0.2">
      <c r="A59" s="19" t="s">
        <v>200</v>
      </c>
      <c r="B59" s="19" t="s">
        <v>275</v>
      </c>
      <c r="C59" s="19" t="s">
        <v>198</v>
      </c>
      <c r="D59" s="19" t="s">
        <v>290</v>
      </c>
      <c r="E59" s="9" t="s">
        <v>42</v>
      </c>
      <c r="F59" s="10">
        <v>961000</v>
      </c>
      <c r="G59" s="10">
        <v>930792.21129999997</v>
      </c>
      <c r="H59" s="11">
        <v>0.96856629692736107</v>
      </c>
      <c r="I59" s="12">
        <v>0</v>
      </c>
      <c r="J59" s="12">
        <v>9.9999999999999995E-8</v>
      </c>
      <c r="K59" s="13">
        <v>0</v>
      </c>
      <c r="L59" s="13">
        <v>-9.3100000000000002E-2</v>
      </c>
    </row>
    <row r="60" spans="1:12" x14ac:dyDescent="0.2">
      <c r="A60" s="19" t="s">
        <v>200</v>
      </c>
      <c r="B60" s="19" t="s">
        <v>275</v>
      </c>
      <c r="C60" s="19" t="s">
        <v>198</v>
      </c>
      <c r="D60" s="19" t="s">
        <v>290</v>
      </c>
      <c r="E60" s="9" t="s">
        <v>43</v>
      </c>
      <c r="F60" s="10">
        <v>930000</v>
      </c>
      <c r="G60" s="10">
        <v>897281.66449999996</v>
      </c>
      <c r="H60" s="11">
        <v>0.96481899406933402</v>
      </c>
      <c r="I60" s="12">
        <v>0</v>
      </c>
      <c r="J60" s="12">
        <v>9.9999999999999995E-8</v>
      </c>
      <c r="K60" s="13">
        <v>0</v>
      </c>
      <c r="L60" s="13">
        <v>-8.9700000000000002E-2</v>
      </c>
    </row>
    <row r="61" spans="1:12" x14ac:dyDescent="0.2">
      <c r="A61" s="19" t="s">
        <v>200</v>
      </c>
      <c r="B61" s="19" t="s">
        <v>275</v>
      </c>
      <c r="C61" s="19" t="s">
        <v>198</v>
      </c>
      <c r="D61" s="19" t="s">
        <v>290</v>
      </c>
      <c r="E61" s="9" t="s">
        <v>44</v>
      </c>
      <c r="F61" s="10">
        <v>961000</v>
      </c>
      <c r="G61" s="10">
        <v>923648.51370000001</v>
      </c>
      <c r="H61" s="11">
        <v>0.96113268859160605</v>
      </c>
      <c r="I61" s="12">
        <v>0</v>
      </c>
      <c r="J61" s="12">
        <v>9.9999999999999995E-8</v>
      </c>
      <c r="K61" s="13">
        <v>0</v>
      </c>
      <c r="L61" s="13">
        <v>-9.240000000000001E-2</v>
      </c>
    </row>
    <row r="62" spans="1:12" x14ac:dyDescent="0.2">
      <c r="A62" s="19" t="s">
        <v>200</v>
      </c>
      <c r="B62" s="19" t="s">
        <v>275</v>
      </c>
      <c r="C62" s="19" t="s">
        <v>198</v>
      </c>
      <c r="D62" s="19" t="s">
        <v>290</v>
      </c>
      <c r="E62" s="9" t="s">
        <v>45</v>
      </c>
      <c r="F62" s="10">
        <v>930000</v>
      </c>
      <c r="G62" s="10">
        <v>890261.64020000002</v>
      </c>
      <c r="H62" s="11">
        <v>0.95727058081247796</v>
      </c>
      <c r="I62" s="12">
        <v>0</v>
      </c>
      <c r="J62" s="12">
        <v>9.9999999999999995E-8</v>
      </c>
      <c r="K62" s="13">
        <v>0</v>
      </c>
      <c r="L62" s="13">
        <v>-8.900000000000001E-2</v>
      </c>
    </row>
    <row r="63" spans="1:12" x14ac:dyDescent="0.2">
      <c r="A63" s="19" t="s">
        <v>200</v>
      </c>
      <c r="B63" s="19" t="s">
        <v>275</v>
      </c>
      <c r="C63" s="19" t="s">
        <v>198</v>
      </c>
      <c r="D63" s="19" t="s">
        <v>290</v>
      </c>
      <c r="E63" s="9" t="s">
        <v>46</v>
      </c>
      <c r="F63" s="10">
        <v>961000</v>
      </c>
      <c r="G63" s="10">
        <v>916274.12600000005</v>
      </c>
      <c r="H63" s="11">
        <v>0.95345902813059102</v>
      </c>
      <c r="I63" s="12">
        <v>0</v>
      </c>
      <c r="J63" s="12">
        <v>9.9999999999999995E-8</v>
      </c>
      <c r="K63" s="13">
        <v>0</v>
      </c>
      <c r="L63" s="13">
        <v>-9.1600000000000001E-2</v>
      </c>
    </row>
    <row r="64" spans="1:12" x14ac:dyDescent="0.2">
      <c r="A64" s="19" t="s">
        <v>200</v>
      </c>
      <c r="B64" s="19" t="s">
        <v>275</v>
      </c>
      <c r="C64" s="19" t="s">
        <v>198</v>
      </c>
      <c r="D64" s="19" t="s">
        <v>290</v>
      </c>
      <c r="E64" s="9" t="s">
        <v>47</v>
      </c>
      <c r="F64" s="10">
        <v>961000</v>
      </c>
      <c r="G64" s="10">
        <v>912396.7476</v>
      </c>
      <c r="H64" s="11">
        <v>0.94942429511546911</v>
      </c>
      <c r="I64" s="12">
        <v>0</v>
      </c>
      <c r="J64" s="12">
        <v>9.9999999999999995E-8</v>
      </c>
      <c r="K64" s="13">
        <v>0</v>
      </c>
      <c r="L64" s="13">
        <v>-9.1200000000000003E-2</v>
      </c>
    </row>
    <row r="65" spans="1:12" x14ac:dyDescent="0.2">
      <c r="A65" s="19" t="s">
        <v>200</v>
      </c>
      <c r="B65" s="19" t="s">
        <v>275</v>
      </c>
      <c r="C65" s="19" t="s">
        <v>198</v>
      </c>
      <c r="D65" s="19" t="s">
        <v>290</v>
      </c>
      <c r="E65" s="9" t="s">
        <v>48</v>
      </c>
      <c r="F65" s="10">
        <v>930000</v>
      </c>
      <c r="G65" s="10">
        <v>879156.13360000006</v>
      </c>
      <c r="H65" s="11">
        <v>0.94532917587172505</v>
      </c>
      <c r="I65" s="12">
        <v>0</v>
      </c>
      <c r="J65" s="12">
        <v>9.9999999999999995E-8</v>
      </c>
      <c r="K65" s="13">
        <v>0</v>
      </c>
      <c r="L65" s="13">
        <v>-8.7900000000000006E-2</v>
      </c>
    </row>
    <row r="66" spans="1:12" x14ac:dyDescent="0.2">
      <c r="A66" s="19" t="s">
        <v>200</v>
      </c>
      <c r="B66" s="19" t="s">
        <v>275</v>
      </c>
      <c r="C66" s="19" t="s">
        <v>198</v>
      </c>
      <c r="D66" s="19" t="s">
        <v>290</v>
      </c>
      <c r="E66" s="9" t="s">
        <v>49</v>
      </c>
      <c r="F66" s="10">
        <v>961000</v>
      </c>
      <c r="G66" s="10">
        <v>904595.55</v>
      </c>
      <c r="H66" s="11">
        <v>0.94130650367970903</v>
      </c>
      <c r="I66" s="12">
        <v>0</v>
      </c>
      <c r="J66" s="12">
        <v>9.9999999999999995E-8</v>
      </c>
      <c r="K66" s="13">
        <v>0</v>
      </c>
      <c r="L66" s="13">
        <v>-9.0500000000000011E-2</v>
      </c>
    </row>
    <row r="67" spans="1:12" x14ac:dyDescent="0.2">
      <c r="A67" s="19" t="s">
        <v>200</v>
      </c>
      <c r="B67" s="19" t="s">
        <v>275</v>
      </c>
      <c r="C67" s="19" t="s">
        <v>198</v>
      </c>
      <c r="D67" s="19" t="s">
        <v>290</v>
      </c>
      <c r="E67" s="9" t="s">
        <v>50</v>
      </c>
      <c r="F67" s="10">
        <v>930000</v>
      </c>
      <c r="G67" s="10">
        <v>871491.11470000003</v>
      </c>
      <c r="H67" s="11">
        <v>0.93708722011956003</v>
      </c>
      <c r="I67" s="12">
        <v>0</v>
      </c>
      <c r="J67" s="12">
        <v>9.9999999999999995E-8</v>
      </c>
      <c r="K67" s="13">
        <v>0</v>
      </c>
      <c r="L67" s="13">
        <v>-8.7100000000000011E-2</v>
      </c>
    </row>
    <row r="68" spans="1:12" x14ac:dyDescent="0.2">
      <c r="A68" s="19" t="s">
        <v>200</v>
      </c>
      <c r="B68" s="19" t="s">
        <v>275</v>
      </c>
      <c r="C68" s="19" t="s">
        <v>198</v>
      </c>
      <c r="D68" s="19" t="s">
        <v>290</v>
      </c>
      <c r="E68" s="9" t="s">
        <v>51</v>
      </c>
      <c r="F68" s="10">
        <v>961000</v>
      </c>
      <c r="G68" s="10">
        <v>896563.46580000001</v>
      </c>
      <c r="H68" s="11">
        <v>0.93294845560541506</v>
      </c>
      <c r="I68" s="12">
        <v>0</v>
      </c>
      <c r="J68" s="12">
        <v>9.9999999999999995E-8</v>
      </c>
      <c r="K68" s="13">
        <v>0</v>
      </c>
      <c r="L68" s="13">
        <v>-8.9700000000000002E-2</v>
      </c>
    </row>
    <row r="69" spans="1:12" x14ac:dyDescent="0.2">
      <c r="A69" s="19" t="s">
        <v>200</v>
      </c>
      <c r="B69" s="19" t="s">
        <v>275</v>
      </c>
      <c r="C69" s="19" t="s">
        <v>198</v>
      </c>
      <c r="D69" s="19" t="s">
        <v>290</v>
      </c>
      <c r="E69" s="9" t="s">
        <v>52</v>
      </c>
      <c r="F69" s="10">
        <v>961000</v>
      </c>
      <c r="G69" s="10">
        <v>892387.80729999999</v>
      </c>
      <c r="H69" s="11">
        <v>0.92860333740997703</v>
      </c>
      <c r="I69" s="12">
        <v>0</v>
      </c>
      <c r="J69" s="12">
        <v>9.9999999999999995E-8</v>
      </c>
      <c r="K69" s="13">
        <v>0</v>
      </c>
      <c r="L69" s="13">
        <v>-8.9200000000000002E-2</v>
      </c>
    </row>
    <row r="70" spans="1:12" x14ac:dyDescent="0.2">
      <c r="A70" s="19" t="s">
        <v>200</v>
      </c>
      <c r="B70" s="19" t="s">
        <v>275</v>
      </c>
      <c r="C70" s="19" t="s">
        <v>198</v>
      </c>
      <c r="D70" s="19" t="s">
        <v>290</v>
      </c>
      <c r="E70" s="9" t="s">
        <v>53</v>
      </c>
      <c r="F70" s="10">
        <v>868000</v>
      </c>
      <c r="G70" s="10">
        <v>802193.03</v>
      </c>
      <c r="H70" s="11">
        <v>0.92418551848080988</v>
      </c>
      <c r="I70" s="12">
        <v>0</v>
      </c>
      <c r="J70" s="12">
        <v>9.9999999999999995E-8</v>
      </c>
      <c r="K70" s="13">
        <v>0</v>
      </c>
      <c r="L70" s="13">
        <v>-8.0200000000000007E-2</v>
      </c>
    </row>
    <row r="71" spans="1:12" x14ac:dyDescent="0.2">
      <c r="A71" s="19" t="s">
        <v>200</v>
      </c>
      <c r="B71" s="19" t="s">
        <v>275</v>
      </c>
      <c r="C71" s="19" t="s">
        <v>198</v>
      </c>
      <c r="D71" s="19" t="s">
        <v>290</v>
      </c>
      <c r="E71" s="9" t="s">
        <v>54</v>
      </c>
      <c r="F71" s="10">
        <v>961000</v>
      </c>
      <c r="G71" s="10">
        <v>884259.80740000005</v>
      </c>
      <c r="H71" s="11">
        <v>0.92014548120323203</v>
      </c>
      <c r="I71" s="12">
        <v>0</v>
      </c>
      <c r="J71" s="12">
        <v>9.9999999999999995E-8</v>
      </c>
      <c r="K71" s="13">
        <v>0</v>
      </c>
      <c r="L71" s="13">
        <v>-8.8400000000000006E-2</v>
      </c>
    </row>
    <row r="72" spans="1:12" x14ac:dyDescent="0.2">
      <c r="A72" s="19" t="s">
        <v>200</v>
      </c>
      <c r="B72" s="19" t="s">
        <v>275</v>
      </c>
      <c r="C72" s="19" t="s">
        <v>198</v>
      </c>
      <c r="D72" s="19" t="s">
        <v>290</v>
      </c>
      <c r="E72" s="9" t="s">
        <v>55</v>
      </c>
      <c r="F72" s="10">
        <v>930000</v>
      </c>
      <c r="G72" s="10">
        <v>851569.98549999995</v>
      </c>
      <c r="H72" s="11">
        <v>0.91566665105704403</v>
      </c>
      <c r="I72" s="12">
        <v>0</v>
      </c>
      <c r="J72" s="12">
        <v>9.9999999999999995E-8</v>
      </c>
      <c r="K72" s="13">
        <v>0</v>
      </c>
      <c r="L72" s="13">
        <v>-8.5199999999999998E-2</v>
      </c>
    </row>
    <row r="73" spans="1:12" x14ac:dyDescent="0.2">
      <c r="A73" s="19" t="s">
        <v>200</v>
      </c>
      <c r="B73" s="19" t="s">
        <v>275</v>
      </c>
      <c r="C73" s="19" t="s">
        <v>198</v>
      </c>
      <c r="D73" s="19" t="s">
        <v>290</v>
      </c>
      <c r="E73" s="9" t="s">
        <v>56</v>
      </c>
      <c r="F73" s="10">
        <v>961000</v>
      </c>
      <c r="G73" s="10">
        <v>875808.72499999998</v>
      </c>
      <c r="H73" s="11">
        <v>0.91135143081886505</v>
      </c>
      <c r="I73" s="12">
        <v>0</v>
      </c>
      <c r="J73" s="12">
        <v>9.9999999999999995E-8</v>
      </c>
      <c r="K73" s="13">
        <v>0</v>
      </c>
      <c r="L73" s="13">
        <v>-8.7599999999999997E-2</v>
      </c>
    </row>
    <row r="74" spans="1:12" x14ac:dyDescent="0.2">
      <c r="A74" s="19" t="s">
        <v>200</v>
      </c>
      <c r="B74" s="19" t="s">
        <v>275</v>
      </c>
      <c r="C74" s="19" t="s">
        <v>198</v>
      </c>
      <c r="D74" s="19" t="s">
        <v>290</v>
      </c>
      <c r="E74" s="9" t="s">
        <v>57</v>
      </c>
      <c r="F74" s="10">
        <v>930000</v>
      </c>
      <c r="G74" s="10">
        <v>843368.29720000003</v>
      </c>
      <c r="H74" s="11">
        <v>0.90684763137822599</v>
      </c>
      <c r="I74" s="12">
        <v>0</v>
      </c>
      <c r="J74" s="12">
        <v>9.9999999999999995E-8</v>
      </c>
      <c r="K74" s="13">
        <v>0</v>
      </c>
      <c r="L74" s="13">
        <v>-8.43E-2</v>
      </c>
    </row>
    <row r="75" spans="1:12" x14ac:dyDescent="0.2">
      <c r="A75" s="19" t="s">
        <v>200</v>
      </c>
      <c r="B75" s="19" t="s">
        <v>275</v>
      </c>
      <c r="C75" s="19" t="s">
        <v>198</v>
      </c>
      <c r="D75" s="19" t="s">
        <v>290</v>
      </c>
      <c r="E75" s="9" t="s">
        <v>58</v>
      </c>
      <c r="F75" s="10">
        <v>961000</v>
      </c>
      <c r="G75" s="10">
        <v>867275.43839999998</v>
      </c>
      <c r="H75" s="11">
        <v>0.90247184019971904</v>
      </c>
      <c r="I75" s="12">
        <v>0</v>
      </c>
      <c r="J75" s="12">
        <v>9.9999999999999995E-8</v>
      </c>
      <c r="K75" s="13">
        <v>0</v>
      </c>
      <c r="L75" s="13">
        <v>-8.6699999999999999E-2</v>
      </c>
    </row>
    <row r="76" spans="1:12" x14ac:dyDescent="0.2">
      <c r="A76" s="19" t="s">
        <v>200</v>
      </c>
      <c r="B76" s="19" t="s">
        <v>275</v>
      </c>
      <c r="C76" s="19" t="s">
        <v>198</v>
      </c>
      <c r="D76" s="19" t="s">
        <v>290</v>
      </c>
      <c r="E76" s="9" t="s">
        <v>59</v>
      </c>
      <c r="F76" s="10">
        <v>961000</v>
      </c>
      <c r="G76" s="10">
        <v>862926.44720000005</v>
      </c>
      <c r="H76" s="11">
        <v>0.89794635509289988</v>
      </c>
      <c r="I76" s="12">
        <v>0</v>
      </c>
      <c r="J76" s="12">
        <v>9.9999999999999995E-8</v>
      </c>
      <c r="K76" s="13">
        <v>0</v>
      </c>
      <c r="L76" s="13">
        <v>-8.6300000000000002E-2</v>
      </c>
    </row>
    <row r="77" spans="1:12" x14ac:dyDescent="0.2">
      <c r="A77" s="19" t="s">
        <v>200</v>
      </c>
      <c r="B77" s="19" t="s">
        <v>275</v>
      </c>
      <c r="C77" s="19" t="s">
        <v>198</v>
      </c>
      <c r="D77" s="19" t="s">
        <v>290</v>
      </c>
      <c r="E77" s="9" t="s">
        <v>60</v>
      </c>
      <c r="F77" s="10">
        <v>930000</v>
      </c>
      <c r="G77" s="10">
        <v>830845.60699999996</v>
      </c>
      <c r="H77" s="11">
        <v>0.89338237315935298</v>
      </c>
      <c r="I77" s="12">
        <v>0</v>
      </c>
      <c r="J77" s="12">
        <v>9.9999999999999995E-8</v>
      </c>
      <c r="K77" s="13">
        <v>0</v>
      </c>
      <c r="L77" s="13">
        <v>-8.3100000000000007E-2</v>
      </c>
    </row>
    <row r="78" spans="1:12" x14ac:dyDescent="0.2">
      <c r="A78" s="19" t="s">
        <v>200</v>
      </c>
      <c r="B78" s="19" t="s">
        <v>275</v>
      </c>
      <c r="C78" s="19" t="s">
        <v>198</v>
      </c>
      <c r="D78" s="19" t="s">
        <v>290</v>
      </c>
      <c r="E78" s="9" t="s">
        <v>61</v>
      </c>
      <c r="F78" s="10">
        <v>961000</v>
      </c>
      <c r="G78" s="10">
        <v>854299.33649999998</v>
      </c>
      <c r="H78" s="11">
        <v>0.88896913267459698</v>
      </c>
      <c r="I78" s="12">
        <v>0</v>
      </c>
      <c r="J78" s="12">
        <v>9.9999999999999995E-8</v>
      </c>
      <c r="K78" s="13">
        <v>0</v>
      </c>
      <c r="L78" s="13">
        <v>-8.5400000000000004E-2</v>
      </c>
    </row>
    <row r="79" spans="1:12" x14ac:dyDescent="0.2">
      <c r="A79" s="19" t="s">
        <v>200</v>
      </c>
      <c r="B79" s="19" t="s">
        <v>275</v>
      </c>
      <c r="C79" s="19" t="s">
        <v>198</v>
      </c>
      <c r="D79" s="19" t="s">
        <v>290</v>
      </c>
      <c r="E79" s="9" t="s">
        <v>62</v>
      </c>
      <c r="F79" s="10">
        <v>930000</v>
      </c>
      <c r="G79" s="10">
        <v>822516.05980000005</v>
      </c>
      <c r="H79" s="11">
        <v>0.8844258708005821</v>
      </c>
      <c r="I79" s="12">
        <v>0</v>
      </c>
      <c r="J79" s="12">
        <v>9.9999999999999995E-8</v>
      </c>
      <c r="K79" s="13">
        <v>0</v>
      </c>
      <c r="L79" s="13">
        <v>-8.2299999999999998E-2</v>
      </c>
    </row>
    <row r="80" spans="1:12" x14ac:dyDescent="0.2">
      <c r="A80" s="19" t="s">
        <v>200</v>
      </c>
      <c r="B80" s="19" t="s">
        <v>275</v>
      </c>
      <c r="C80" s="19" t="s">
        <v>198</v>
      </c>
      <c r="D80" s="19" t="s">
        <v>290</v>
      </c>
      <c r="E80" s="9" t="s">
        <v>63</v>
      </c>
      <c r="F80" s="10">
        <v>961000</v>
      </c>
      <c r="G80" s="10">
        <v>845680.02159999998</v>
      </c>
      <c r="H80" s="11">
        <v>0.88000002251418197</v>
      </c>
      <c r="I80" s="12">
        <v>0</v>
      </c>
      <c r="J80" s="12">
        <v>9.9999999999999995E-8</v>
      </c>
      <c r="K80" s="13">
        <v>0</v>
      </c>
      <c r="L80" s="13">
        <v>-8.4600000000000009E-2</v>
      </c>
    </row>
    <row r="81" spans="1:12" x14ac:dyDescent="0.2">
      <c r="A81" s="19" t="s">
        <v>200</v>
      </c>
      <c r="B81" s="19" t="s">
        <v>275</v>
      </c>
      <c r="C81" s="19" t="s">
        <v>198</v>
      </c>
      <c r="D81" s="19" t="s">
        <v>290</v>
      </c>
      <c r="E81" s="9" t="s">
        <v>64</v>
      </c>
      <c r="F81" s="10">
        <v>961000</v>
      </c>
      <c r="G81" s="10">
        <v>841280.75910000002</v>
      </c>
      <c r="H81" s="11">
        <v>0.875422225865781</v>
      </c>
      <c r="I81" s="12">
        <v>0</v>
      </c>
      <c r="J81" s="12">
        <v>9.9999999999999995E-8</v>
      </c>
      <c r="K81" s="13">
        <v>0</v>
      </c>
      <c r="L81" s="13">
        <v>-8.4100000000000008E-2</v>
      </c>
    </row>
    <row r="82" spans="1:12" x14ac:dyDescent="0.2">
      <c r="A82" s="19" t="s">
        <v>200</v>
      </c>
      <c r="B82" s="19" t="s">
        <v>275</v>
      </c>
      <c r="C82" s="19" t="s">
        <v>198</v>
      </c>
      <c r="D82" s="19" t="s">
        <v>290</v>
      </c>
      <c r="E82" s="9" t="s">
        <v>65</v>
      </c>
      <c r="F82" s="10">
        <v>899000</v>
      </c>
      <c r="G82" s="10">
        <v>782888.73970000003</v>
      </c>
      <c r="H82" s="11">
        <v>0.87084398191951107</v>
      </c>
      <c r="I82" s="12">
        <v>0</v>
      </c>
      <c r="J82" s="12">
        <v>9.9999999999999995E-8</v>
      </c>
      <c r="K82" s="13">
        <v>0</v>
      </c>
      <c r="L82" s="13">
        <v>-7.8300000000000008E-2</v>
      </c>
    </row>
    <row r="83" spans="1:12" x14ac:dyDescent="0.2">
      <c r="A83" s="19" t="s">
        <v>200</v>
      </c>
      <c r="B83" s="19" t="s">
        <v>275</v>
      </c>
      <c r="C83" s="19" t="s">
        <v>198</v>
      </c>
      <c r="D83" s="19" t="s">
        <v>290</v>
      </c>
      <c r="E83" s="9" t="s">
        <v>66</v>
      </c>
      <c r="F83" s="10">
        <v>961000</v>
      </c>
      <c r="G83" s="10">
        <v>832742.85900000005</v>
      </c>
      <c r="H83" s="11">
        <v>0.86653783458802103</v>
      </c>
      <c r="I83" s="12">
        <v>0</v>
      </c>
      <c r="J83" s="12">
        <v>9.9999999999999995E-8</v>
      </c>
      <c r="K83" s="13">
        <v>0</v>
      </c>
      <c r="L83" s="13">
        <v>-8.3299999999999999E-2</v>
      </c>
    </row>
    <row r="84" spans="1:12" x14ac:dyDescent="0.2">
      <c r="A84" s="19" t="s">
        <v>200</v>
      </c>
      <c r="B84" s="19" t="s">
        <v>275</v>
      </c>
      <c r="C84" s="19" t="s">
        <v>198</v>
      </c>
      <c r="D84" s="19" t="s">
        <v>290</v>
      </c>
      <c r="E84" s="9" t="s">
        <v>67</v>
      </c>
      <c r="F84" s="10">
        <v>930000</v>
      </c>
      <c r="G84" s="10">
        <v>801639.3602</v>
      </c>
      <c r="H84" s="11">
        <v>0.86197780664564205</v>
      </c>
      <c r="I84" s="12">
        <v>0</v>
      </c>
      <c r="J84" s="12">
        <v>9.9999999999999995E-8</v>
      </c>
      <c r="K84" s="13">
        <v>0</v>
      </c>
      <c r="L84" s="13">
        <v>-8.0200000000000007E-2</v>
      </c>
    </row>
    <row r="85" spans="1:12" x14ac:dyDescent="0.2">
      <c r="A85" s="19" t="s">
        <v>200</v>
      </c>
      <c r="B85" s="19" t="s">
        <v>275</v>
      </c>
      <c r="C85" s="19" t="s">
        <v>198</v>
      </c>
      <c r="D85" s="19" t="s">
        <v>290</v>
      </c>
      <c r="E85" s="9" t="s">
        <v>68</v>
      </c>
      <c r="F85" s="10">
        <v>961000</v>
      </c>
      <c r="G85" s="10">
        <v>824168.84849999996</v>
      </c>
      <c r="H85" s="11">
        <v>0.85761586737675899</v>
      </c>
      <c r="I85" s="12">
        <v>0</v>
      </c>
      <c r="J85" s="12">
        <v>9.9999999999999995E-8</v>
      </c>
      <c r="K85" s="13">
        <v>0</v>
      </c>
      <c r="L85" s="13">
        <v>-8.2400000000000001E-2</v>
      </c>
    </row>
    <row r="86" spans="1:12" x14ac:dyDescent="0.2">
      <c r="A86" s="19" t="s">
        <v>200</v>
      </c>
      <c r="B86" s="19" t="s">
        <v>275</v>
      </c>
      <c r="C86" s="19" t="s">
        <v>198</v>
      </c>
      <c r="D86" s="19" t="s">
        <v>290</v>
      </c>
      <c r="E86" s="9" t="s">
        <v>69</v>
      </c>
      <c r="F86" s="10">
        <v>930000</v>
      </c>
      <c r="G86" s="10">
        <v>793375.25089999998</v>
      </c>
      <c r="H86" s="11">
        <v>0.85309166763698607</v>
      </c>
      <c r="I86" s="12">
        <v>0</v>
      </c>
      <c r="J86" s="12">
        <v>9.9999999999999995E-8</v>
      </c>
      <c r="K86" s="13">
        <v>0</v>
      </c>
      <c r="L86" s="13">
        <v>-7.9300000000000009E-2</v>
      </c>
    </row>
    <row r="87" spans="1:12" x14ac:dyDescent="0.2">
      <c r="A87" s="19" t="s">
        <v>200</v>
      </c>
      <c r="B87" s="19" t="s">
        <v>275</v>
      </c>
      <c r="C87" s="19" t="s">
        <v>198</v>
      </c>
      <c r="D87" s="19" t="s">
        <v>290</v>
      </c>
      <c r="E87" s="9" t="s">
        <v>70</v>
      </c>
      <c r="F87" s="10">
        <v>961000</v>
      </c>
      <c r="G87" s="10">
        <v>815627.76969999995</v>
      </c>
      <c r="H87" s="11">
        <v>0.84872816824669306</v>
      </c>
      <c r="I87" s="12">
        <v>0</v>
      </c>
      <c r="J87" s="12">
        <v>9.9999999999999995E-8</v>
      </c>
      <c r="K87" s="13">
        <v>0</v>
      </c>
      <c r="L87" s="13">
        <v>-8.1600000000000006E-2</v>
      </c>
    </row>
    <row r="88" spans="1:12" x14ac:dyDescent="0.2">
      <c r="A88" s="19" t="s">
        <v>200</v>
      </c>
      <c r="B88" s="19" t="s">
        <v>275</v>
      </c>
      <c r="C88" s="19" t="s">
        <v>198</v>
      </c>
      <c r="D88" s="19" t="s">
        <v>290</v>
      </c>
      <c r="E88" s="9" t="s">
        <v>71</v>
      </c>
      <c r="F88" s="10">
        <v>961000</v>
      </c>
      <c r="G88" s="10">
        <v>811313.72609999997</v>
      </c>
      <c r="H88" s="11">
        <v>0.84423904897935609</v>
      </c>
      <c r="I88" s="12">
        <v>0</v>
      </c>
      <c r="J88" s="12">
        <v>9.9999999999999995E-8</v>
      </c>
      <c r="K88" s="13">
        <v>0</v>
      </c>
      <c r="L88" s="13">
        <v>-8.1100000000000005E-2</v>
      </c>
    </row>
    <row r="89" spans="1:12" x14ac:dyDescent="0.2">
      <c r="A89" s="19" t="s">
        <v>200</v>
      </c>
      <c r="B89" s="19" t="s">
        <v>275</v>
      </c>
      <c r="C89" s="19" t="s">
        <v>198</v>
      </c>
      <c r="D89" s="19" t="s">
        <v>290</v>
      </c>
      <c r="E89" s="9" t="s">
        <v>72</v>
      </c>
      <c r="F89" s="10">
        <v>930000</v>
      </c>
      <c r="G89" s="10">
        <v>780955.53720000002</v>
      </c>
      <c r="H89" s="11">
        <v>0.83973713681109807</v>
      </c>
      <c r="I89" s="12">
        <v>0</v>
      </c>
      <c r="J89" s="12">
        <v>9.9999999999999995E-8</v>
      </c>
      <c r="K89" s="13">
        <v>0</v>
      </c>
      <c r="L89" s="13">
        <v>-7.8100000000000003E-2</v>
      </c>
    </row>
    <row r="90" spans="1:12" x14ac:dyDescent="0.2">
      <c r="A90" s="19" t="s">
        <v>200</v>
      </c>
      <c r="B90" s="19" t="s">
        <v>275</v>
      </c>
      <c r="C90" s="19" t="s">
        <v>198</v>
      </c>
      <c r="D90" s="19" t="s">
        <v>290</v>
      </c>
      <c r="E90" s="9" t="s">
        <v>73</v>
      </c>
      <c r="F90" s="10">
        <v>961000</v>
      </c>
      <c r="G90" s="10">
        <v>802816.56200000003</v>
      </c>
      <c r="H90" s="11">
        <v>0.83539704678163107</v>
      </c>
      <c r="I90" s="12">
        <v>0</v>
      </c>
      <c r="J90" s="12">
        <v>9.9999999999999995E-8</v>
      </c>
      <c r="K90" s="13">
        <v>0</v>
      </c>
      <c r="L90" s="13">
        <v>-8.030000000000001E-2</v>
      </c>
    </row>
    <row r="91" spans="1:12" x14ac:dyDescent="0.2">
      <c r="A91" s="19" t="s">
        <v>200</v>
      </c>
      <c r="B91" s="19" t="s">
        <v>276</v>
      </c>
      <c r="C91" s="19" t="s">
        <v>198</v>
      </c>
      <c r="D91" s="19" t="s">
        <v>289</v>
      </c>
      <c r="E91" s="9" t="s">
        <v>74</v>
      </c>
      <c r="F91" s="10">
        <v>-288000</v>
      </c>
      <c r="G91" s="10">
        <v>-239307.70569999999</v>
      </c>
      <c r="H91" s="11">
        <v>0.830929533592078</v>
      </c>
      <c r="I91" s="12">
        <v>0</v>
      </c>
      <c r="J91" s="12">
        <v>9.9999999999999995E-8</v>
      </c>
      <c r="K91" s="13">
        <v>0</v>
      </c>
      <c r="L91" s="13">
        <v>2.3900000000000001E-2</v>
      </c>
    </row>
    <row r="92" spans="1:12" x14ac:dyDescent="0.2">
      <c r="A92" s="19" t="s">
        <v>200</v>
      </c>
      <c r="B92" s="19" t="s">
        <v>276</v>
      </c>
      <c r="C92" s="19" t="s">
        <v>198</v>
      </c>
      <c r="D92" s="19" t="s">
        <v>289</v>
      </c>
      <c r="E92" s="9" t="s">
        <v>75</v>
      </c>
      <c r="F92" s="10">
        <v>-297600</v>
      </c>
      <c r="G92" s="10">
        <v>-245995.36790000001</v>
      </c>
      <c r="H92" s="11">
        <v>0.82659733842404204</v>
      </c>
      <c r="I92" s="12">
        <v>0</v>
      </c>
      <c r="J92" s="12">
        <v>9.9999999999999995E-8</v>
      </c>
      <c r="K92" s="13">
        <v>0</v>
      </c>
      <c r="L92" s="13">
        <v>2.46E-2</v>
      </c>
    </row>
    <row r="93" spans="1:12" x14ac:dyDescent="0.2">
      <c r="A93" s="19" t="s">
        <v>200</v>
      </c>
      <c r="B93" s="19" t="s">
        <v>276</v>
      </c>
      <c r="C93" s="19" t="s">
        <v>198</v>
      </c>
      <c r="D93" s="19" t="s">
        <v>289</v>
      </c>
      <c r="E93" s="9" t="s">
        <v>76</v>
      </c>
      <c r="F93" s="10">
        <v>-297600</v>
      </c>
      <c r="G93" s="10">
        <v>-244663.6778</v>
      </c>
      <c r="H93" s="11">
        <v>0.82212257324334204</v>
      </c>
      <c r="I93" s="12">
        <v>0</v>
      </c>
      <c r="J93" s="12">
        <v>9.9999999999999995E-8</v>
      </c>
      <c r="K93" s="13">
        <v>0</v>
      </c>
      <c r="L93" s="13">
        <v>2.4500000000000001E-2</v>
      </c>
    </row>
    <row r="94" spans="1:12" x14ac:dyDescent="0.2">
      <c r="A94" s="19" t="s">
        <v>200</v>
      </c>
      <c r="B94" s="19" t="s">
        <v>276</v>
      </c>
      <c r="C94" s="19" t="s">
        <v>198</v>
      </c>
      <c r="D94" s="19" t="s">
        <v>289</v>
      </c>
      <c r="E94" s="9" t="s">
        <v>77</v>
      </c>
      <c r="F94" s="10">
        <v>-268800</v>
      </c>
      <c r="G94" s="10">
        <v>-219783.93900000001</v>
      </c>
      <c r="H94" s="11">
        <v>0.81764858245324989</v>
      </c>
      <c r="I94" s="12">
        <v>0</v>
      </c>
      <c r="J94" s="12">
        <v>9.9999999999999995E-8</v>
      </c>
      <c r="K94" s="13">
        <v>0</v>
      </c>
      <c r="L94" s="13">
        <v>2.2000000000000002E-2</v>
      </c>
    </row>
    <row r="95" spans="1:12" x14ac:dyDescent="0.2">
      <c r="A95" s="19" t="s">
        <v>200</v>
      </c>
      <c r="B95" s="19" t="s">
        <v>276</v>
      </c>
      <c r="C95" s="19" t="s">
        <v>198</v>
      </c>
      <c r="D95" s="19" t="s">
        <v>289</v>
      </c>
      <c r="E95" s="9" t="s">
        <v>78</v>
      </c>
      <c r="F95" s="10">
        <v>-297600</v>
      </c>
      <c r="G95" s="10">
        <v>-242127.72889999999</v>
      </c>
      <c r="H95" s="11">
        <v>0.81360123942674512</v>
      </c>
      <c r="I95" s="12">
        <v>0</v>
      </c>
      <c r="J95" s="12">
        <v>9.9999999999999995E-8</v>
      </c>
      <c r="K95" s="13">
        <v>0</v>
      </c>
      <c r="L95" s="13">
        <v>2.4200000000000003E-2</v>
      </c>
    </row>
    <row r="96" spans="1:12" x14ac:dyDescent="0.2">
      <c r="A96" s="19" t="s">
        <v>200</v>
      </c>
      <c r="B96" s="19" t="s">
        <v>276</v>
      </c>
      <c r="C96" s="19" t="s">
        <v>198</v>
      </c>
      <c r="D96" s="19" t="s">
        <v>289</v>
      </c>
      <c r="E96" s="9" t="s">
        <v>79</v>
      </c>
      <c r="F96" s="10">
        <v>-288000</v>
      </c>
      <c r="G96" s="10">
        <v>-233040.91990000001</v>
      </c>
      <c r="H96" s="11">
        <v>0.80916986078953501</v>
      </c>
      <c r="I96" s="12">
        <v>0</v>
      </c>
      <c r="J96" s="12">
        <v>9.9999999999999995E-8</v>
      </c>
      <c r="K96" s="13">
        <v>0</v>
      </c>
      <c r="L96" s="13">
        <v>2.3300000000000001E-2</v>
      </c>
    </row>
    <row r="97" spans="1:12" x14ac:dyDescent="0.2">
      <c r="A97" s="19" t="s">
        <v>200</v>
      </c>
      <c r="B97" s="19" t="s">
        <v>276</v>
      </c>
      <c r="C97" s="19" t="s">
        <v>198</v>
      </c>
      <c r="D97" s="19" t="s">
        <v>289</v>
      </c>
      <c r="E97" s="9" t="s">
        <v>80</v>
      </c>
      <c r="F97" s="10">
        <v>-297600</v>
      </c>
      <c r="G97" s="10">
        <v>-239546.23250000001</v>
      </c>
      <c r="H97" s="11">
        <v>0.80492685635309402</v>
      </c>
      <c r="I97" s="12">
        <v>0</v>
      </c>
      <c r="J97" s="12">
        <v>9.9999999999999995E-8</v>
      </c>
      <c r="K97" s="13">
        <v>0</v>
      </c>
      <c r="L97" s="13">
        <v>2.4E-2</v>
      </c>
    </row>
    <row r="98" spans="1:12" x14ac:dyDescent="0.2">
      <c r="A98" s="19" t="s">
        <v>200</v>
      </c>
      <c r="B98" s="19" t="s">
        <v>276</v>
      </c>
      <c r="C98" s="19" t="s">
        <v>198</v>
      </c>
      <c r="D98" s="19" t="s">
        <v>289</v>
      </c>
      <c r="E98" s="9" t="s">
        <v>81</v>
      </c>
      <c r="F98" s="10">
        <v>-288000</v>
      </c>
      <c r="G98" s="10">
        <v>-230555.4278</v>
      </c>
      <c r="H98" s="11">
        <v>0.80053967997869002</v>
      </c>
      <c r="I98" s="12">
        <v>0</v>
      </c>
      <c r="J98" s="12">
        <v>9.9999999999999995E-8</v>
      </c>
      <c r="K98" s="13">
        <v>0</v>
      </c>
      <c r="L98" s="13">
        <v>2.3100000000000002E-2</v>
      </c>
    </row>
    <row r="99" spans="1:12" x14ac:dyDescent="0.2">
      <c r="A99" s="19" t="s">
        <v>200</v>
      </c>
      <c r="B99" s="19" t="s">
        <v>276</v>
      </c>
      <c r="C99" s="19" t="s">
        <v>198</v>
      </c>
      <c r="D99" s="19" t="s">
        <v>289</v>
      </c>
      <c r="E99" s="9" t="s">
        <v>82</v>
      </c>
      <c r="F99" s="10">
        <v>-297600</v>
      </c>
      <c r="G99" s="10">
        <v>-236977.693</v>
      </c>
      <c r="H99" s="11">
        <v>0.79629601158800201</v>
      </c>
      <c r="I99" s="12">
        <v>0</v>
      </c>
      <c r="J99" s="12">
        <v>9.9999999999999995E-8</v>
      </c>
      <c r="K99" s="13">
        <v>0</v>
      </c>
      <c r="L99" s="13">
        <v>2.3700000000000002E-2</v>
      </c>
    </row>
    <row r="100" spans="1:12" x14ac:dyDescent="0.2">
      <c r="A100" s="19" t="s">
        <v>200</v>
      </c>
      <c r="B100" s="19" t="s">
        <v>276</v>
      </c>
      <c r="C100" s="19" t="s">
        <v>198</v>
      </c>
      <c r="D100" s="19" t="s">
        <v>289</v>
      </c>
      <c r="E100" s="9" t="s">
        <v>83</v>
      </c>
      <c r="F100" s="10">
        <v>-297600</v>
      </c>
      <c r="G100" s="10">
        <v>-235673.4394</v>
      </c>
      <c r="H100" s="11">
        <v>0.79191343885566701</v>
      </c>
      <c r="I100" s="12">
        <v>0</v>
      </c>
      <c r="J100" s="12">
        <v>9.9999999999999995E-8</v>
      </c>
      <c r="K100" s="13">
        <v>0</v>
      </c>
      <c r="L100" s="13">
        <v>2.3599999999999999E-2</v>
      </c>
    </row>
    <row r="101" spans="1:12" x14ac:dyDescent="0.2">
      <c r="A101" s="19" t="s">
        <v>200</v>
      </c>
      <c r="B101" s="19" t="s">
        <v>276</v>
      </c>
      <c r="C101" s="19" t="s">
        <v>198</v>
      </c>
      <c r="D101" s="19" t="s">
        <v>289</v>
      </c>
      <c r="E101" s="9" t="s">
        <v>84</v>
      </c>
      <c r="F101" s="10">
        <v>-288000</v>
      </c>
      <c r="G101" s="10">
        <v>-226808.4258</v>
      </c>
      <c r="H101" s="11">
        <v>0.7875292560790641</v>
      </c>
      <c r="I101" s="12">
        <v>0</v>
      </c>
      <c r="J101" s="12">
        <v>9.9999999999999995E-8</v>
      </c>
      <c r="K101" s="13">
        <v>0</v>
      </c>
      <c r="L101" s="13">
        <v>2.2700000000000001E-2</v>
      </c>
    </row>
    <row r="102" spans="1:12" x14ac:dyDescent="0.2">
      <c r="A102" s="19" t="s">
        <v>200</v>
      </c>
      <c r="B102" s="19" t="s">
        <v>276</v>
      </c>
      <c r="C102" s="19" t="s">
        <v>198</v>
      </c>
      <c r="D102" s="19" t="s">
        <v>289</v>
      </c>
      <c r="E102" s="9" t="s">
        <v>85</v>
      </c>
      <c r="F102" s="10">
        <v>-297600</v>
      </c>
      <c r="G102" s="10">
        <v>-233105.6894</v>
      </c>
      <c r="H102" s="11">
        <v>0.78328524654702703</v>
      </c>
      <c r="I102" s="12">
        <v>0</v>
      </c>
      <c r="J102" s="12">
        <v>9.9999999999999995E-8</v>
      </c>
      <c r="K102" s="13">
        <v>0</v>
      </c>
      <c r="L102" s="13">
        <v>2.3300000000000001E-2</v>
      </c>
    </row>
    <row r="103" spans="1:12" x14ac:dyDescent="0.2">
      <c r="A103" s="19" t="s">
        <v>200</v>
      </c>
      <c r="B103" s="19" t="s">
        <v>276</v>
      </c>
      <c r="C103" s="19" t="s">
        <v>198</v>
      </c>
      <c r="D103" s="19" t="s">
        <v>289</v>
      </c>
      <c r="E103" s="9" t="s">
        <v>86</v>
      </c>
      <c r="F103" s="10">
        <v>-288000</v>
      </c>
      <c r="G103" s="10">
        <v>-224322.8443</v>
      </c>
      <c r="H103" s="11">
        <v>0.77889876509119305</v>
      </c>
      <c r="I103" s="12">
        <v>0</v>
      </c>
      <c r="J103" s="12">
        <v>9.9999999999999995E-8</v>
      </c>
      <c r="K103" s="13">
        <v>0</v>
      </c>
      <c r="L103" s="13">
        <v>2.24E-2</v>
      </c>
    </row>
    <row r="104" spans="1:12" x14ac:dyDescent="0.2">
      <c r="A104" s="19" t="s">
        <v>200</v>
      </c>
      <c r="B104" s="19" t="s">
        <v>276</v>
      </c>
      <c r="C104" s="19" t="s">
        <v>198</v>
      </c>
      <c r="D104" s="19" t="s">
        <v>289</v>
      </c>
      <c r="E104" s="9" t="s">
        <v>87</v>
      </c>
      <c r="F104" s="10">
        <v>-297600</v>
      </c>
      <c r="G104" s="10">
        <v>-230536.75820000001</v>
      </c>
      <c r="H104" s="11">
        <v>0.77465308547670297</v>
      </c>
      <c r="I104" s="12">
        <v>0</v>
      </c>
      <c r="J104" s="12">
        <v>9.9999999999999995E-8</v>
      </c>
      <c r="K104" s="13">
        <v>0</v>
      </c>
      <c r="L104" s="13">
        <v>2.3100000000000002E-2</v>
      </c>
    </row>
    <row r="105" spans="1:12" x14ac:dyDescent="0.2">
      <c r="A105" s="19" t="s">
        <v>200</v>
      </c>
      <c r="B105" s="19" t="s">
        <v>276</v>
      </c>
      <c r="C105" s="19" t="s">
        <v>198</v>
      </c>
      <c r="D105" s="19" t="s">
        <v>289</v>
      </c>
      <c r="E105" s="9" t="s">
        <v>88</v>
      </c>
      <c r="F105" s="10">
        <v>-297600</v>
      </c>
      <c r="G105" s="10">
        <v>-229230.99729999999</v>
      </c>
      <c r="H105" s="11">
        <v>0.77026544806611197</v>
      </c>
      <c r="I105" s="12">
        <v>0</v>
      </c>
      <c r="J105" s="12">
        <v>9.9999999999999995E-8</v>
      </c>
      <c r="K105" s="13">
        <v>0</v>
      </c>
      <c r="L105" s="13">
        <v>2.29E-2</v>
      </c>
    </row>
    <row r="106" spans="1:12" x14ac:dyDescent="0.2">
      <c r="A106" s="19" t="s">
        <v>200</v>
      </c>
      <c r="B106" s="19" t="s">
        <v>276</v>
      </c>
      <c r="C106" s="19" t="s">
        <v>198</v>
      </c>
      <c r="D106" s="19" t="s">
        <v>289</v>
      </c>
      <c r="E106" s="9" t="s">
        <v>89</v>
      </c>
      <c r="F106" s="10">
        <v>-268800</v>
      </c>
      <c r="G106" s="10">
        <v>-205867.9142</v>
      </c>
      <c r="H106" s="11">
        <v>0.76587765708697597</v>
      </c>
      <c r="I106" s="12">
        <v>0</v>
      </c>
      <c r="J106" s="12">
        <v>9.9999999999999995E-8</v>
      </c>
      <c r="K106" s="13">
        <v>0</v>
      </c>
      <c r="L106" s="13">
        <v>2.06E-2</v>
      </c>
    </row>
    <row r="107" spans="1:12" x14ac:dyDescent="0.2">
      <c r="A107" s="19" t="s">
        <v>200</v>
      </c>
      <c r="B107" s="19" t="s">
        <v>276</v>
      </c>
      <c r="C107" s="19" t="s">
        <v>198</v>
      </c>
      <c r="D107" s="19" t="s">
        <v>289</v>
      </c>
      <c r="E107" s="9" t="s">
        <v>90</v>
      </c>
      <c r="F107" s="10">
        <v>-297600</v>
      </c>
      <c r="G107" s="10">
        <v>-226745.78510000001</v>
      </c>
      <c r="H107" s="11">
        <v>0.76191460042864301</v>
      </c>
      <c r="I107" s="12">
        <v>0</v>
      </c>
      <c r="J107" s="12">
        <v>9.9999999999999995E-8</v>
      </c>
      <c r="K107" s="13">
        <v>0</v>
      </c>
      <c r="L107" s="13">
        <v>2.2700000000000001E-2</v>
      </c>
    </row>
    <row r="108" spans="1:12" x14ac:dyDescent="0.2">
      <c r="A108" s="19" t="s">
        <v>200</v>
      </c>
      <c r="B108" s="19" t="s">
        <v>276</v>
      </c>
      <c r="C108" s="19" t="s">
        <v>198</v>
      </c>
      <c r="D108" s="19" t="s">
        <v>289</v>
      </c>
      <c r="E108" s="9" t="s">
        <v>91</v>
      </c>
      <c r="F108" s="10">
        <v>-288000</v>
      </c>
      <c r="G108" s="10">
        <v>-218167.86739999999</v>
      </c>
      <c r="H108" s="11">
        <v>0.75752731735257106</v>
      </c>
      <c r="I108" s="12">
        <v>0</v>
      </c>
      <c r="J108" s="12">
        <v>9.9999999999999995E-8</v>
      </c>
      <c r="K108" s="13">
        <v>0</v>
      </c>
      <c r="L108" s="13">
        <v>2.18E-2</v>
      </c>
    </row>
    <row r="109" spans="1:12" x14ac:dyDescent="0.2">
      <c r="A109" s="19" t="s">
        <v>200</v>
      </c>
      <c r="B109" s="19" t="s">
        <v>276</v>
      </c>
      <c r="C109" s="19" t="s">
        <v>198</v>
      </c>
      <c r="D109" s="19" t="s">
        <v>289</v>
      </c>
      <c r="E109" s="9" t="s">
        <v>92</v>
      </c>
      <c r="F109" s="10">
        <v>-297600</v>
      </c>
      <c r="G109" s="10">
        <v>-224176.78510000001</v>
      </c>
      <c r="H109" s="11">
        <v>0.75328220787245503</v>
      </c>
      <c r="I109" s="12">
        <v>0</v>
      </c>
      <c r="J109" s="12">
        <v>9.9999999999999995E-8</v>
      </c>
      <c r="K109" s="13">
        <v>0</v>
      </c>
      <c r="L109" s="13">
        <v>2.24E-2</v>
      </c>
    </row>
    <row r="110" spans="1:12" x14ac:dyDescent="0.2">
      <c r="A110" s="19" t="s">
        <v>200</v>
      </c>
      <c r="B110" s="19" t="s">
        <v>276</v>
      </c>
      <c r="C110" s="19" t="s">
        <v>198</v>
      </c>
      <c r="D110" s="19" t="s">
        <v>289</v>
      </c>
      <c r="E110" s="9" t="s">
        <v>93</v>
      </c>
      <c r="F110" s="10">
        <v>-288000</v>
      </c>
      <c r="G110" s="10">
        <v>-215687.3529</v>
      </c>
      <c r="H110" s="11">
        <v>0.74891441991861507</v>
      </c>
      <c r="I110" s="12">
        <v>0</v>
      </c>
      <c r="J110" s="12">
        <v>9.9999999999999995E-8</v>
      </c>
      <c r="K110" s="13">
        <v>0</v>
      </c>
      <c r="L110" s="13">
        <v>2.1600000000000001E-2</v>
      </c>
    </row>
    <row r="111" spans="1:12" x14ac:dyDescent="0.2">
      <c r="A111" s="19" t="s">
        <v>200</v>
      </c>
      <c r="B111" s="19" t="s">
        <v>276</v>
      </c>
      <c r="C111" s="19" t="s">
        <v>198</v>
      </c>
      <c r="D111" s="19" t="s">
        <v>289</v>
      </c>
      <c r="E111" s="9" t="s">
        <v>94</v>
      </c>
      <c r="F111" s="10">
        <v>-297600</v>
      </c>
      <c r="G111" s="10">
        <v>-221694.9289</v>
      </c>
      <c r="H111" s="11">
        <v>0.74494263734336996</v>
      </c>
      <c r="I111" s="12">
        <v>0</v>
      </c>
      <c r="J111" s="12">
        <v>9.9999999999999995E-8</v>
      </c>
      <c r="K111" s="13">
        <v>0</v>
      </c>
      <c r="L111" s="13">
        <v>2.2200000000000001E-2</v>
      </c>
    </row>
    <row r="112" spans="1:12" x14ac:dyDescent="0.2">
      <c r="A112" s="19" t="s">
        <v>200</v>
      </c>
      <c r="B112" s="19" t="s">
        <v>276</v>
      </c>
      <c r="C112" s="19" t="s">
        <v>198</v>
      </c>
      <c r="D112" s="19" t="s">
        <v>289</v>
      </c>
      <c r="E112" s="9" t="s">
        <v>95</v>
      </c>
      <c r="F112" s="10">
        <v>-297600</v>
      </c>
      <c r="G112" s="10">
        <v>-220475.73550000001</v>
      </c>
      <c r="H112" s="11">
        <v>0.74084588543767504</v>
      </c>
      <c r="I112" s="12">
        <v>0</v>
      </c>
      <c r="J112" s="12">
        <v>9.9999999999999995E-8</v>
      </c>
      <c r="K112" s="13">
        <v>0</v>
      </c>
      <c r="L112" s="13">
        <v>2.2000000000000002E-2</v>
      </c>
    </row>
    <row r="113" spans="1:12" x14ac:dyDescent="0.2">
      <c r="A113" s="19" t="s">
        <v>200</v>
      </c>
      <c r="B113" s="19" t="s">
        <v>276</v>
      </c>
      <c r="C113" s="19" t="s">
        <v>198</v>
      </c>
      <c r="D113" s="19" t="s">
        <v>289</v>
      </c>
      <c r="E113" s="9" t="s">
        <v>96</v>
      </c>
      <c r="F113" s="10">
        <v>-288000</v>
      </c>
      <c r="G113" s="10">
        <v>-212185.959</v>
      </c>
      <c r="H113" s="11">
        <v>0.73675680196884497</v>
      </c>
      <c r="I113" s="12">
        <v>0</v>
      </c>
      <c r="J113" s="12">
        <v>9.9999999999999995E-8</v>
      </c>
      <c r="K113" s="13">
        <v>0</v>
      </c>
      <c r="L113" s="13">
        <v>2.12E-2</v>
      </c>
    </row>
    <row r="114" spans="1:12" x14ac:dyDescent="0.2">
      <c r="A114" s="19" t="s">
        <v>200</v>
      </c>
      <c r="B114" s="19" t="s">
        <v>276</v>
      </c>
      <c r="C114" s="19" t="s">
        <v>198</v>
      </c>
      <c r="D114" s="19" t="s">
        <v>289</v>
      </c>
      <c r="E114" s="9" t="s">
        <v>97</v>
      </c>
      <c r="F114" s="10">
        <v>-297600</v>
      </c>
      <c r="G114" s="10">
        <v>-218083.3757</v>
      </c>
      <c r="H114" s="11">
        <v>0.73280704212216097</v>
      </c>
      <c r="I114" s="12">
        <v>0</v>
      </c>
      <c r="J114" s="12">
        <v>9.9999999999999995E-8</v>
      </c>
      <c r="K114" s="13">
        <v>0</v>
      </c>
      <c r="L114" s="13">
        <v>2.18E-2</v>
      </c>
    </row>
    <row r="115" spans="1:12" x14ac:dyDescent="0.2">
      <c r="A115" s="19" t="s">
        <v>200</v>
      </c>
      <c r="B115" s="19" t="s">
        <v>276</v>
      </c>
      <c r="C115" s="19" t="s">
        <v>198</v>
      </c>
      <c r="D115" s="19" t="s">
        <v>289</v>
      </c>
      <c r="E115" s="9" t="s">
        <v>98</v>
      </c>
      <c r="F115" s="10">
        <v>-288000</v>
      </c>
      <c r="G115" s="43">
        <v>-209875.22140000001</v>
      </c>
      <c r="H115" s="11">
        <v>0.728733407648125</v>
      </c>
      <c r="I115" s="12">
        <v>0</v>
      </c>
      <c r="J115" s="12">
        <v>9.9999999999999995E-8</v>
      </c>
      <c r="K115" s="13">
        <v>0</v>
      </c>
      <c r="L115" s="13">
        <v>2.1000000000000001E-2</v>
      </c>
    </row>
    <row r="116" spans="1:12" x14ac:dyDescent="0.2">
      <c r="A116" s="19" t="s">
        <v>200</v>
      </c>
      <c r="B116" s="19" t="s">
        <v>276</v>
      </c>
      <c r="C116" s="19" t="s">
        <v>198</v>
      </c>
      <c r="D116" s="19" t="s">
        <v>289</v>
      </c>
      <c r="E116" s="9" t="s">
        <v>99</v>
      </c>
      <c r="F116" s="10">
        <v>-297600</v>
      </c>
      <c r="G116" s="10">
        <v>-215700.13080000001</v>
      </c>
      <c r="H116" s="11">
        <v>0.72479882657395212</v>
      </c>
      <c r="I116" s="12">
        <v>0</v>
      </c>
      <c r="J116" s="12">
        <v>9.9999999999999995E-8</v>
      </c>
      <c r="K116" s="13">
        <v>0</v>
      </c>
      <c r="L116" s="13">
        <v>2.1600000000000001E-2</v>
      </c>
    </row>
    <row r="117" spans="1:12" x14ac:dyDescent="0.2">
      <c r="A117" s="19" t="s">
        <v>200</v>
      </c>
      <c r="B117" s="19" t="s">
        <v>276</v>
      </c>
      <c r="C117" s="19" t="s">
        <v>198</v>
      </c>
      <c r="D117" s="19" t="s">
        <v>289</v>
      </c>
      <c r="E117" s="9" t="s">
        <v>100</v>
      </c>
      <c r="F117" s="10">
        <v>-297600</v>
      </c>
      <c r="G117" s="10">
        <v>-214492.55439999999</v>
      </c>
      <c r="H117" s="11">
        <v>0.72074111030854093</v>
      </c>
      <c r="I117" s="12">
        <v>0</v>
      </c>
      <c r="J117" s="12">
        <v>9.9999999999999995E-8</v>
      </c>
      <c r="K117" s="13">
        <v>0</v>
      </c>
      <c r="L117" s="13">
        <v>2.1400000000000002E-2</v>
      </c>
    </row>
    <row r="118" spans="1:12" x14ac:dyDescent="0.2">
      <c r="A118" s="19" t="s">
        <v>200</v>
      </c>
      <c r="B118" s="19" t="s">
        <v>276</v>
      </c>
      <c r="C118" s="19" t="s">
        <v>198</v>
      </c>
      <c r="D118" s="19" t="s">
        <v>289</v>
      </c>
      <c r="E118" s="9" t="s">
        <v>101</v>
      </c>
      <c r="F118" s="10">
        <v>-268800</v>
      </c>
      <c r="G118" s="10">
        <v>-192646.71840000001</v>
      </c>
      <c r="H118" s="11">
        <v>0.71669166055560507</v>
      </c>
      <c r="I118" s="12">
        <v>0</v>
      </c>
      <c r="J118" s="12">
        <v>9.9999999999999995E-8</v>
      </c>
      <c r="K118" s="13">
        <v>0</v>
      </c>
      <c r="L118" s="13">
        <v>1.9300000000000001E-2</v>
      </c>
    </row>
    <row r="119" spans="1:12" x14ac:dyDescent="0.2">
      <c r="A119" s="19" t="s">
        <v>200</v>
      </c>
      <c r="B119" s="19" t="s">
        <v>276</v>
      </c>
      <c r="C119" s="19" t="s">
        <v>198</v>
      </c>
      <c r="D119" s="19" t="s">
        <v>289</v>
      </c>
      <c r="E119" s="9" t="s">
        <v>102</v>
      </c>
      <c r="F119" s="10">
        <v>-297600</v>
      </c>
      <c r="G119" s="10">
        <v>-212201.08970000001</v>
      </c>
      <c r="H119" s="11">
        <v>0.71304129617928602</v>
      </c>
      <c r="I119" s="12">
        <v>0</v>
      </c>
      <c r="J119" s="12">
        <v>9.9999999999999995E-8</v>
      </c>
      <c r="K119" s="13">
        <v>0</v>
      </c>
      <c r="L119" s="13">
        <v>2.12E-2</v>
      </c>
    </row>
    <row r="120" spans="1:12" x14ac:dyDescent="0.2">
      <c r="A120" s="19" t="s">
        <v>200</v>
      </c>
      <c r="B120" s="19" t="s">
        <v>276</v>
      </c>
      <c r="C120" s="19" t="s">
        <v>198</v>
      </c>
      <c r="D120" s="19" t="s">
        <v>289</v>
      </c>
      <c r="E120" s="9" t="s">
        <v>103</v>
      </c>
      <c r="F120" s="10">
        <v>-288000</v>
      </c>
      <c r="G120" s="10">
        <v>-204194.27619999999</v>
      </c>
      <c r="H120" s="11">
        <v>0.70900790356041699</v>
      </c>
      <c r="I120" s="12">
        <v>0</v>
      </c>
      <c r="J120" s="12">
        <v>9.9999999999999995E-8</v>
      </c>
      <c r="K120" s="13">
        <v>0</v>
      </c>
      <c r="L120" s="13">
        <v>2.0400000000000001E-2</v>
      </c>
    </row>
    <row r="121" spans="1:12" x14ac:dyDescent="0.2">
      <c r="A121" s="19" t="s">
        <v>200</v>
      </c>
      <c r="B121" s="19" t="s">
        <v>276</v>
      </c>
      <c r="C121" s="19" t="s">
        <v>198</v>
      </c>
      <c r="D121" s="19" t="s">
        <v>289</v>
      </c>
      <c r="E121" s="9" t="s">
        <v>104</v>
      </c>
      <c r="F121" s="10">
        <v>-297600</v>
      </c>
      <c r="G121" s="10">
        <v>-209841.5729</v>
      </c>
      <c r="H121" s="11">
        <v>0.70511281215900201</v>
      </c>
      <c r="I121" s="12">
        <v>0</v>
      </c>
      <c r="J121" s="12">
        <v>9.9999999999999995E-8</v>
      </c>
      <c r="K121" s="13">
        <v>0</v>
      </c>
      <c r="L121" s="13">
        <v>2.1000000000000001E-2</v>
      </c>
    </row>
    <row r="122" spans="1:12" x14ac:dyDescent="0.2">
      <c r="A122" s="19" t="s">
        <v>200</v>
      </c>
      <c r="B122" s="19" t="s">
        <v>276</v>
      </c>
      <c r="C122" s="19" t="s">
        <v>198</v>
      </c>
      <c r="D122" s="19" t="s">
        <v>289</v>
      </c>
      <c r="E122" s="9" t="s">
        <v>105</v>
      </c>
      <c r="F122" s="10">
        <v>-288000</v>
      </c>
      <c r="G122" s="10">
        <v>-201915.7806</v>
      </c>
      <c r="H122" s="11">
        <v>0.70109646038893103</v>
      </c>
      <c r="I122" s="12">
        <v>0</v>
      </c>
      <c r="J122" s="12">
        <v>9.9999999999999995E-8</v>
      </c>
      <c r="K122" s="13">
        <v>0</v>
      </c>
      <c r="L122" s="13">
        <v>2.0200000000000003E-2</v>
      </c>
    </row>
    <row r="123" spans="1:12" x14ac:dyDescent="0.2">
      <c r="A123" s="19" t="s">
        <v>200</v>
      </c>
      <c r="B123" s="19" t="s">
        <v>276</v>
      </c>
      <c r="C123" s="19" t="s">
        <v>198</v>
      </c>
      <c r="D123" s="19" t="s">
        <v>289</v>
      </c>
      <c r="E123" s="9" t="s">
        <v>106</v>
      </c>
      <c r="F123" s="10">
        <v>-297600</v>
      </c>
      <c r="G123" s="10">
        <v>-207492.09849999999</v>
      </c>
      <c r="H123" s="11">
        <v>0.69721807304043903</v>
      </c>
      <c r="I123" s="12">
        <v>0</v>
      </c>
      <c r="J123" s="12">
        <v>9.9999999999999995E-8</v>
      </c>
      <c r="K123" s="13">
        <v>0</v>
      </c>
      <c r="L123" s="13">
        <v>2.07E-2</v>
      </c>
    </row>
    <row r="124" spans="1:12" x14ac:dyDescent="0.2">
      <c r="A124" s="19" t="s">
        <v>200</v>
      </c>
      <c r="B124" s="19" t="s">
        <v>276</v>
      </c>
      <c r="C124" s="19" t="s">
        <v>198</v>
      </c>
      <c r="D124" s="19" t="s">
        <v>289</v>
      </c>
      <c r="E124" s="9" t="s">
        <v>107</v>
      </c>
      <c r="F124" s="10">
        <v>-297600</v>
      </c>
      <c r="G124" s="10">
        <v>-206302.03390000001</v>
      </c>
      <c r="H124" s="11">
        <v>0.69321919983663294</v>
      </c>
      <c r="I124" s="12">
        <v>0</v>
      </c>
      <c r="J124" s="12">
        <v>9.9999999999999995E-8</v>
      </c>
      <c r="K124" s="13">
        <v>0</v>
      </c>
      <c r="L124" s="13">
        <v>2.06E-2</v>
      </c>
    </row>
    <row r="125" spans="1:12" x14ac:dyDescent="0.2">
      <c r="A125" s="19" t="s">
        <v>200</v>
      </c>
      <c r="B125" s="19" t="s">
        <v>276</v>
      </c>
      <c r="C125" s="19" t="s">
        <v>198</v>
      </c>
      <c r="D125" s="19" t="s">
        <v>289</v>
      </c>
      <c r="E125" s="9" t="s">
        <v>108</v>
      </c>
      <c r="F125" s="10">
        <v>-288000</v>
      </c>
      <c r="G125" s="10">
        <v>-198498.05970000001</v>
      </c>
      <c r="H125" s="11">
        <v>0.68922937400123507</v>
      </c>
      <c r="I125" s="12">
        <v>0</v>
      </c>
      <c r="J125" s="12">
        <v>9.9999999999999995E-8</v>
      </c>
      <c r="K125" s="13">
        <v>0</v>
      </c>
      <c r="L125" s="13">
        <v>1.9800000000000002E-2</v>
      </c>
    </row>
    <row r="126" spans="1:12" x14ac:dyDescent="0.2">
      <c r="A126" s="19" t="s">
        <v>200</v>
      </c>
      <c r="B126" s="19" t="s">
        <v>276</v>
      </c>
      <c r="C126" s="19" t="s">
        <v>198</v>
      </c>
      <c r="D126" s="19" t="s">
        <v>289</v>
      </c>
      <c r="E126" s="9" t="s">
        <v>109</v>
      </c>
      <c r="F126" s="10">
        <v>-297600</v>
      </c>
      <c r="G126" s="10">
        <v>-203968.1862</v>
      </c>
      <c r="H126" s="11">
        <v>0.68537696965537398</v>
      </c>
      <c r="I126" s="12">
        <v>0</v>
      </c>
      <c r="J126" s="12">
        <v>9.9999999999999995E-8</v>
      </c>
      <c r="K126" s="13">
        <v>0</v>
      </c>
      <c r="L126" s="13">
        <v>2.0400000000000001E-2</v>
      </c>
    </row>
    <row r="127" spans="1:12" x14ac:dyDescent="0.2">
      <c r="A127" s="19" t="s">
        <v>200</v>
      </c>
      <c r="B127" s="19" t="s">
        <v>276</v>
      </c>
      <c r="C127" s="19" t="s">
        <v>198</v>
      </c>
      <c r="D127" s="19" t="s">
        <v>289</v>
      </c>
      <c r="E127" s="9" t="s">
        <v>110</v>
      </c>
      <c r="F127" s="10">
        <v>-288000</v>
      </c>
      <c r="G127" s="10">
        <v>-196244.7164</v>
      </c>
      <c r="H127" s="11">
        <v>0.68140526524784906</v>
      </c>
      <c r="I127" s="12">
        <v>0</v>
      </c>
      <c r="J127" s="12">
        <v>9.9999999999999995E-8</v>
      </c>
      <c r="K127" s="13">
        <v>0</v>
      </c>
      <c r="L127" s="13">
        <v>1.9599999999999999E-2</v>
      </c>
    </row>
    <row r="128" spans="1:12" x14ac:dyDescent="0.2">
      <c r="A128" s="19" t="s">
        <v>200</v>
      </c>
      <c r="B128" s="19" t="s">
        <v>276</v>
      </c>
      <c r="C128" s="19" t="s">
        <v>198</v>
      </c>
      <c r="D128" s="19" t="s">
        <v>289</v>
      </c>
      <c r="E128" s="9" t="s">
        <v>111</v>
      </c>
      <c r="F128" s="10">
        <v>-297600</v>
      </c>
      <c r="G128" s="10">
        <v>-201645.0104</v>
      </c>
      <c r="H128" s="11">
        <v>0.67757059956324495</v>
      </c>
      <c r="I128" s="12">
        <v>0</v>
      </c>
      <c r="J128" s="12">
        <v>9.9999999999999995E-8</v>
      </c>
      <c r="K128" s="13">
        <v>0</v>
      </c>
      <c r="L128" s="13">
        <v>2.0200000000000003E-2</v>
      </c>
    </row>
    <row r="129" spans="1:12" x14ac:dyDescent="0.2">
      <c r="A129" s="19" t="s">
        <v>200</v>
      </c>
      <c r="B129" s="19" t="s">
        <v>276</v>
      </c>
      <c r="C129" s="19" t="s">
        <v>198</v>
      </c>
      <c r="D129" s="19" t="s">
        <v>289</v>
      </c>
      <c r="E129" s="9" t="s">
        <v>112</v>
      </c>
      <c r="F129" s="10">
        <v>-297600</v>
      </c>
      <c r="G129" s="10">
        <v>-200468.54759999999</v>
      </c>
      <c r="H129" s="11">
        <v>0.67361743131607599</v>
      </c>
      <c r="I129" s="12">
        <v>0</v>
      </c>
      <c r="J129" s="12">
        <v>9.9999999999999995E-8</v>
      </c>
      <c r="K129" s="13">
        <v>0</v>
      </c>
      <c r="L129" s="13">
        <v>0.02</v>
      </c>
    </row>
    <row r="130" spans="1:12" x14ac:dyDescent="0.2">
      <c r="A130" s="19" t="s">
        <v>200</v>
      </c>
      <c r="B130" s="19" t="s">
        <v>276</v>
      </c>
      <c r="C130" s="19" t="s">
        <v>198</v>
      </c>
      <c r="D130" s="19" t="s">
        <v>289</v>
      </c>
      <c r="E130" s="9" t="s">
        <v>113</v>
      </c>
      <c r="F130" s="10">
        <v>-278400</v>
      </c>
      <c r="G130" s="10">
        <v>-186437.19680000001</v>
      </c>
      <c r="H130" s="11">
        <v>0.66967383907364497</v>
      </c>
      <c r="I130" s="12">
        <v>0</v>
      </c>
      <c r="J130" s="12">
        <v>9.9999999999999995E-8</v>
      </c>
      <c r="K130" s="13">
        <v>0</v>
      </c>
      <c r="L130" s="13">
        <v>1.8600000000000002E-2</v>
      </c>
    </row>
    <row r="131" spans="1:12" x14ac:dyDescent="0.2">
      <c r="A131" s="19" t="s">
        <v>200</v>
      </c>
      <c r="B131" s="19" t="s">
        <v>276</v>
      </c>
      <c r="C131" s="19" t="s">
        <v>198</v>
      </c>
      <c r="D131" s="19" t="s">
        <v>289</v>
      </c>
      <c r="E131" s="9" t="s">
        <v>114</v>
      </c>
      <c r="F131" s="10">
        <v>-297600</v>
      </c>
      <c r="G131" s="10">
        <v>-198199.64569999999</v>
      </c>
      <c r="H131" s="11">
        <v>0.66599343308247405</v>
      </c>
      <c r="I131" s="12">
        <v>0</v>
      </c>
      <c r="J131" s="12">
        <v>9.9999999999999995E-8</v>
      </c>
      <c r="K131" s="13">
        <v>0</v>
      </c>
      <c r="L131" s="13">
        <v>1.9800000000000002E-2</v>
      </c>
    </row>
    <row r="132" spans="1:12" x14ac:dyDescent="0.2">
      <c r="A132" s="19" t="s">
        <v>200</v>
      </c>
      <c r="B132" s="19" t="s">
        <v>276</v>
      </c>
      <c r="C132" s="19" t="s">
        <v>198</v>
      </c>
      <c r="D132" s="19" t="s">
        <v>289</v>
      </c>
      <c r="E132" s="9" t="s">
        <v>115</v>
      </c>
      <c r="F132" s="10">
        <v>-288000</v>
      </c>
      <c r="G132" s="10">
        <v>-190675.7764</v>
      </c>
      <c r="H132" s="11">
        <v>0.66206866805527098</v>
      </c>
      <c r="I132" s="12">
        <v>0</v>
      </c>
      <c r="J132" s="12">
        <v>9.9999999999999995E-8</v>
      </c>
      <c r="K132" s="13">
        <v>0</v>
      </c>
      <c r="L132" s="13">
        <v>1.9100000000000002E-2</v>
      </c>
    </row>
    <row r="133" spans="1:12" x14ac:dyDescent="0.2">
      <c r="A133" s="19" t="s">
        <v>200</v>
      </c>
      <c r="B133" s="19" t="s">
        <v>276</v>
      </c>
      <c r="C133" s="19" t="s">
        <v>198</v>
      </c>
      <c r="D133" s="19" t="s">
        <v>289</v>
      </c>
      <c r="E133" s="9" t="s">
        <v>116</v>
      </c>
      <c r="F133" s="10">
        <v>-297600</v>
      </c>
      <c r="G133" s="10">
        <v>-195904.10149999999</v>
      </c>
      <c r="H133" s="11">
        <v>0.65827991102152794</v>
      </c>
      <c r="I133" s="12">
        <v>0</v>
      </c>
      <c r="J133" s="12">
        <v>9.9999999999999995E-8</v>
      </c>
      <c r="K133" s="13">
        <v>0</v>
      </c>
      <c r="L133" s="13">
        <v>1.9599999999999999E-2</v>
      </c>
    </row>
    <row r="134" spans="1:12" x14ac:dyDescent="0.2">
      <c r="A134" s="19" t="s">
        <v>200</v>
      </c>
      <c r="B134" s="19" t="s">
        <v>276</v>
      </c>
      <c r="C134" s="19" t="s">
        <v>198</v>
      </c>
      <c r="D134" s="19" t="s">
        <v>289</v>
      </c>
      <c r="E134" s="9" t="s">
        <v>117</v>
      </c>
      <c r="F134" s="10">
        <v>-288000</v>
      </c>
      <c r="G134" s="10">
        <v>-188464.77239999999</v>
      </c>
      <c r="H134" s="11">
        <v>0.65439157092641609</v>
      </c>
      <c r="I134" s="12">
        <v>0</v>
      </c>
      <c r="J134" s="12">
        <v>9.9999999999999995E-8</v>
      </c>
      <c r="K134" s="13">
        <v>0</v>
      </c>
      <c r="L134" s="13">
        <v>1.8800000000000001E-2</v>
      </c>
    </row>
    <row r="135" spans="1:12" x14ac:dyDescent="0.2">
      <c r="A135" s="19" t="s">
        <v>200</v>
      </c>
      <c r="B135" s="19" t="s">
        <v>276</v>
      </c>
      <c r="C135" s="19" t="s">
        <v>198</v>
      </c>
      <c r="D135" s="19" t="s">
        <v>289</v>
      </c>
      <c r="E135" s="9" t="s">
        <v>118</v>
      </c>
      <c r="F135" s="10">
        <v>-297600</v>
      </c>
      <c r="G135" s="10">
        <v>-193675.68729999999</v>
      </c>
      <c r="H135" s="11">
        <v>0.65079195990877103</v>
      </c>
      <c r="I135" s="12">
        <v>0</v>
      </c>
      <c r="J135" s="12">
        <v>9.9999999999999995E-8</v>
      </c>
      <c r="K135" s="13">
        <v>0</v>
      </c>
      <c r="L135" s="13">
        <v>1.9400000000000001E-2</v>
      </c>
    </row>
    <row r="136" spans="1:12" x14ac:dyDescent="0.2">
      <c r="A136" s="19" t="s">
        <v>200</v>
      </c>
      <c r="B136" s="19" t="s">
        <v>276</v>
      </c>
      <c r="C136" s="19" t="s">
        <v>198</v>
      </c>
      <c r="D136" s="19" t="s">
        <v>289</v>
      </c>
      <c r="E136" s="9" t="s">
        <v>119</v>
      </c>
      <c r="F136" s="10">
        <v>-297600</v>
      </c>
      <c r="G136" s="10">
        <v>-192572.32750000001</v>
      </c>
      <c r="H136" s="11">
        <v>0.64708443395118209</v>
      </c>
      <c r="I136" s="12">
        <v>0</v>
      </c>
      <c r="J136" s="12">
        <v>9.9999999999999995E-8</v>
      </c>
      <c r="K136" s="13">
        <v>0</v>
      </c>
      <c r="L136" s="13">
        <v>1.9300000000000001E-2</v>
      </c>
    </row>
    <row r="137" spans="1:12" x14ac:dyDescent="0.2">
      <c r="A137" s="19" t="s">
        <v>200</v>
      </c>
      <c r="B137" s="19" t="s">
        <v>276</v>
      </c>
      <c r="C137" s="19" t="s">
        <v>198</v>
      </c>
      <c r="D137" s="19" t="s">
        <v>289</v>
      </c>
      <c r="E137" s="9" t="s">
        <v>120</v>
      </c>
      <c r="F137" s="10">
        <v>-288000</v>
      </c>
      <c r="G137" s="10">
        <v>-185296.09239999999</v>
      </c>
      <c r="H137" s="11">
        <v>0.64338920964078394</v>
      </c>
      <c r="I137" s="12">
        <v>0</v>
      </c>
      <c r="J137" s="12">
        <v>9.9999999999999995E-8</v>
      </c>
      <c r="K137" s="13">
        <v>0</v>
      </c>
      <c r="L137" s="13">
        <v>1.8500000000000003E-2</v>
      </c>
    </row>
    <row r="138" spans="1:12" x14ac:dyDescent="0.2">
      <c r="A138" s="19" t="s">
        <v>200</v>
      </c>
      <c r="B138" s="19" t="s">
        <v>276</v>
      </c>
      <c r="C138" s="19" t="s">
        <v>198</v>
      </c>
      <c r="D138" s="19" t="s">
        <v>289</v>
      </c>
      <c r="E138" s="9" t="s">
        <v>121</v>
      </c>
      <c r="F138" s="10">
        <v>-297600</v>
      </c>
      <c r="G138" s="10">
        <v>-190411.89869999999</v>
      </c>
      <c r="H138" s="11">
        <v>0.63982492841107907</v>
      </c>
      <c r="I138" s="12">
        <v>0</v>
      </c>
      <c r="J138" s="12">
        <v>9.9999999999999995E-8</v>
      </c>
      <c r="K138" s="13">
        <v>0</v>
      </c>
      <c r="L138" s="13">
        <v>1.9E-2</v>
      </c>
    </row>
    <row r="139" spans="1:12" x14ac:dyDescent="0.2">
      <c r="A139" s="19" t="s">
        <v>200</v>
      </c>
      <c r="B139" s="19" t="s">
        <v>276</v>
      </c>
      <c r="C139" s="19" t="s">
        <v>198</v>
      </c>
      <c r="D139" s="19" t="s">
        <v>289</v>
      </c>
      <c r="E139" s="9" t="s">
        <v>122</v>
      </c>
      <c r="F139" s="10">
        <v>-288000</v>
      </c>
      <c r="G139" s="10">
        <v>-183212.3524</v>
      </c>
      <c r="H139" s="11">
        <v>0.63615400131629996</v>
      </c>
      <c r="I139" s="12">
        <v>0</v>
      </c>
      <c r="J139" s="12">
        <v>9.9999999999999995E-8</v>
      </c>
      <c r="K139" s="13">
        <v>0</v>
      </c>
      <c r="L139" s="13">
        <v>1.83E-2</v>
      </c>
    </row>
    <row r="140" spans="1:12" x14ac:dyDescent="0.2">
      <c r="A140" s="19" t="s">
        <v>200</v>
      </c>
      <c r="B140" s="19" t="s">
        <v>276</v>
      </c>
      <c r="C140" s="19" t="s">
        <v>198</v>
      </c>
      <c r="D140" s="19" t="s">
        <v>289</v>
      </c>
      <c r="E140" s="9" t="s">
        <v>123</v>
      </c>
      <c r="F140" s="10">
        <v>-297600</v>
      </c>
      <c r="G140" s="10">
        <v>-188265.71520000001</v>
      </c>
      <c r="H140" s="11">
        <v>0.63261329025661994</v>
      </c>
      <c r="I140" s="12">
        <v>0</v>
      </c>
      <c r="J140" s="12">
        <v>9.9999999999999995E-8</v>
      </c>
      <c r="K140" s="13">
        <v>0</v>
      </c>
      <c r="L140" s="13">
        <v>1.8800000000000001E-2</v>
      </c>
    </row>
    <row r="141" spans="1:12" x14ac:dyDescent="0.2">
      <c r="A141" s="19" t="s">
        <v>200</v>
      </c>
      <c r="B141" s="19" t="s">
        <v>276</v>
      </c>
      <c r="C141" s="19" t="s">
        <v>198</v>
      </c>
      <c r="D141" s="19" t="s">
        <v>289</v>
      </c>
      <c r="E141" s="9" t="s">
        <v>124</v>
      </c>
      <c r="F141" s="10">
        <v>-297600</v>
      </c>
      <c r="G141" s="10">
        <v>-187180.51259999999</v>
      </c>
      <c r="H141" s="11">
        <v>0.62896677630864806</v>
      </c>
      <c r="I141" s="12">
        <v>0</v>
      </c>
      <c r="J141" s="12">
        <v>9.9999999999999995E-8</v>
      </c>
      <c r="K141" s="13">
        <v>0</v>
      </c>
      <c r="L141" s="13">
        <v>1.8700000000000001E-2</v>
      </c>
    </row>
    <row r="142" spans="1:12" x14ac:dyDescent="0.2">
      <c r="A142" s="19" t="s">
        <v>200</v>
      </c>
      <c r="B142" s="19" t="s">
        <v>276</v>
      </c>
      <c r="C142" s="19" t="s">
        <v>198</v>
      </c>
      <c r="D142" s="19" t="s">
        <v>289</v>
      </c>
      <c r="E142" s="9" t="s">
        <v>125</v>
      </c>
      <c r="F142" s="10">
        <v>-268800</v>
      </c>
      <c r="G142" s="10">
        <v>-168089.43290000001</v>
      </c>
      <c r="H142" s="11">
        <v>0.62533271178908101</v>
      </c>
      <c r="I142" s="12">
        <v>0</v>
      </c>
      <c r="J142" s="12">
        <v>9.9999999999999995E-8</v>
      </c>
      <c r="K142" s="13">
        <v>0</v>
      </c>
      <c r="L142" s="13">
        <v>1.6800000000000002E-2</v>
      </c>
    </row>
    <row r="143" spans="1:12" x14ac:dyDescent="0.2">
      <c r="A143" s="19" t="s">
        <v>200</v>
      </c>
      <c r="B143" s="19" t="s">
        <v>276</v>
      </c>
      <c r="C143" s="19" t="s">
        <v>198</v>
      </c>
      <c r="D143" s="19" t="s">
        <v>289</v>
      </c>
      <c r="E143" s="9" t="s">
        <v>126</v>
      </c>
      <c r="F143" s="10">
        <v>-297600</v>
      </c>
      <c r="G143" s="10">
        <v>-185125.36989999999</v>
      </c>
      <c r="H143" s="11">
        <v>0.62206105470440298</v>
      </c>
      <c r="I143" s="12">
        <v>0</v>
      </c>
      <c r="J143" s="12">
        <v>9.9999999999999995E-8</v>
      </c>
      <c r="K143" s="13">
        <v>0</v>
      </c>
      <c r="L143" s="13">
        <v>1.8500000000000003E-2</v>
      </c>
    </row>
    <row r="144" spans="1:12" x14ac:dyDescent="0.2">
      <c r="A144" s="19" t="s">
        <v>200</v>
      </c>
      <c r="B144" s="19" t="s">
        <v>276</v>
      </c>
      <c r="C144" s="19" t="s">
        <v>198</v>
      </c>
      <c r="D144" s="19" t="s">
        <v>289</v>
      </c>
      <c r="E144" s="9" t="s">
        <v>127</v>
      </c>
      <c r="F144" s="10">
        <v>-288000</v>
      </c>
      <c r="G144" s="10">
        <v>-178113.81909999999</v>
      </c>
      <c r="H144" s="11">
        <v>0.61845076077697203</v>
      </c>
      <c r="I144" s="12">
        <v>0</v>
      </c>
      <c r="J144" s="12">
        <v>9.9999999999999995E-8</v>
      </c>
      <c r="K144" s="13">
        <v>0</v>
      </c>
      <c r="L144" s="13">
        <v>1.78E-2</v>
      </c>
    </row>
    <row r="145" spans="1:12" x14ac:dyDescent="0.2">
      <c r="A145" s="3" t="s">
        <v>200</v>
      </c>
      <c r="B145" s="3" t="s">
        <v>276</v>
      </c>
      <c r="C145" s="3" t="s">
        <v>198</v>
      </c>
      <c r="D145" s="3" t="s">
        <v>289</v>
      </c>
      <c r="E145" s="9" t="s">
        <v>128</v>
      </c>
      <c r="F145" s="10">
        <v>-297600</v>
      </c>
      <c r="G145" s="10">
        <v>-183014.7317</v>
      </c>
      <c r="H145" s="11">
        <v>0.61496885652709499</v>
      </c>
      <c r="I145" s="12">
        <v>0</v>
      </c>
      <c r="J145" s="12">
        <v>9.9999999999999995E-8</v>
      </c>
      <c r="K145" s="13">
        <v>0</v>
      </c>
      <c r="L145" s="13">
        <v>1.83E-2</v>
      </c>
    </row>
    <row r="146" spans="1:12" x14ac:dyDescent="0.2">
      <c r="A146" s="3" t="s">
        <v>200</v>
      </c>
      <c r="B146" s="3" t="s">
        <v>276</v>
      </c>
      <c r="C146" s="3" t="s">
        <v>198</v>
      </c>
      <c r="D146" s="3" t="s">
        <v>289</v>
      </c>
      <c r="E146" s="9" t="s">
        <v>129</v>
      </c>
      <c r="F146" s="10">
        <v>-288000</v>
      </c>
      <c r="G146" s="10">
        <v>-176078.3732</v>
      </c>
      <c r="H146" s="11">
        <v>0.61138324025200796</v>
      </c>
      <c r="I146" s="12">
        <v>0</v>
      </c>
      <c r="J146" s="12">
        <v>9.9999999999999995E-8</v>
      </c>
      <c r="K146" s="13">
        <v>0</v>
      </c>
      <c r="L146" s="13">
        <v>1.7600000000000001E-2</v>
      </c>
    </row>
    <row r="147" spans="1:12" x14ac:dyDescent="0.2">
      <c r="A147" s="3" t="s">
        <v>200</v>
      </c>
      <c r="B147" s="3" t="s">
        <v>276</v>
      </c>
      <c r="C147" s="3" t="s">
        <v>198</v>
      </c>
      <c r="D147" s="3" t="s">
        <v>289</v>
      </c>
      <c r="E147" s="9" t="s">
        <v>130</v>
      </c>
      <c r="F147" s="10">
        <v>-297600</v>
      </c>
      <c r="G147" s="10">
        <v>-180918.55900000001</v>
      </c>
      <c r="H147" s="11">
        <v>0.60792526558285997</v>
      </c>
      <c r="I147" s="12">
        <v>0</v>
      </c>
      <c r="J147" s="12">
        <v>9.9999999999999995E-8</v>
      </c>
      <c r="K147" s="13">
        <v>0</v>
      </c>
      <c r="L147" s="13">
        <v>1.8100000000000002E-2</v>
      </c>
    </row>
    <row r="148" spans="1:12" x14ac:dyDescent="0.2">
      <c r="A148" s="3" t="s">
        <v>200</v>
      </c>
      <c r="B148" s="3" t="s">
        <v>276</v>
      </c>
      <c r="C148" s="3" t="s">
        <v>198</v>
      </c>
      <c r="D148" s="3" t="s">
        <v>289</v>
      </c>
      <c r="E148" s="9" t="s">
        <v>131</v>
      </c>
      <c r="F148" s="10">
        <v>-297600</v>
      </c>
      <c r="G148" s="10">
        <v>-179858.85279999999</v>
      </c>
      <c r="H148" s="11">
        <v>0.60436442483280606</v>
      </c>
      <c r="I148" s="12">
        <v>0</v>
      </c>
      <c r="J148" s="12">
        <v>9.9999999999999995E-8</v>
      </c>
      <c r="K148" s="13">
        <v>0</v>
      </c>
      <c r="L148" s="13">
        <v>1.8000000000000002E-2</v>
      </c>
    </row>
    <row r="149" spans="1:12" x14ac:dyDescent="0.2">
      <c r="A149" s="3" t="s">
        <v>200</v>
      </c>
      <c r="B149" s="3" t="s">
        <v>276</v>
      </c>
      <c r="C149" s="3" t="s">
        <v>198</v>
      </c>
      <c r="D149" s="3" t="s">
        <v>289</v>
      </c>
      <c r="E149" s="9" t="s">
        <v>132</v>
      </c>
      <c r="F149" s="10">
        <v>-288000</v>
      </c>
      <c r="G149" s="10">
        <v>-173035.0687</v>
      </c>
      <c r="H149" s="11">
        <v>0.60081621079226899</v>
      </c>
      <c r="I149" s="12">
        <v>0</v>
      </c>
      <c r="J149" s="12">
        <v>9.9999999999999995E-8</v>
      </c>
      <c r="K149" s="13">
        <v>0</v>
      </c>
      <c r="L149" s="13">
        <v>1.7299999999999999E-2</v>
      </c>
    </row>
    <row r="150" spans="1:12" x14ac:dyDescent="0.2">
      <c r="A150" s="3" t="s">
        <v>200</v>
      </c>
      <c r="B150" s="3" t="s">
        <v>276</v>
      </c>
      <c r="C150" s="3" t="s">
        <v>198</v>
      </c>
      <c r="D150" s="3" t="s">
        <v>289</v>
      </c>
      <c r="E150" s="9" t="s">
        <v>133</v>
      </c>
      <c r="F150" s="10">
        <v>-297600</v>
      </c>
      <c r="G150" s="10">
        <v>-177784.60310000001</v>
      </c>
      <c r="H150" s="11">
        <v>0.59739449952009405</v>
      </c>
      <c r="I150" s="12">
        <v>0</v>
      </c>
      <c r="J150" s="12">
        <v>9.9999999999999995E-8</v>
      </c>
      <c r="K150" s="13">
        <v>0</v>
      </c>
      <c r="L150" s="13">
        <v>1.78E-2</v>
      </c>
    </row>
    <row r="151" spans="1:12" x14ac:dyDescent="0.2">
      <c r="A151" s="3" t="s">
        <v>200</v>
      </c>
      <c r="B151" s="3" t="s">
        <v>277</v>
      </c>
      <c r="C151" s="3" t="s">
        <v>198</v>
      </c>
      <c r="D151" s="3" t="s">
        <v>290</v>
      </c>
      <c r="E151" s="9" t="s">
        <v>74</v>
      </c>
      <c r="F151" s="10">
        <v>288000</v>
      </c>
      <c r="G151" s="10">
        <v>239307.70569999999</v>
      </c>
      <c r="H151" s="11">
        <v>0.830929533592078</v>
      </c>
      <c r="I151" s="12">
        <v>0</v>
      </c>
      <c r="J151" s="12">
        <v>9.9999999999999995E-8</v>
      </c>
      <c r="K151" s="13">
        <v>0</v>
      </c>
      <c r="L151" s="13">
        <v>-2.3900000000000001E-2</v>
      </c>
    </row>
    <row r="152" spans="1:12" x14ac:dyDescent="0.2">
      <c r="A152" s="3" t="s">
        <v>200</v>
      </c>
      <c r="B152" s="3" t="s">
        <v>277</v>
      </c>
      <c r="C152" s="3" t="s">
        <v>198</v>
      </c>
      <c r="D152" s="3" t="s">
        <v>290</v>
      </c>
      <c r="E152" s="9" t="s">
        <v>75</v>
      </c>
      <c r="F152" s="10">
        <v>297600</v>
      </c>
      <c r="G152" s="10">
        <v>245995.36790000001</v>
      </c>
      <c r="H152" s="11">
        <v>0.82659733842404204</v>
      </c>
      <c r="I152" s="12">
        <v>0</v>
      </c>
      <c r="J152" s="12">
        <v>9.9999999999999995E-8</v>
      </c>
      <c r="K152" s="13">
        <v>0</v>
      </c>
      <c r="L152" s="13">
        <v>-2.46E-2</v>
      </c>
    </row>
    <row r="153" spans="1:12" x14ac:dyDescent="0.2">
      <c r="A153" s="3" t="s">
        <v>200</v>
      </c>
      <c r="B153" s="3" t="s">
        <v>277</v>
      </c>
      <c r="C153" s="3" t="s">
        <v>198</v>
      </c>
      <c r="D153" s="3" t="s">
        <v>290</v>
      </c>
      <c r="E153" s="9" t="s">
        <v>76</v>
      </c>
      <c r="F153" s="10">
        <v>297600</v>
      </c>
      <c r="G153" s="10">
        <v>244663.6778</v>
      </c>
      <c r="H153" s="11">
        <v>0.82212257324334204</v>
      </c>
      <c r="I153" s="12">
        <v>0</v>
      </c>
      <c r="J153" s="12">
        <v>9.9999999999999995E-8</v>
      </c>
      <c r="K153" s="13">
        <v>0</v>
      </c>
      <c r="L153" s="13">
        <v>-2.4500000000000001E-2</v>
      </c>
    </row>
    <row r="154" spans="1:12" x14ac:dyDescent="0.2">
      <c r="A154" s="3" t="s">
        <v>200</v>
      </c>
      <c r="B154" s="3" t="s">
        <v>277</v>
      </c>
      <c r="C154" s="3" t="s">
        <v>198</v>
      </c>
      <c r="D154" s="3" t="s">
        <v>290</v>
      </c>
      <c r="E154" s="9" t="s">
        <v>77</v>
      </c>
      <c r="F154" s="10">
        <v>268800</v>
      </c>
      <c r="G154" s="10">
        <v>219783.93900000001</v>
      </c>
      <c r="H154" s="11">
        <v>0.81764858245324989</v>
      </c>
      <c r="I154" s="12">
        <v>0</v>
      </c>
      <c r="J154" s="12">
        <v>9.9999999999999995E-8</v>
      </c>
      <c r="K154" s="13">
        <v>0</v>
      </c>
      <c r="L154" s="13">
        <v>-2.2000000000000002E-2</v>
      </c>
    </row>
    <row r="155" spans="1:12" x14ac:dyDescent="0.2">
      <c r="A155" s="3" t="s">
        <v>200</v>
      </c>
      <c r="B155" s="3" t="s">
        <v>277</v>
      </c>
      <c r="C155" s="3" t="s">
        <v>198</v>
      </c>
      <c r="D155" s="3" t="s">
        <v>290</v>
      </c>
      <c r="E155" s="9" t="s">
        <v>78</v>
      </c>
      <c r="F155" s="10">
        <v>297600</v>
      </c>
      <c r="G155" s="10">
        <v>242127.72889999999</v>
      </c>
      <c r="H155" s="11">
        <v>0.81360123942674512</v>
      </c>
      <c r="I155" s="12">
        <v>0</v>
      </c>
      <c r="J155" s="12">
        <v>9.9999999999999995E-8</v>
      </c>
      <c r="K155" s="13">
        <v>0</v>
      </c>
      <c r="L155" s="13">
        <v>-2.4200000000000003E-2</v>
      </c>
    </row>
    <row r="156" spans="1:12" x14ac:dyDescent="0.2">
      <c r="A156" s="3" t="s">
        <v>200</v>
      </c>
      <c r="B156" s="3" t="s">
        <v>277</v>
      </c>
      <c r="C156" s="3" t="s">
        <v>198</v>
      </c>
      <c r="D156" s="3" t="s">
        <v>290</v>
      </c>
      <c r="E156" s="9" t="s">
        <v>79</v>
      </c>
      <c r="F156" s="10">
        <v>288000</v>
      </c>
      <c r="G156" s="10">
        <v>233040.91990000001</v>
      </c>
      <c r="H156" s="11">
        <v>0.80916986078953501</v>
      </c>
      <c r="I156" s="12">
        <v>0</v>
      </c>
      <c r="J156" s="12">
        <v>9.9999999999999995E-8</v>
      </c>
      <c r="K156" s="13">
        <v>0</v>
      </c>
      <c r="L156" s="13">
        <v>-2.3300000000000001E-2</v>
      </c>
    </row>
    <row r="157" spans="1:12" x14ac:dyDescent="0.2">
      <c r="A157" s="3" t="s">
        <v>200</v>
      </c>
      <c r="B157" s="3" t="s">
        <v>277</v>
      </c>
      <c r="C157" s="3" t="s">
        <v>198</v>
      </c>
      <c r="D157" s="3" t="s">
        <v>290</v>
      </c>
      <c r="E157" s="9" t="s">
        <v>80</v>
      </c>
      <c r="F157" s="10">
        <v>297600</v>
      </c>
      <c r="G157" s="10">
        <v>239546.23250000001</v>
      </c>
      <c r="H157" s="11">
        <v>0.80492685635309402</v>
      </c>
      <c r="I157" s="12">
        <v>0</v>
      </c>
      <c r="J157" s="12">
        <v>9.9999999999999995E-8</v>
      </c>
      <c r="K157" s="13">
        <v>0</v>
      </c>
      <c r="L157" s="13">
        <v>-2.4E-2</v>
      </c>
    </row>
    <row r="158" spans="1:12" x14ac:dyDescent="0.2">
      <c r="A158" s="3" t="s">
        <v>200</v>
      </c>
      <c r="B158" s="3" t="s">
        <v>277</v>
      </c>
      <c r="C158" s="3" t="s">
        <v>198</v>
      </c>
      <c r="D158" s="3" t="s">
        <v>290</v>
      </c>
      <c r="E158" s="9" t="s">
        <v>81</v>
      </c>
      <c r="F158" s="10">
        <v>288000</v>
      </c>
      <c r="G158" s="10">
        <v>230555.4278</v>
      </c>
      <c r="H158" s="11">
        <v>0.80053967997869002</v>
      </c>
      <c r="I158" s="12">
        <v>0</v>
      </c>
      <c r="J158" s="12">
        <v>9.9999999999999995E-8</v>
      </c>
      <c r="K158" s="13">
        <v>0</v>
      </c>
      <c r="L158" s="13">
        <v>-2.3100000000000002E-2</v>
      </c>
    </row>
    <row r="159" spans="1:12" x14ac:dyDescent="0.2">
      <c r="A159" s="3" t="s">
        <v>200</v>
      </c>
      <c r="B159" s="3" t="s">
        <v>277</v>
      </c>
      <c r="C159" s="3" t="s">
        <v>198</v>
      </c>
      <c r="D159" s="3" t="s">
        <v>290</v>
      </c>
      <c r="E159" s="9" t="s">
        <v>82</v>
      </c>
      <c r="F159" s="10">
        <v>297600</v>
      </c>
      <c r="G159" s="10">
        <v>236977.693</v>
      </c>
      <c r="H159" s="11">
        <v>0.79629601158800201</v>
      </c>
      <c r="I159" s="12">
        <v>0</v>
      </c>
      <c r="J159" s="12">
        <v>9.9999999999999995E-8</v>
      </c>
      <c r="K159" s="13">
        <v>0</v>
      </c>
      <c r="L159" s="13">
        <v>-2.3700000000000002E-2</v>
      </c>
    </row>
    <row r="160" spans="1:12" x14ac:dyDescent="0.2">
      <c r="A160" s="3" t="s">
        <v>200</v>
      </c>
      <c r="B160" s="3" t="s">
        <v>277</v>
      </c>
      <c r="C160" s="3" t="s">
        <v>198</v>
      </c>
      <c r="D160" s="3" t="s">
        <v>290</v>
      </c>
      <c r="E160" s="9" t="s">
        <v>83</v>
      </c>
      <c r="F160" s="10">
        <v>297600</v>
      </c>
      <c r="G160" s="10">
        <v>235673.4394</v>
      </c>
      <c r="H160" s="11">
        <v>0.79191343885566701</v>
      </c>
      <c r="I160" s="12">
        <v>0</v>
      </c>
      <c r="J160" s="12">
        <v>9.9999999999999995E-8</v>
      </c>
      <c r="K160" s="13">
        <v>0</v>
      </c>
      <c r="L160" s="13">
        <v>-2.3599999999999999E-2</v>
      </c>
    </row>
    <row r="161" spans="1:12" x14ac:dyDescent="0.2">
      <c r="A161" s="3" t="s">
        <v>200</v>
      </c>
      <c r="B161" s="3" t="s">
        <v>277</v>
      </c>
      <c r="C161" s="3" t="s">
        <v>198</v>
      </c>
      <c r="D161" s="3" t="s">
        <v>290</v>
      </c>
      <c r="E161" s="9" t="s">
        <v>84</v>
      </c>
      <c r="F161" s="10">
        <v>288000</v>
      </c>
      <c r="G161" s="10">
        <v>226808.4258</v>
      </c>
      <c r="H161" s="11">
        <v>0.7875292560790641</v>
      </c>
      <c r="I161" s="12">
        <v>0</v>
      </c>
      <c r="J161" s="12">
        <v>9.9999999999999995E-8</v>
      </c>
      <c r="K161" s="13">
        <v>0</v>
      </c>
      <c r="L161" s="13">
        <v>-2.2700000000000001E-2</v>
      </c>
    </row>
    <row r="162" spans="1:12" x14ac:dyDescent="0.2">
      <c r="A162" s="3" t="s">
        <v>200</v>
      </c>
      <c r="B162" s="3" t="s">
        <v>277</v>
      </c>
      <c r="C162" s="3" t="s">
        <v>198</v>
      </c>
      <c r="D162" s="3" t="s">
        <v>290</v>
      </c>
      <c r="E162" s="9" t="s">
        <v>85</v>
      </c>
      <c r="F162" s="10">
        <v>297600</v>
      </c>
      <c r="G162" s="10">
        <v>233105.6894</v>
      </c>
      <c r="H162" s="11">
        <v>0.78328524654702703</v>
      </c>
      <c r="I162" s="12">
        <v>0</v>
      </c>
      <c r="J162" s="12">
        <v>9.9999999999999995E-8</v>
      </c>
      <c r="K162" s="13">
        <v>0</v>
      </c>
      <c r="L162" s="13">
        <v>-2.3300000000000001E-2</v>
      </c>
    </row>
    <row r="163" spans="1:12" x14ac:dyDescent="0.2">
      <c r="A163" s="3" t="s">
        <v>200</v>
      </c>
      <c r="B163" s="3" t="s">
        <v>277</v>
      </c>
      <c r="C163" s="3" t="s">
        <v>198</v>
      </c>
      <c r="D163" s="3" t="s">
        <v>290</v>
      </c>
      <c r="E163" s="9" t="s">
        <v>86</v>
      </c>
      <c r="F163" s="10">
        <v>288000</v>
      </c>
      <c r="G163" s="10">
        <v>224322.8443</v>
      </c>
      <c r="H163" s="11">
        <v>0.77889876509119305</v>
      </c>
      <c r="I163" s="12">
        <v>0</v>
      </c>
      <c r="J163" s="12">
        <v>9.9999999999999995E-8</v>
      </c>
      <c r="K163" s="13">
        <v>0</v>
      </c>
      <c r="L163" s="13">
        <v>-2.24E-2</v>
      </c>
    </row>
    <row r="164" spans="1:12" x14ac:dyDescent="0.2">
      <c r="A164" s="3" t="s">
        <v>200</v>
      </c>
      <c r="B164" s="3" t="s">
        <v>277</v>
      </c>
      <c r="C164" s="3" t="s">
        <v>198</v>
      </c>
      <c r="D164" s="3" t="s">
        <v>290</v>
      </c>
      <c r="E164" s="9" t="s">
        <v>87</v>
      </c>
      <c r="F164" s="10">
        <v>297600</v>
      </c>
      <c r="G164" s="10">
        <v>230536.75820000001</v>
      </c>
      <c r="H164" s="11">
        <v>0.77465308547670297</v>
      </c>
      <c r="I164" s="12">
        <v>0</v>
      </c>
      <c r="J164" s="12">
        <v>9.9999999999999995E-8</v>
      </c>
      <c r="K164" s="13">
        <v>0</v>
      </c>
      <c r="L164" s="13">
        <v>-2.3100000000000002E-2</v>
      </c>
    </row>
    <row r="165" spans="1:12" x14ac:dyDescent="0.2">
      <c r="A165" s="3" t="s">
        <v>200</v>
      </c>
      <c r="B165" s="3" t="s">
        <v>277</v>
      </c>
      <c r="C165" s="3" t="s">
        <v>198</v>
      </c>
      <c r="D165" s="3" t="s">
        <v>290</v>
      </c>
      <c r="E165" s="9" t="s">
        <v>88</v>
      </c>
      <c r="F165" s="10">
        <v>297600</v>
      </c>
      <c r="G165" s="10">
        <v>229230.99729999999</v>
      </c>
      <c r="H165" s="11">
        <v>0.77026544806611197</v>
      </c>
      <c r="I165" s="12">
        <v>0</v>
      </c>
      <c r="J165" s="12">
        <v>9.9999999999999995E-8</v>
      </c>
      <c r="K165" s="13">
        <v>0</v>
      </c>
      <c r="L165" s="13">
        <v>-2.29E-2</v>
      </c>
    </row>
    <row r="166" spans="1:12" x14ac:dyDescent="0.2">
      <c r="A166" s="3" t="s">
        <v>200</v>
      </c>
      <c r="B166" s="3" t="s">
        <v>277</v>
      </c>
      <c r="C166" s="3" t="s">
        <v>198</v>
      </c>
      <c r="D166" s="3" t="s">
        <v>290</v>
      </c>
      <c r="E166" s="9" t="s">
        <v>89</v>
      </c>
      <c r="F166" s="10">
        <v>268800</v>
      </c>
      <c r="G166" s="10">
        <v>205867.9142</v>
      </c>
      <c r="H166" s="11">
        <v>0.76587765708697597</v>
      </c>
      <c r="I166" s="12">
        <v>0</v>
      </c>
      <c r="J166" s="12">
        <v>9.9999999999999995E-8</v>
      </c>
      <c r="K166" s="13">
        <v>0</v>
      </c>
      <c r="L166" s="13">
        <v>-2.06E-2</v>
      </c>
    </row>
    <row r="167" spans="1:12" x14ac:dyDescent="0.2">
      <c r="A167" s="3" t="s">
        <v>200</v>
      </c>
      <c r="B167" s="3" t="s">
        <v>277</v>
      </c>
      <c r="C167" s="3" t="s">
        <v>198</v>
      </c>
      <c r="D167" s="3" t="s">
        <v>290</v>
      </c>
      <c r="E167" s="9" t="s">
        <v>90</v>
      </c>
      <c r="F167" s="10">
        <v>297600</v>
      </c>
      <c r="G167" s="10">
        <v>226745.78510000001</v>
      </c>
      <c r="H167" s="11">
        <v>0.76191460042864301</v>
      </c>
      <c r="I167" s="12">
        <v>0</v>
      </c>
      <c r="J167" s="12">
        <v>9.9999999999999995E-8</v>
      </c>
      <c r="K167" s="13">
        <v>0</v>
      </c>
      <c r="L167" s="13">
        <v>-2.2700000000000001E-2</v>
      </c>
    </row>
    <row r="168" spans="1:12" x14ac:dyDescent="0.2">
      <c r="A168" s="3" t="s">
        <v>200</v>
      </c>
      <c r="B168" s="3" t="s">
        <v>277</v>
      </c>
      <c r="C168" s="3" t="s">
        <v>198</v>
      </c>
      <c r="D168" s="3" t="s">
        <v>290</v>
      </c>
      <c r="E168" s="9" t="s">
        <v>91</v>
      </c>
      <c r="F168" s="10">
        <v>288000</v>
      </c>
      <c r="G168" s="10">
        <v>218167.86739999999</v>
      </c>
      <c r="H168" s="11">
        <v>0.75752731735257106</v>
      </c>
      <c r="I168" s="12">
        <v>0</v>
      </c>
      <c r="J168" s="12">
        <v>9.9999999999999995E-8</v>
      </c>
      <c r="K168" s="13">
        <v>0</v>
      </c>
      <c r="L168" s="13">
        <v>-2.18E-2</v>
      </c>
    </row>
    <row r="169" spans="1:12" x14ac:dyDescent="0.2">
      <c r="A169" s="3" t="s">
        <v>200</v>
      </c>
      <c r="B169" s="3" t="s">
        <v>277</v>
      </c>
      <c r="C169" s="3" t="s">
        <v>198</v>
      </c>
      <c r="D169" s="3" t="s">
        <v>290</v>
      </c>
      <c r="E169" s="9" t="s">
        <v>92</v>
      </c>
      <c r="F169" s="10">
        <v>297600</v>
      </c>
      <c r="G169" s="10">
        <v>224176.78510000001</v>
      </c>
      <c r="H169" s="11">
        <v>0.75328220787245503</v>
      </c>
      <c r="I169" s="12">
        <v>0</v>
      </c>
      <c r="J169" s="12">
        <v>9.9999999999999995E-8</v>
      </c>
      <c r="K169" s="13">
        <v>0</v>
      </c>
      <c r="L169" s="13">
        <v>-2.24E-2</v>
      </c>
    </row>
    <row r="170" spans="1:12" x14ac:dyDescent="0.2">
      <c r="A170" s="3" t="s">
        <v>200</v>
      </c>
      <c r="B170" s="3" t="s">
        <v>277</v>
      </c>
      <c r="C170" s="3" t="s">
        <v>198</v>
      </c>
      <c r="D170" s="3" t="s">
        <v>290</v>
      </c>
      <c r="E170" s="9" t="s">
        <v>93</v>
      </c>
      <c r="F170" s="10">
        <v>288000</v>
      </c>
      <c r="G170" s="10">
        <v>215687.3529</v>
      </c>
      <c r="H170" s="11">
        <v>0.74891441991861507</v>
      </c>
      <c r="I170" s="12">
        <v>0</v>
      </c>
      <c r="J170" s="12">
        <v>9.9999999999999995E-8</v>
      </c>
      <c r="K170" s="13">
        <v>0</v>
      </c>
      <c r="L170" s="13">
        <v>-2.1600000000000001E-2</v>
      </c>
    </row>
    <row r="171" spans="1:12" x14ac:dyDescent="0.2">
      <c r="A171" s="3" t="s">
        <v>200</v>
      </c>
      <c r="B171" s="3" t="s">
        <v>277</v>
      </c>
      <c r="C171" s="3" t="s">
        <v>198</v>
      </c>
      <c r="D171" s="3" t="s">
        <v>290</v>
      </c>
      <c r="E171" s="9" t="s">
        <v>94</v>
      </c>
      <c r="F171" s="10">
        <v>297600</v>
      </c>
      <c r="G171" s="10">
        <v>221694.9289</v>
      </c>
      <c r="H171" s="11">
        <v>0.74494263734336996</v>
      </c>
      <c r="I171" s="12">
        <v>0</v>
      </c>
      <c r="J171" s="12">
        <v>9.9999999999999995E-8</v>
      </c>
      <c r="K171" s="13">
        <v>0</v>
      </c>
      <c r="L171" s="13">
        <v>-2.2200000000000001E-2</v>
      </c>
    </row>
    <row r="172" spans="1:12" x14ac:dyDescent="0.2">
      <c r="A172" s="3" t="s">
        <v>200</v>
      </c>
      <c r="B172" s="3" t="s">
        <v>277</v>
      </c>
      <c r="C172" s="3" t="s">
        <v>198</v>
      </c>
      <c r="D172" s="3" t="s">
        <v>290</v>
      </c>
      <c r="E172" s="9" t="s">
        <v>95</v>
      </c>
      <c r="F172" s="10">
        <v>297600</v>
      </c>
      <c r="G172" s="10">
        <v>220475.73550000001</v>
      </c>
      <c r="H172" s="11">
        <v>0.74084588543767504</v>
      </c>
      <c r="I172" s="12">
        <v>0</v>
      </c>
      <c r="J172" s="12">
        <v>9.9999999999999995E-8</v>
      </c>
      <c r="K172" s="13">
        <v>0</v>
      </c>
      <c r="L172" s="13">
        <v>-2.2000000000000002E-2</v>
      </c>
    </row>
    <row r="173" spans="1:12" x14ac:dyDescent="0.2">
      <c r="A173" s="3" t="s">
        <v>200</v>
      </c>
      <c r="B173" s="3" t="s">
        <v>277</v>
      </c>
      <c r="C173" s="3" t="s">
        <v>198</v>
      </c>
      <c r="D173" s="3" t="s">
        <v>290</v>
      </c>
      <c r="E173" s="9" t="s">
        <v>96</v>
      </c>
      <c r="F173" s="10">
        <v>288000</v>
      </c>
      <c r="G173" s="10">
        <v>212185.959</v>
      </c>
      <c r="H173" s="11">
        <v>0.73675680196884497</v>
      </c>
      <c r="I173" s="12">
        <v>0</v>
      </c>
      <c r="J173" s="12">
        <v>9.9999999999999995E-8</v>
      </c>
      <c r="K173" s="13">
        <v>0</v>
      </c>
      <c r="L173" s="13">
        <v>-2.12E-2</v>
      </c>
    </row>
    <row r="174" spans="1:12" x14ac:dyDescent="0.2">
      <c r="A174" s="3" t="s">
        <v>200</v>
      </c>
      <c r="B174" s="3" t="s">
        <v>277</v>
      </c>
      <c r="C174" s="3" t="s">
        <v>198</v>
      </c>
      <c r="D174" s="3" t="s">
        <v>290</v>
      </c>
      <c r="E174" s="9" t="s">
        <v>97</v>
      </c>
      <c r="F174" s="10">
        <v>297600</v>
      </c>
      <c r="G174" s="10">
        <v>218083.3757</v>
      </c>
      <c r="H174" s="11">
        <v>0.73280704212216097</v>
      </c>
      <c r="I174" s="12">
        <v>0</v>
      </c>
      <c r="J174" s="12">
        <v>9.9999999999999995E-8</v>
      </c>
      <c r="K174" s="13">
        <v>0</v>
      </c>
      <c r="L174" s="13">
        <v>-2.18E-2</v>
      </c>
    </row>
    <row r="175" spans="1:12" x14ac:dyDescent="0.2">
      <c r="A175" s="3" t="s">
        <v>200</v>
      </c>
      <c r="B175" s="3" t="s">
        <v>277</v>
      </c>
      <c r="C175" s="3" t="s">
        <v>198</v>
      </c>
      <c r="D175" s="3" t="s">
        <v>290</v>
      </c>
      <c r="E175" s="9" t="s">
        <v>98</v>
      </c>
      <c r="F175" s="10">
        <v>288000</v>
      </c>
      <c r="G175" s="10">
        <v>209875.22140000001</v>
      </c>
      <c r="H175" s="11">
        <v>0.728733407648125</v>
      </c>
      <c r="I175" s="12">
        <v>0</v>
      </c>
      <c r="J175" s="12">
        <v>9.9999999999999995E-8</v>
      </c>
      <c r="K175" s="13">
        <v>0</v>
      </c>
      <c r="L175" s="13">
        <v>-2.1000000000000001E-2</v>
      </c>
    </row>
    <row r="176" spans="1:12" x14ac:dyDescent="0.2">
      <c r="A176" s="3" t="s">
        <v>200</v>
      </c>
      <c r="B176" s="3" t="s">
        <v>277</v>
      </c>
      <c r="C176" s="3" t="s">
        <v>198</v>
      </c>
      <c r="D176" s="3" t="s">
        <v>290</v>
      </c>
      <c r="E176" s="9" t="s">
        <v>99</v>
      </c>
      <c r="F176" s="10">
        <v>297600</v>
      </c>
      <c r="G176" s="10">
        <v>215700.13080000001</v>
      </c>
      <c r="H176" s="11">
        <v>0.72479882657395212</v>
      </c>
      <c r="I176" s="12">
        <v>0</v>
      </c>
      <c r="J176" s="12">
        <v>9.9999999999999995E-8</v>
      </c>
      <c r="K176" s="13">
        <v>0</v>
      </c>
      <c r="L176" s="13">
        <v>-2.1600000000000001E-2</v>
      </c>
    </row>
    <row r="177" spans="1:12" x14ac:dyDescent="0.2">
      <c r="A177" s="3" t="s">
        <v>200</v>
      </c>
      <c r="B177" s="3" t="s">
        <v>277</v>
      </c>
      <c r="C177" s="3" t="s">
        <v>198</v>
      </c>
      <c r="D177" s="3" t="s">
        <v>290</v>
      </c>
      <c r="E177" s="9" t="s">
        <v>100</v>
      </c>
      <c r="F177" s="10">
        <v>297600</v>
      </c>
      <c r="G177" s="10">
        <v>214492.55439999999</v>
      </c>
      <c r="H177" s="11">
        <v>0.72074111030854093</v>
      </c>
      <c r="I177" s="12">
        <v>0</v>
      </c>
      <c r="J177" s="12">
        <v>9.9999999999999995E-8</v>
      </c>
      <c r="K177" s="13">
        <v>0</v>
      </c>
      <c r="L177" s="13">
        <v>-2.1400000000000002E-2</v>
      </c>
    </row>
    <row r="178" spans="1:12" x14ac:dyDescent="0.2">
      <c r="A178" s="3" t="s">
        <v>200</v>
      </c>
      <c r="B178" s="3" t="s">
        <v>277</v>
      </c>
      <c r="C178" s="3" t="s">
        <v>198</v>
      </c>
      <c r="D178" s="3" t="s">
        <v>290</v>
      </c>
      <c r="E178" s="9" t="s">
        <v>101</v>
      </c>
      <c r="F178" s="10">
        <v>268800</v>
      </c>
      <c r="G178" s="10">
        <v>192646.71840000001</v>
      </c>
      <c r="H178" s="11">
        <v>0.71669166055560507</v>
      </c>
      <c r="I178" s="12">
        <v>0</v>
      </c>
      <c r="J178" s="12">
        <v>9.9999999999999995E-8</v>
      </c>
      <c r="K178" s="13">
        <v>0</v>
      </c>
      <c r="L178" s="13">
        <v>-1.9300000000000001E-2</v>
      </c>
    </row>
    <row r="179" spans="1:12" x14ac:dyDescent="0.2">
      <c r="A179" s="3" t="s">
        <v>200</v>
      </c>
      <c r="B179" s="3" t="s">
        <v>277</v>
      </c>
      <c r="C179" s="3" t="s">
        <v>198</v>
      </c>
      <c r="D179" s="3" t="s">
        <v>290</v>
      </c>
      <c r="E179" s="9" t="s">
        <v>102</v>
      </c>
      <c r="F179" s="10">
        <v>297600</v>
      </c>
      <c r="G179" s="10">
        <v>212201.08970000001</v>
      </c>
      <c r="H179" s="11">
        <v>0.71304129617928602</v>
      </c>
      <c r="I179" s="12">
        <v>0</v>
      </c>
      <c r="J179" s="12">
        <v>9.9999999999999995E-8</v>
      </c>
      <c r="K179" s="13">
        <v>0</v>
      </c>
      <c r="L179" s="13">
        <v>-2.12E-2</v>
      </c>
    </row>
    <row r="180" spans="1:12" x14ac:dyDescent="0.2">
      <c r="A180" s="3" t="s">
        <v>200</v>
      </c>
      <c r="B180" s="3" t="s">
        <v>277</v>
      </c>
      <c r="C180" s="3" t="s">
        <v>198</v>
      </c>
      <c r="D180" s="3" t="s">
        <v>290</v>
      </c>
      <c r="E180" s="9" t="s">
        <v>103</v>
      </c>
      <c r="F180" s="10">
        <v>288000</v>
      </c>
      <c r="G180" s="10">
        <v>204194.27619999999</v>
      </c>
      <c r="H180" s="11">
        <v>0.70900790356041699</v>
      </c>
      <c r="I180" s="12">
        <v>0</v>
      </c>
      <c r="J180" s="12">
        <v>9.9999999999999995E-8</v>
      </c>
      <c r="K180" s="13">
        <v>0</v>
      </c>
      <c r="L180" s="13">
        <v>-2.0400000000000001E-2</v>
      </c>
    </row>
    <row r="181" spans="1:12" x14ac:dyDescent="0.2">
      <c r="A181" s="3" t="s">
        <v>200</v>
      </c>
      <c r="B181" s="3" t="s">
        <v>277</v>
      </c>
      <c r="C181" s="3" t="s">
        <v>198</v>
      </c>
      <c r="D181" s="3" t="s">
        <v>290</v>
      </c>
      <c r="E181" s="9" t="s">
        <v>104</v>
      </c>
      <c r="F181" s="10">
        <v>297600</v>
      </c>
      <c r="G181" s="10">
        <v>209841.5729</v>
      </c>
      <c r="H181" s="11">
        <v>0.70511281215900201</v>
      </c>
      <c r="I181" s="12">
        <v>0</v>
      </c>
      <c r="J181" s="12">
        <v>9.9999999999999995E-8</v>
      </c>
      <c r="K181" s="13">
        <v>0</v>
      </c>
      <c r="L181" s="13">
        <v>-2.1000000000000001E-2</v>
      </c>
    </row>
    <row r="182" spans="1:12" x14ac:dyDescent="0.2">
      <c r="A182" s="3" t="s">
        <v>200</v>
      </c>
      <c r="B182" s="3" t="s">
        <v>277</v>
      </c>
      <c r="C182" s="3" t="s">
        <v>198</v>
      </c>
      <c r="D182" s="3" t="s">
        <v>290</v>
      </c>
      <c r="E182" s="9" t="s">
        <v>105</v>
      </c>
      <c r="F182" s="10">
        <v>288000</v>
      </c>
      <c r="G182" s="10">
        <v>201915.7806</v>
      </c>
      <c r="H182" s="11">
        <v>0.70109646038893103</v>
      </c>
      <c r="I182" s="12">
        <v>0</v>
      </c>
      <c r="J182" s="12">
        <v>9.9999999999999995E-8</v>
      </c>
      <c r="K182" s="13">
        <v>0</v>
      </c>
      <c r="L182" s="13">
        <v>-2.0200000000000003E-2</v>
      </c>
    </row>
    <row r="183" spans="1:12" x14ac:dyDescent="0.2">
      <c r="A183" s="3" t="s">
        <v>200</v>
      </c>
      <c r="B183" s="3" t="s">
        <v>277</v>
      </c>
      <c r="C183" s="3" t="s">
        <v>198</v>
      </c>
      <c r="D183" s="3" t="s">
        <v>290</v>
      </c>
      <c r="E183" s="9" t="s">
        <v>106</v>
      </c>
      <c r="F183" s="10">
        <v>297600</v>
      </c>
      <c r="G183" s="10">
        <v>207492.09849999999</v>
      </c>
      <c r="H183" s="11">
        <v>0.69721807304043903</v>
      </c>
      <c r="I183" s="12">
        <v>0</v>
      </c>
      <c r="J183" s="12">
        <v>9.9999999999999995E-8</v>
      </c>
      <c r="K183" s="13">
        <v>0</v>
      </c>
      <c r="L183" s="13">
        <v>-2.07E-2</v>
      </c>
    </row>
    <row r="184" spans="1:12" x14ac:dyDescent="0.2">
      <c r="A184" s="3" t="s">
        <v>200</v>
      </c>
      <c r="B184" s="3" t="s">
        <v>277</v>
      </c>
      <c r="C184" s="3" t="s">
        <v>198</v>
      </c>
      <c r="D184" s="3" t="s">
        <v>290</v>
      </c>
      <c r="E184" s="9" t="s">
        <v>107</v>
      </c>
      <c r="F184" s="10">
        <v>297600</v>
      </c>
      <c r="G184" s="10">
        <v>206302.03390000001</v>
      </c>
      <c r="H184" s="11">
        <v>0.69321919983663294</v>
      </c>
      <c r="I184" s="12">
        <v>0</v>
      </c>
      <c r="J184" s="12">
        <v>9.9999999999999995E-8</v>
      </c>
      <c r="K184" s="13">
        <v>0</v>
      </c>
      <c r="L184" s="13">
        <v>-2.06E-2</v>
      </c>
    </row>
    <row r="185" spans="1:12" x14ac:dyDescent="0.2">
      <c r="A185" s="3" t="s">
        <v>200</v>
      </c>
      <c r="B185" s="3" t="s">
        <v>277</v>
      </c>
      <c r="C185" s="3" t="s">
        <v>198</v>
      </c>
      <c r="D185" s="3" t="s">
        <v>290</v>
      </c>
      <c r="E185" s="9" t="s">
        <v>108</v>
      </c>
      <c r="F185" s="10">
        <v>288000</v>
      </c>
      <c r="G185" s="10">
        <v>198498.05970000001</v>
      </c>
      <c r="H185" s="11">
        <v>0.68922937400123507</v>
      </c>
      <c r="I185" s="12">
        <v>0</v>
      </c>
      <c r="J185" s="12">
        <v>9.9999999999999995E-8</v>
      </c>
      <c r="K185" s="13">
        <v>0</v>
      </c>
      <c r="L185" s="13">
        <v>-1.9800000000000002E-2</v>
      </c>
    </row>
    <row r="186" spans="1:12" x14ac:dyDescent="0.2">
      <c r="A186" s="3" t="s">
        <v>200</v>
      </c>
      <c r="B186" s="3" t="s">
        <v>277</v>
      </c>
      <c r="C186" s="3" t="s">
        <v>198</v>
      </c>
      <c r="D186" s="3" t="s">
        <v>290</v>
      </c>
      <c r="E186" s="9" t="s">
        <v>109</v>
      </c>
      <c r="F186" s="10">
        <v>297600</v>
      </c>
      <c r="G186" s="10">
        <v>203968.1862</v>
      </c>
      <c r="H186" s="11">
        <v>0.68537696965537398</v>
      </c>
      <c r="I186" s="12">
        <v>0</v>
      </c>
      <c r="J186" s="12">
        <v>9.9999999999999995E-8</v>
      </c>
      <c r="K186" s="13">
        <v>0</v>
      </c>
      <c r="L186" s="13">
        <v>-2.0400000000000001E-2</v>
      </c>
    </row>
    <row r="187" spans="1:12" x14ac:dyDescent="0.2">
      <c r="A187" s="3" t="s">
        <v>200</v>
      </c>
      <c r="B187" s="3" t="s">
        <v>277</v>
      </c>
      <c r="C187" s="3" t="s">
        <v>198</v>
      </c>
      <c r="D187" s="3" t="s">
        <v>290</v>
      </c>
      <c r="E187" s="9" t="s">
        <v>110</v>
      </c>
      <c r="F187" s="10">
        <v>288000</v>
      </c>
      <c r="G187" s="10">
        <v>196244.7164</v>
      </c>
      <c r="H187" s="11">
        <v>0.68140526524784906</v>
      </c>
      <c r="I187" s="12">
        <v>0</v>
      </c>
      <c r="J187" s="12">
        <v>9.9999999999999995E-8</v>
      </c>
      <c r="K187" s="13">
        <v>0</v>
      </c>
      <c r="L187" s="13">
        <v>-1.9599999999999999E-2</v>
      </c>
    </row>
    <row r="188" spans="1:12" x14ac:dyDescent="0.2">
      <c r="A188" s="3" t="s">
        <v>200</v>
      </c>
      <c r="B188" s="3" t="s">
        <v>277</v>
      </c>
      <c r="C188" s="3" t="s">
        <v>198</v>
      </c>
      <c r="D188" s="3" t="s">
        <v>290</v>
      </c>
      <c r="E188" s="9" t="s">
        <v>111</v>
      </c>
      <c r="F188" s="10">
        <v>297600</v>
      </c>
      <c r="G188" s="10">
        <v>201645.0104</v>
      </c>
      <c r="H188" s="11">
        <v>0.67757059956324495</v>
      </c>
      <c r="I188" s="12">
        <v>0</v>
      </c>
      <c r="J188" s="12">
        <v>9.9999999999999995E-8</v>
      </c>
      <c r="K188" s="13">
        <v>0</v>
      </c>
      <c r="L188" s="13">
        <v>-2.0200000000000003E-2</v>
      </c>
    </row>
    <row r="189" spans="1:12" x14ac:dyDescent="0.2">
      <c r="A189" s="3" t="s">
        <v>200</v>
      </c>
      <c r="B189" s="3" t="s">
        <v>277</v>
      </c>
      <c r="C189" s="3" t="s">
        <v>198</v>
      </c>
      <c r="D189" s="3" t="s">
        <v>290</v>
      </c>
      <c r="E189" s="9" t="s">
        <v>112</v>
      </c>
      <c r="F189" s="10">
        <v>297600</v>
      </c>
      <c r="G189" s="10">
        <v>200468.54759999999</v>
      </c>
      <c r="H189" s="11">
        <v>0.67361743131607599</v>
      </c>
      <c r="I189" s="12">
        <v>0</v>
      </c>
      <c r="J189" s="12">
        <v>9.9999999999999995E-8</v>
      </c>
      <c r="K189" s="13">
        <v>0</v>
      </c>
      <c r="L189" s="13">
        <v>-0.02</v>
      </c>
    </row>
    <row r="190" spans="1:12" x14ac:dyDescent="0.2">
      <c r="A190" s="3" t="s">
        <v>200</v>
      </c>
      <c r="B190" s="3" t="s">
        <v>277</v>
      </c>
      <c r="C190" s="3" t="s">
        <v>198</v>
      </c>
      <c r="D190" s="3" t="s">
        <v>290</v>
      </c>
      <c r="E190" s="9" t="s">
        <v>113</v>
      </c>
      <c r="F190" s="10">
        <v>278400</v>
      </c>
      <c r="G190" s="10">
        <v>186437.19680000001</v>
      </c>
      <c r="H190" s="11">
        <v>0.66967383907364497</v>
      </c>
      <c r="I190" s="12">
        <v>0</v>
      </c>
      <c r="J190" s="12">
        <v>9.9999999999999995E-8</v>
      </c>
      <c r="K190" s="13">
        <v>0</v>
      </c>
      <c r="L190" s="13">
        <v>-1.8600000000000002E-2</v>
      </c>
    </row>
    <row r="191" spans="1:12" x14ac:dyDescent="0.2">
      <c r="A191" s="3" t="s">
        <v>200</v>
      </c>
      <c r="B191" s="3" t="s">
        <v>277</v>
      </c>
      <c r="C191" s="3" t="s">
        <v>198</v>
      </c>
      <c r="D191" s="3" t="s">
        <v>290</v>
      </c>
      <c r="E191" s="9" t="s">
        <v>114</v>
      </c>
      <c r="F191" s="10">
        <v>297600</v>
      </c>
      <c r="G191" s="10">
        <v>198199.64569999999</v>
      </c>
      <c r="H191" s="11">
        <v>0.66599343308247405</v>
      </c>
      <c r="I191" s="12">
        <v>0</v>
      </c>
      <c r="J191" s="12">
        <v>9.9999999999999995E-8</v>
      </c>
      <c r="K191" s="13">
        <v>0</v>
      </c>
      <c r="L191" s="13">
        <v>-1.9800000000000002E-2</v>
      </c>
    </row>
    <row r="192" spans="1:12" x14ac:dyDescent="0.2">
      <c r="A192" s="3" t="s">
        <v>200</v>
      </c>
      <c r="B192" s="3" t="s">
        <v>277</v>
      </c>
      <c r="C192" s="3" t="s">
        <v>198</v>
      </c>
      <c r="D192" s="3" t="s">
        <v>290</v>
      </c>
      <c r="E192" s="9" t="s">
        <v>115</v>
      </c>
      <c r="F192" s="10">
        <v>288000</v>
      </c>
      <c r="G192" s="10">
        <v>190675.7764</v>
      </c>
      <c r="H192" s="11">
        <v>0.66206866805527098</v>
      </c>
      <c r="I192" s="12">
        <v>0</v>
      </c>
      <c r="J192" s="12">
        <v>9.9999999999999995E-8</v>
      </c>
      <c r="K192" s="13">
        <v>0</v>
      </c>
      <c r="L192" s="13">
        <v>-1.9100000000000002E-2</v>
      </c>
    </row>
    <row r="193" spans="1:12" x14ac:dyDescent="0.2">
      <c r="A193" s="3" t="s">
        <v>200</v>
      </c>
      <c r="B193" s="3" t="s">
        <v>277</v>
      </c>
      <c r="C193" s="3" t="s">
        <v>198</v>
      </c>
      <c r="D193" s="3" t="s">
        <v>290</v>
      </c>
      <c r="E193" s="9" t="s">
        <v>116</v>
      </c>
      <c r="F193" s="10">
        <v>297600</v>
      </c>
      <c r="G193" s="10">
        <v>195904.10149999999</v>
      </c>
      <c r="H193" s="11">
        <v>0.65827991102152794</v>
      </c>
      <c r="I193" s="12">
        <v>0</v>
      </c>
      <c r="J193" s="12">
        <v>9.9999999999999995E-8</v>
      </c>
      <c r="K193" s="13">
        <v>0</v>
      </c>
      <c r="L193" s="13">
        <v>-1.9599999999999999E-2</v>
      </c>
    </row>
    <row r="194" spans="1:12" x14ac:dyDescent="0.2">
      <c r="A194" s="3" t="s">
        <v>200</v>
      </c>
      <c r="B194" s="3" t="s">
        <v>277</v>
      </c>
      <c r="C194" s="3" t="s">
        <v>198</v>
      </c>
      <c r="D194" s="3" t="s">
        <v>290</v>
      </c>
      <c r="E194" s="9" t="s">
        <v>117</v>
      </c>
      <c r="F194" s="10">
        <v>288000</v>
      </c>
      <c r="G194" s="10">
        <v>188464.77239999999</v>
      </c>
      <c r="H194" s="11">
        <v>0.65439157092641609</v>
      </c>
      <c r="I194" s="12">
        <v>0</v>
      </c>
      <c r="J194" s="12">
        <v>9.9999999999999995E-8</v>
      </c>
      <c r="K194" s="13">
        <v>0</v>
      </c>
      <c r="L194" s="13">
        <v>-1.8800000000000001E-2</v>
      </c>
    </row>
    <row r="195" spans="1:12" x14ac:dyDescent="0.2">
      <c r="A195" s="3" t="s">
        <v>200</v>
      </c>
      <c r="B195" s="3" t="s">
        <v>277</v>
      </c>
      <c r="C195" s="3" t="s">
        <v>198</v>
      </c>
      <c r="D195" s="3" t="s">
        <v>290</v>
      </c>
      <c r="E195" s="9" t="s">
        <v>118</v>
      </c>
      <c r="F195" s="10">
        <v>297600</v>
      </c>
      <c r="G195" s="10">
        <v>193675.68729999999</v>
      </c>
      <c r="H195" s="11">
        <v>0.65079195990877103</v>
      </c>
      <c r="I195" s="12">
        <v>0</v>
      </c>
      <c r="J195" s="12">
        <v>9.9999999999999995E-8</v>
      </c>
      <c r="K195" s="13">
        <v>0</v>
      </c>
      <c r="L195" s="13">
        <v>-1.9400000000000001E-2</v>
      </c>
    </row>
    <row r="196" spans="1:12" x14ac:dyDescent="0.2">
      <c r="A196" s="3" t="s">
        <v>200</v>
      </c>
      <c r="B196" s="3" t="s">
        <v>277</v>
      </c>
      <c r="C196" s="3" t="s">
        <v>198</v>
      </c>
      <c r="D196" s="3" t="s">
        <v>290</v>
      </c>
      <c r="E196" s="9" t="s">
        <v>119</v>
      </c>
      <c r="F196" s="10">
        <v>297600</v>
      </c>
      <c r="G196" s="10">
        <v>192572.32750000001</v>
      </c>
      <c r="H196" s="11">
        <v>0.64708443395118209</v>
      </c>
      <c r="I196" s="12">
        <v>0</v>
      </c>
      <c r="J196" s="12">
        <v>9.9999999999999995E-8</v>
      </c>
      <c r="K196" s="13">
        <v>0</v>
      </c>
      <c r="L196" s="13">
        <v>-1.9300000000000001E-2</v>
      </c>
    </row>
    <row r="197" spans="1:12" x14ac:dyDescent="0.2">
      <c r="A197" s="3" t="s">
        <v>200</v>
      </c>
      <c r="B197" s="3" t="s">
        <v>277</v>
      </c>
      <c r="C197" s="3" t="s">
        <v>198</v>
      </c>
      <c r="D197" s="3" t="s">
        <v>290</v>
      </c>
      <c r="E197" s="9" t="s">
        <v>120</v>
      </c>
      <c r="F197" s="10">
        <v>288000</v>
      </c>
      <c r="G197" s="10">
        <v>185296.09239999999</v>
      </c>
      <c r="H197" s="11">
        <v>0.64338920964078394</v>
      </c>
      <c r="I197" s="12">
        <v>0</v>
      </c>
      <c r="J197" s="12">
        <v>9.9999999999999995E-8</v>
      </c>
      <c r="K197" s="13">
        <v>0</v>
      </c>
      <c r="L197" s="13">
        <v>-1.8500000000000003E-2</v>
      </c>
    </row>
    <row r="198" spans="1:12" x14ac:dyDescent="0.2">
      <c r="A198" s="3" t="s">
        <v>200</v>
      </c>
      <c r="B198" s="3" t="s">
        <v>277</v>
      </c>
      <c r="C198" s="3" t="s">
        <v>198</v>
      </c>
      <c r="D198" s="3" t="s">
        <v>290</v>
      </c>
      <c r="E198" s="9" t="s">
        <v>121</v>
      </c>
      <c r="F198" s="10">
        <v>297600</v>
      </c>
      <c r="G198" s="10">
        <v>190411.89869999999</v>
      </c>
      <c r="H198" s="11">
        <v>0.63982492841107907</v>
      </c>
      <c r="I198" s="12">
        <v>0</v>
      </c>
      <c r="J198" s="12">
        <v>9.9999999999999995E-8</v>
      </c>
      <c r="K198" s="13">
        <v>0</v>
      </c>
      <c r="L198" s="13">
        <v>-1.9E-2</v>
      </c>
    </row>
    <row r="199" spans="1:12" x14ac:dyDescent="0.2">
      <c r="A199" s="3" t="s">
        <v>200</v>
      </c>
      <c r="B199" s="3" t="s">
        <v>277</v>
      </c>
      <c r="C199" s="3" t="s">
        <v>198</v>
      </c>
      <c r="D199" s="3" t="s">
        <v>290</v>
      </c>
      <c r="E199" s="9" t="s">
        <v>122</v>
      </c>
      <c r="F199" s="10">
        <v>288000</v>
      </c>
      <c r="G199" s="10">
        <v>183212.3524</v>
      </c>
      <c r="H199" s="11">
        <v>0.63615400131629996</v>
      </c>
      <c r="I199" s="12">
        <v>0</v>
      </c>
      <c r="J199" s="12">
        <v>9.9999999999999995E-8</v>
      </c>
      <c r="K199" s="13">
        <v>0</v>
      </c>
      <c r="L199" s="13">
        <v>-1.83E-2</v>
      </c>
    </row>
    <row r="200" spans="1:12" x14ac:dyDescent="0.2">
      <c r="A200" s="3" t="s">
        <v>200</v>
      </c>
      <c r="B200" s="3" t="s">
        <v>277</v>
      </c>
      <c r="C200" s="3" t="s">
        <v>198</v>
      </c>
      <c r="D200" s="3" t="s">
        <v>290</v>
      </c>
      <c r="E200" s="9" t="s">
        <v>123</v>
      </c>
      <c r="F200" s="10">
        <v>297600</v>
      </c>
      <c r="G200" s="10">
        <v>188265.71520000001</v>
      </c>
      <c r="H200" s="11">
        <v>0.63261329025661994</v>
      </c>
      <c r="I200" s="12">
        <v>0</v>
      </c>
      <c r="J200" s="12">
        <v>9.9999999999999995E-8</v>
      </c>
      <c r="K200" s="13">
        <v>0</v>
      </c>
      <c r="L200" s="13">
        <v>-1.8800000000000001E-2</v>
      </c>
    </row>
    <row r="201" spans="1:12" x14ac:dyDescent="0.2">
      <c r="A201" s="3" t="s">
        <v>200</v>
      </c>
      <c r="B201" s="3" t="s">
        <v>277</v>
      </c>
      <c r="C201" s="3" t="s">
        <v>198</v>
      </c>
      <c r="D201" s="3" t="s">
        <v>290</v>
      </c>
      <c r="E201" s="9" t="s">
        <v>124</v>
      </c>
      <c r="F201" s="10">
        <v>297600</v>
      </c>
      <c r="G201" s="10">
        <v>187180.51259999999</v>
      </c>
      <c r="H201" s="11">
        <v>0.62896677630864806</v>
      </c>
      <c r="I201" s="12">
        <v>0</v>
      </c>
      <c r="J201" s="12">
        <v>9.9999999999999995E-8</v>
      </c>
      <c r="K201" s="13">
        <v>0</v>
      </c>
      <c r="L201" s="13">
        <v>-1.8700000000000001E-2</v>
      </c>
    </row>
    <row r="202" spans="1:12" x14ac:dyDescent="0.2">
      <c r="A202" s="3" t="s">
        <v>200</v>
      </c>
      <c r="B202" s="3" t="s">
        <v>277</v>
      </c>
      <c r="C202" s="3" t="s">
        <v>198</v>
      </c>
      <c r="D202" s="3" t="s">
        <v>290</v>
      </c>
      <c r="E202" s="9" t="s">
        <v>125</v>
      </c>
      <c r="F202" s="10">
        <v>268800</v>
      </c>
      <c r="G202" s="10">
        <v>168089.43290000001</v>
      </c>
      <c r="H202" s="11">
        <v>0.62533271178908101</v>
      </c>
      <c r="I202" s="12">
        <v>0</v>
      </c>
      <c r="J202" s="12">
        <v>9.9999999999999995E-8</v>
      </c>
      <c r="K202" s="13">
        <v>0</v>
      </c>
      <c r="L202" s="13">
        <v>-1.6800000000000002E-2</v>
      </c>
    </row>
    <row r="203" spans="1:12" x14ac:dyDescent="0.2">
      <c r="A203" s="3" t="s">
        <v>200</v>
      </c>
      <c r="B203" s="3" t="s">
        <v>277</v>
      </c>
      <c r="C203" s="3" t="s">
        <v>198</v>
      </c>
      <c r="D203" s="3" t="s">
        <v>290</v>
      </c>
      <c r="E203" s="9" t="s">
        <v>126</v>
      </c>
      <c r="F203" s="10">
        <v>297600</v>
      </c>
      <c r="G203" s="10">
        <v>185125.36989999999</v>
      </c>
      <c r="H203" s="11">
        <v>0.62206105470440298</v>
      </c>
      <c r="I203" s="12">
        <v>0</v>
      </c>
      <c r="J203" s="12">
        <v>9.9999999999999995E-8</v>
      </c>
      <c r="K203" s="13">
        <v>0</v>
      </c>
      <c r="L203" s="13">
        <v>-1.8500000000000003E-2</v>
      </c>
    </row>
    <row r="204" spans="1:12" x14ac:dyDescent="0.2">
      <c r="A204" s="3" t="s">
        <v>200</v>
      </c>
      <c r="B204" s="3" t="s">
        <v>277</v>
      </c>
      <c r="C204" s="3" t="s">
        <v>198</v>
      </c>
      <c r="D204" s="3" t="s">
        <v>290</v>
      </c>
      <c r="E204" s="9" t="s">
        <v>127</v>
      </c>
      <c r="F204" s="10">
        <v>288000</v>
      </c>
      <c r="G204" s="10">
        <v>178113.81909999999</v>
      </c>
      <c r="H204" s="11">
        <v>0.61845076077697203</v>
      </c>
      <c r="I204" s="12">
        <v>0</v>
      </c>
      <c r="J204" s="12">
        <v>9.9999999999999995E-8</v>
      </c>
      <c r="K204" s="13">
        <v>0</v>
      </c>
      <c r="L204" s="13">
        <v>-1.78E-2</v>
      </c>
    </row>
    <row r="205" spans="1:12" x14ac:dyDescent="0.2">
      <c r="A205" s="3" t="s">
        <v>200</v>
      </c>
      <c r="B205" s="3" t="s">
        <v>277</v>
      </c>
      <c r="C205" s="3" t="s">
        <v>198</v>
      </c>
      <c r="D205" s="3" t="s">
        <v>290</v>
      </c>
      <c r="E205" s="9" t="s">
        <v>128</v>
      </c>
      <c r="F205" s="10">
        <v>297600</v>
      </c>
      <c r="G205" s="10">
        <v>183014.7317</v>
      </c>
      <c r="H205" s="11">
        <v>0.61496885652709499</v>
      </c>
      <c r="I205" s="12">
        <v>0</v>
      </c>
      <c r="J205" s="12">
        <v>9.9999999999999995E-8</v>
      </c>
      <c r="K205" s="13">
        <v>0</v>
      </c>
      <c r="L205" s="13">
        <v>-1.83E-2</v>
      </c>
    </row>
    <row r="206" spans="1:12" x14ac:dyDescent="0.2">
      <c r="A206" s="3" t="s">
        <v>200</v>
      </c>
      <c r="B206" s="3" t="s">
        <v>277</v>
      </c>
      <c r="C206" s="3" t="s">
        <v>198</v>
      </c>
      <c r="D206" s="3" t="s">
        <v>290</v>
      </c>
      <c r="E206" s="9" t="s">
        <v>129</v>
      </c>
      <c r="F206" s="10">
        <v>288000</v>
      </c>
      <c r="G206" s="10">
        <v>176078.3732</v>
      </c>
      <c r="H206" s="11">
        <v>0.61138324025200796</v>
      </c>
      <c r="I206" s="12">
        <v>0</v>
      </c>
      <c r="J206" s="12">
        <v>9.9999999999999995E-8</v>
      </c>
      <c r="K206" s="13">
        <v>0</v>
      </c>
      <c r="L206" s="13">
        <v>-1.7600000000000001E-2</v>
      </c>
    </row>
    <row r="207" spans="1:12" x14ac:dyDescent="0.2">
      <c r="A207" s="3" t="s">
        <v>200</v>
      </c>
      <c r="B207" s="3" t="s">
        <v>277</v>
      </c>
      <c r="C207" s="3" t="s">
        <v>198</v>
      </c>
      <c r="D207" s="3" t="s">
        <v>290</v>
      </c>
      <c r="E207" s="9" t="s">
        <v>130</v>
      </c>
      <c r="F207" s="10">
        <v>297600</v>
      </c>
      <c r="G207" s="10">
        <v>180918.55900000001</v>
      </c>
      <c r="H207" s="11">
        <v>0.60792526558285997</v>
      </c>
      <c r="I207" s="12">
        <v>0</v>
      </c>
      <c r="J207" s="12">
        <v>9.9999999999999995E-8</v>
      </c>
      <c r="K207" s="13">
        <v>0</v>
      </c>
      <c r="L207" s="13">
        <v>-1.8100000000000002E-2</v>
      </c>
    </row>
    <row r="208" spans="1:12" x14ac:dyDescent="0.2">
      <c r="A208" s="3" t="s">
        <v>200</v>
      </c>
      <c r="B208" s="3" t="s">
        <v>277</v>
      </c>
      <c r="C208" s="3" t="s">
        <v>198</v>
      </c>
      <c r="D208" s="3" t="s">
        <v>290</v>
      </c>
      <c r="E208" s="9" t="s">
        <v>131</v>
      </c>
      <c r="F208" s="10">
        <v>297600</v>
      </c>
      <c r="G208" s="10">
        <v>179858.85279999999</v>
      </c>
      <c r="H208" s="11">
        <v>0.60436442483280606</v>
      </c>
      <c r="I208" s="12">
        <v>0</v>
      </c>
      <c r="J208" s="12">
        <v>9.9999999999999995E-8</v>
      </c>
      <c r="K208" s="13">
        <v>0</v>
      </c>
      <c r="L208" s="13">
        <v>-1.8000000000000002E-2</v>
      </c>
    </row>
    <row r="209" spans="1:12" x14ac:dyDescent="0.2">
      <c r="A209" s="3" t="s">
        <v>200</v>
      </c>
      <c r="B209" s="3" t="s">
        <v>277</v>
      </c>
      <c r="C209" s="3" t="s">
        <v>198</v>
      </c>
      <c r="D209" s="3" t="s">
        <v>290</v>
      </c>
      <c r="E209" s="9" t="s">
        <v>132</v>
      </c>
      <c r="F209" s="10">
        <v>288000</v>
      </c>
      <c r="G209" s="10">
        <v>173035.0687</v>
      </c>
      <c r="H209" s="11">
        <v>0.60081621079226899</v>
      </c>
      <c r="I209" s="12">
        <v>0</v>
      </c>
      <c r="J209" s="12">
        <v>9.9999999999999995E-8</v>
      </c>
      <c r="K209" s="13">
        <v>0</v>
      </c>
      <c r="L209" s="13">
        <v>-1.7299999999999999E-2</v>
      </c>
    </row>
    <row r="210" spans="1:12" x14ac:dyDescent="0.2">
      <c r="A210" s="3" t="s">
        <v>200</v>
      </c>
      <c r="B210" s="3" t="s">
        <v>277</v>
      </c>
      <c r="C210" s="3" t="s">
        <v>198</v>
      </c>
      <c r="D210" s="3" t="s">
        <v>290</v>
      </c>
      <c r="E210" s="9" t="s">
        <v>133</v>
      </c>
      <c r="F210" s="10">
        <v>297600</v>
      </c>
      <c r="G210" s="10">
        <v>177784.60310000001</v>
      </c>
      <c r="H210" s="11">
        <v>0.59739449952009405</v>
      </c>
      <c r="I210" s="12">
        <v>0</v>
      </c>
      <c r="J210" s="12">
        <v>9.9999999999999995E-8</v>
      </c>
      <c r="K210" s="13">
        <v>0</v>
      </c>
      <c r="L210" s="13">
        <v>-1.78E-2</v>
      </c>
    </row>
    <row r="211" spans="1:12" x14ac:dyDescent="0.2">
      <c r="A211" s="3" t="s">
        <v>197</v>
      </c>
      <c r="B211" s="3" t="s">
        <v>281</v>
      </c>
      <c r="C211" s="3" t="s">
        <v>198</v>
      </c>
      <c r="D211" s="3" t="s">
        <v>290</v>
      </c>
      <c r="E211" s="9" t="s">
        <v>32</v>
      </c>
      <c r="F211" s="10">
        <v>0</v>
      </c>
      <c r="G211" s="10">
        <v>0</v>
      </c>
      <c r="H211" s="11">
        <v>1</v>
      </c>
      <c r="I211" s="12">
        <v>0</v>
      </c>
      <c r="J211" s="12">
        <v>9.9999999999999995E-8</v>
      </c>
      <c r="K211" s="13">
        <v>0</v>
      </c>
      <c r="L211" s="13">
        <v>9.6100000000000005E-2</v>
      </c>
    </row>
    <row r="212" spans="1:12" x14ac:dyDescent="0.2">
      <c r="A212" s="3" t="s">
        <v>197</v>
      </c>
      <c r="B212" s="3" t="s">
        <v>281</v>
      </c>
      <c r="C212" s="3" t="s">
        <v>198</v>
      </c>
      <c r="D212" s="3" t="s">
        <v>290</v>
      </c>
      <c r="E212" s="9" t="s">
        <v>33</v>
      </c>
      <c r="F212" s="10">
        <v>-930000</v>
      </c>
      <c r="G212" s="10">
        <v>-929169.38430000003</v>
      </c>
      <c r="H212" s="11">
        <v>0.99910686481503808</v>
      </c>
      <c r="I212" s="12">
        <v>0</v>
      </c>
      <c r="J212" s="12">
        <v>9.9999999999999995E-8</v>
      </c>
      <c r="K212" s="13">
        <v>0</v>
      </c>
      <c r="L212" s="13">
        <v>9.290000000000001E-2</v>
      </c>
    </row>
    <row r="213" spans="1:12" x14ac:dyDescent="0.2">
      <c r="A213" s="3" t="s">
        <v>197</v>
      </c>
      <c r="B213" s="3" t="s">
        <v>281</v>
      </c>
      <c r="C213" s="3" t="s">
        <v>198</v>
      </c>
      <c r="D213" s="3" t="s">
        <v>290</v>
      </c>
      <c r="E213" s="9" t="s">
        <v>34</v>
      </c>
      <c r="F213" s="10">
        <v>-961000</v>
      </c>
      <c r="G213" s="10">
        <v>-956879.82819999999</v>
      </c>
      <c r="H213" s="11">
        <v>0.99571262036048702</v>
      </c>
      <c r="I213" s="12">
        <v>0</v>
      </c>
      <c r="J213" s="12">
        <v>9.9999999999999995E-8</v>
      </c>
      <c r="K213" s="13">
        <v>0</v>
      </c>
      <c r="L213" s="13">
        <v>9.5700000000000007E-2</v>
      </c>
    </row>
    <row r="214" spans="1:12" x14ac:dyDescent="0.2">
      <c r="A214" s="3" t="s">
        <v>197</v>
      </c>
      <c r="B214" s="3" t="s">
        <v>281</v>
      </c>
      <c r="C214" s="3" t="s">
        <v>198</v>
      </c>
      <c r="D214" s="3" t="s">
        <v>290</v>
      </c>
      <c r="E214" s="9" t="s">
        <v>35</v>
      </c>
      <c r="F214" s="10">
        <v>-961000</v>
      </c>
      <c r="G214" s="10">
        <v>-953552.5675</v>
      </c>
      <c r="H214" s="11">
        <v>0.99225033034156207</v>
      </c>
      <c r="I214" s="12">
        <v>0</v>
      </c>
      <c r="J214" s="12">
        <v>9.9999999999999995E-8</v>
      </c>
      <c r="K214" s="13">
        <v>0</v>
      </c>
      <c r="L214" s="13">
        <v>9.5399999999999999E-2</v>
      </c>
    </row>
    <row r="215" spans="1:12" x14ac:dyDescent="0.2">
      <c r="A215" s="3" t="s">
        <v>197</v>
      </c>
      <c r="B215" s="3" t="s">
        <v>281</v>
      </c>
      <c r="C215" s="3" t="s">
        <v>198</v>
      </c>
      <c r="D215" s="3" t="s">
        <v>290</v>
      </c>
      <c r="E215" s="9" t="s">
        <v>36</v>
      </c>
      <c r="F215" s="10">
        <v>-930000</v>
      </c>
      <c r="G215" s="10">
        <v>-919607.06850000005</v>
      </c>
      <c r="H215" s="11">
        <v>0.98882480484101209</v>
      </c>
      <c r="I215" s="12">
        <v>0</v>
      </c>
      <c r="J215" s="12">
        <v>9.9999999999999995E-8</v>
      </c>
      <c r="K215" s="13">
        <v>0</v>
      </c>
      <c r="L215" s="13">
        <v>9.1999999999999998E-2</v>
      </c>
    </row>
    <row r="216" spans="1:12" x14ac:dyDescent="0.2">
      <c r="A216" s="3" t="s">
        <v>197</v>
      </c>
      <c r="B216" s="3" t="s">
        <v>281</v>
      </c>
      <c r="C216" s="3" t="s">
        <v>198</v>
      </c>
      <c r="D216" s="3" t="s">
        <v>290</v>
      </c>
      <c r="E216" s="9" t="s">
        <v>37</v>
      </c>
      <c r="F216" s="10">
        <v>-961000</v>
      </c>
      <c r="G216" s="10">
        <v>-947180.63359999994</v>
      </c>
      <c r="H216" s="11">
        <v>0.985619806085128</v>
      </c>
      <c r="I216" s="12">
        <v>0</v>
      </c>
      <c r="J216" s="12">
        <v>9.9999999999999995E-8</v>
      </c>
      <c r="K216" s="13">
        <v>0</v>
      </c>
      <c r="L216" s="13">
        <v>9.4700000000000006E-2</v>
      </c>
    </row>
    <row r="217" spans="1:12" x14ac:dyDescent="0.2">
      <c r="A217" s="3" t="s">
        <v>197</v>
      </c>
      <c r="B217" s="3" t="s">
        <v>281</v>
      </c>
      <c r="C217" s="3" t="s">
        <v>198</v>
      </c>
      <c r="D217" s="3" t="s">
        <v>290</v>
      </c>
      <c r="E217" s="9" t="s">
        <v>38</v>
      </c>
      <c r="F217" s="10">
        <v>-930000</v>
      </c>
      <c r="G217" s="10">
        <v>-913482.12250000006</v>
      </c>
      <c r="H217" s="11">
        <v>0.98223884144416995</v>
      </c>
      <c r="I217" s="12">
        <v>0</v>
      </c>
      <c r="J217" s="12">
        <v>9.9999999999999995E-8</v>
      </c>
      <c r="K217" s="13">
        <v>0</v>
      </c>
      <c r="L217" s="13">
        <v>9.1300000000000006E-2</v>
      </c>
    </row>
    <row r="218" spans="1:12" x14ac:dyDescent="0.2">
      <c r="A218" s="3" t="s">
        <v>197</v>
      </c>
      <c r="B218" s="3" t="s">
        <v>281</v>
      </c>
      <c r="C218" s="3" t="s">
        <v>198</v>
      </c>
      <c r="D218" s="3" t="s">
        <v>290</v>
      </c>
      <c r="E218" s="9" t="s">
        <v>39</v>
      </c>
      <c r="F218" s="10">
        <v>-961000</v>
      </c>
      <c r="G218" s="10">
        <v>-940803.99199999997</v>
      </c>
      <c r="H218" s="11">
        <v>0.97898438294944301</v>
      </c>
      <c r="I218" s="12">
        <v>0</v>
      </c>
      <c r="J218" s="12">
        <v>9.9999999999999995E-8</v>
      </c>
      <c r="K218" s="13">
        <v>0</v>
      </c>
      <c r="L218" s="13">
        <v>9.4100000000000003E-2</v>
      </c>
    </row>
    <row r="219" spans="1:12" x14ac:dyDescent="0.2">
      <c r="A219" s="3" t="s">
        <v>197</v>
      </c>
      <c r="B219" s="3" t="s">
        <v>281</v>
      </c>
      <c r="C219" s="3" t="s">
        <v>198</v>
      </c>
      <c r="D219" s="3" t="s">
        <v>290</v>
      </c>
      <c r="E219" s="9" t="s">
        <v>40</v>
      </c>
      <c r="F219" s="10">
        <v>-961000</v>
      </c>
      <c r="G219" s="10">
        <v>-937484.97230000002</v>
      </c>
      <c r="H219" s="11">
        <v>0.97553066834118796</v>
      </c>
      <c r="I219" s="12">
        <v>0</v>
      </c>
      <c r="J219" s="12">
        <v>9.9999999999999995E-8</v>
      </c>
      <c r="K219" s="13">
        <v>0</v>
      </c>
      <c r="L219" s="13">
        <v>9.3700000000000006E-2</v>
      </c>
    </row>
    <row r="220" spans="1:12" x14ac:dyDescent="0.2">
      <c r="A220" s="3" t="s">
        <v>197</v>
      </c>
      <c r="B220" s="3" t="s">
        <v>281</v>
      </c>
      <c r="C220" s="3" t="s">
        <v>198</v>
      </c>
      <c r="D220" s="3" t="s">
        <v>290</v>
      </c>
      <c r="E220" s="9" t="s">
        <v>41</v>
      </c>
      <c r="F220" s="10">
        <v>-868000</v>
      </c>
      <c r="G220" s="10">
        <v>-843604.62040000001</v>
      </c>
      <c r="H220" s="11">
        <v>0.97189472402002997</v>
      </c>
      <c r="I220" s="12">
        <v>0</v>
      </c>
      <c r="J220" s="12">
        <v>9.9999999999999995E-8</v>
      </c>
      <c r="K220" s="13">
        <v>0</v>
      </c>
      <c r="L220" s="13">
        <v>8.4400000000000003E-2</v>
      </c>
    </row>
    <row r="221" spans="1:12" x14ac:dyDescent="0.2">
      <c r="A221" s="3" t="s">
        <v>197</v>
      </c>
      <c r="B221" s="3" t="s">
        <v>281</v>
      </c>
      <c r="C221" s="3" t="s">
        <v>198</v>
      </c>
      <c r="D221" s="3" t="s">
        <v>290</v>
      </c>
      <c r="E221" s="9" t="s">
        <v>42</v>
      </c>
      <c r="F221" s="10">
        <v>-961000</v>
      </c>
      <c r="G221" s="10">
        <v>-930792.21129999997</v>
      </c>
      <c r="H221" s="11">
        <v>0.96856629692736107</v>
      </c>
      <c r="I221" s="12">
        <v>0</v>
      </c>
      <c r="J221" s="12">
        <v>9.9999999999999995E-8</v>
      </c>
      <c r="K221" s="13">
        <v>0</v>
      </c>
      <c r="L221" s="13">
        <v>9.3100000000000002E-2</v>
      </c>
    </row>
    <row r="222" spans="1:12" x14ac:dyDescent="0.2">
      <c r="A222" s="3" t="s">
        <v>197</v>
      </c>
      <c r="B222" s="3" t="s">
        <v>281</v>
      </c>
      <c r="C222" s="3" t="s">
        <v>198</v>
      </c>
      <c r="D222" s="3" t="s">
        <v>290</v>
      </c>
      <c r="E222" s="9" t="s">
        <v>43</v>
      </c>
      <c r="F222" s="10">
        <v>-930000</v>
      </c>
      <c r="G222" s="10">
        <v>-897281.66449999996</v>
      </c>
      <c r="H222" s="11">
        <v>0.96481899406933402</v>
      </c>
      <c r="I222" s="12">
        <v>0</v>
      </c>
      <c r="J222" s="12">
        <v>9.9999999999999995E-8</v>
      </c>
      <c r="K222" s="13">
        <v>0</v>
      </c>
      <c r="L222" s="13">
        <v>8.9700000000000002E-2</v>
      </c>
    </row>
    <row r="223" spans="1:12" x14ac:dyDescent="0.2">
      <c r="A223" s="3" t="s">
        <v>197</v>
      </c>
      <c r="B223" s="3" t="s">
        <v>281</v>
      </c>
      <c r="C223" s="3" t="s">
        <v>198</v>
      </c>
      <c r="D223" s="3" t="s">
        <v>290</v>
      </c>
      <c r="E223" s="9" t="s">
        <v>44</v>
      </c>
      <c r="F223" s="10">
        <v>-961000</v>
      </c>
      <c r="G223" s="10">
        <v>-923648.51370000001</v>
      </c>
      <c r="H223" s="11">
        <v>0.96113268859160605</v>
      </c>
      <c r="I223" s="12">
        <v>0</v>
      </c>
      <c r="J223" s="12">
        <v>9.9999999999999995E-8</v>
      </c>
      <c r="K223" s="13">
        <v>0</v>
      </c>
      <c r="L223" s="13">
        <v>9.240000000000001E-2</v>
      </c>
    </row>
    <row r="224" spans="1:12" x14ac:dyDescent="0.2">
      <c r="A224" s="3" t="s">
        <v>197</v>
      </c>
      <c r="B224" s="3" t="s">
        <v>281</v>
      </c>
      <c r="C224" s="3" t="s">
        <v>198</v>
      </c>
      <c r="D224" s="3" t="s">
        <v>290</v>
      </c>
      <c r="E224" s="9" t="s">
        <v>45</v>
      </c>
      <c r="F224" s="10">
        <v>-930000</v>
      </c>
      <c r="G224" s="10">
        <v>-890261.64020000002</v>
      </c>
      <c r="H224" s="11">
        <v>0.95727058081247796</v>
      </c>
      <c r="I224" s="12">
        <v>0</v>
      </c>
      <c r="J224" s="12">
        <v>9.9999999999999995E-8</v>
      </c>
      <c r="K224" s="13">
        <v>0</v>
      </c>
      <c r="L224" s="13">
        <v>8.900000000000001E-2</v>
      </c>
    </row>
    <row r="225" spans="1:12" x14ac:dyDescent="0.2">
      <c r="A225" s="3" t="s">
        <v>197</v>
      </c>
      <c r="B225" s="3" t="s">
        <v>281</v>
      </c>
      <c r="C225" s="3" t="s">
        <v>198</v>
      </c>
      <c r="D225" s="3" t="s">
        <v>290</v>
      </c>
      <c r="E225" s="9" t="s">
        <v>46</v>
      </c>
      <c r="F225" s="10">
        <v>-961000</v>
      </c>
      <c r="G225" s="10">
        <v>-916274.12600000005</v>
      </c>
      <c r="H225" s="11">
        <v>0.95345902813059102</v>
      </c>
      <c r="I225" s="12">
        <v>0</v>
      </c>
      <c r="J225" s="12">
        <v>9.9999999999999995E-8</v>
      </c>
      <c r="K225" s="13">
        <v>0</v>
      </c>
      <c r="L225" s="13">
        <v>9.1600000000000001E-2</v>
      </c>
    </row>
    <row r="226" spans="1:12" x14ac:dyDescent="0.2">
      <c r="A226" s="3" t="s">
        <v>197</v>
      </c>
      <c r="B226" s="3" t="s">
        <v>281</v>
      </c>
      <c r="C226" s="3" t="s">
        <v>198</v>
      </c>
      <c r="D226" s="3" t="s">
        <v>290</v>
      </c>
      <c r="E226" s="9" t="s">
        <v>47</v>
      </c>
      <c r="F226" s="10">
        <v>-961000</v>
      </c>
      <c r="G226" s="10">
        <v>-912396.7476</v>
      </c>
      <c r="H226" s="11">
        <v>0.94942429511546911</v>
      </c>
      <c r="I226" s="12">
        <v>0</v>
      </c>
      <c r="J226" s="12">
        <v>9.9999999999999995E-8</v>
      </c>
      <c r="K226" s="13">
        <v>0</v>
      </c>
      <c r="L226" s="13">
        <v>9.1200000000000003E-2</v>
      </c>
    </row>
    <row r="227" spans="1:12" x14ac:dyDescent="0.2">
      <c r="A227" s="3" t="s">
        <v>197</v>
      </c>
      <c r="B227" s="3" t="s">
        <v>281</v>
      </c>
      <c r="C227" s="3" t="s">
        <v>198</v>
      </c>
      <c r="D227" s="3" t="s">
        <v>290</v>
      </c>
      <c r="E227" s="9" t="s">
        <v>48</v>
      </c>
      <c r="F227" s="10">
        <v>-930000</v>
      </c>
      <c r="G227" s="10">
        <v>-879156.13360000006</v>
      </c>
      <c r="H227" s="11">
        <v>0.94532917587172505</v>
      </c>
      <c r="I227" s="12">
        <v>0</v>
      </c>
      <c r="J227" s="12">
        <v>9.9999999999999995E-8</v>
      </c>
      <c r="K227" s="13">
        <v>0</v>
      </c>
      <c r="L227" s="13">
        <v>8.7900000000000006E-2</v>
      </c>
    </row>
    <row r="228" spans="1:12" x14ac:dyDescent="0.2">
      <c r="A228" s="3" t="s">
        <v>197</v>
      </c>
      <c r="B228" s="3" t="s">
        <v>281</v>
      </c>
      <c r="C228" s="3" t="s">
        <v>198</v>
      </c>
      <c r="D228" s="3" t="s">
        <v>290</v>
      </c>
      <c r="E228" s="9" t="s">
        <v>49</v>
      </c>
      <c r="F228" s="10">
        <v>-961000</v>
      </c>
      <c r="G228" s="10">
        <v>-904595.55</v>
      </c>
      <c r="H228" s="11">
        <v>0.94130650367970903</v>
      </c>
      <c r="I228" s="12">
        <v>0</v>
      </c>
      <c r="J228" s="12">
        <v>9.9999999999999995E-8</v>
      </c>
      <c r="K228" s="13">
        <v>0</v>
      </c>
      <c r="L228" s="13">
        <v>9.0500000000000011E-2</v>
      </c>
    </row>
    <row r="229" spans="1:12" x14ac:dyDescent="0.2">
      <c r="A229" s="3" t="s">
        <v>197</v>
      </c>
      <c r="B229" s="3" t="s">
        <v>281</v>
      </c>
      <c r="C229" s="3" t="s">
        <v>198</v>
      </c>
      <c r="D229" s="3" t="s">
        <v>290</v>
      </c>
      <c r="E229" s="9" t="s">
        <v>50</v>
      </c>
      <c r="F229" s="10">
        <v>-930000</v>
      </c>
      <c r="G229" s="10">
        <v>-871491.11470000003</v>
      </c>
      <c r="H229" s="11">
        <v>0.93708722011956003</v>
      </c>
      <c r="I229" s="12">
        <v>0</v>
      </c>
      <c r="J229" s="12">
        <v>9.9999999999999995E-8</v>
      </c>
      <c r="K229" s="13">
        <v>0</v>
      </c>
      <c r="L229" s="13">
        <v>8.7100000000000011E-2</v>
      </c>
    </row>
    <row r="230" spans="1:12" x14ac:dyDescent="0.2">
      <c r="A230" s="3" t="s">
        <v>197</v>
      </c>
      <c r="B230" s="3" t="s">
        <v>281</v>
      </c>
      <c r="C230" s="3" t="s">
        <v>198</v>
      </c>
      <c r="D230" s="3" t="s">
        <v>290</v>
      </c>
      <c r="E230" s="9" t="s">
        <v>51</v>
      </c>
      <c r="F230" s="10">
        <v>-961000</v>
      </c>
      <c r="G230" s="10">
        <v>-896563.46580000001</v>
      </c>
      <c r="H230" s="11">
        <v>0.93294845560541506</v>
      </c>
      <c r="I230" s="12">
        <v>0</v>
      </c>
      <c r="J230" s="12">
        <v>9.9999999999999995E-8</v>
      </c>
      <c r="K230" s="13">
        <v>0</v>
      </c>
      <c r="L230" s="13">
        <v>8.9700000000000002E-2</v>
      </c>
    </row>
    <row r="231" spans="1:12" x14ac:dyDescent="0.2">
      <c r="A231" s="3" t="s">
        <v>197</v>
      </c>
      <c r="B231" s="3" t="s">
        <v>281</v>
      </c>
      <c r="C231" s="3" t="s">
        <v>198</v>
      </c>
      <c r="D231" s="3" t="s">
        <v>290</v>
      </c>
      <c r="E231" s="9" t="s">
        <v>52</v>
      </c>
      <c r="F231" s="10">
        <v>-961000</v>
      </c>
      <c r="G231" s="10">
        <v>-892387.80729999999</v>
      </c>
      <c r="H231" s="11">
        <v>0.92860333740997703</v>
      </c>
      <c r="I231" s="12">
        <v>0</v>
      </c>
      <c r="J231" s="12">
        <v>9.9999999999999995E-8</v>
      </c>
      <c r="K231" s="13">
        <v>0</v>
      </c>
      <c r="L231" s="13">
        <v>8.9200000000000002E-2</v>
      </c>
    </row>
    <row r="232" spans="1:12" x14ac:dyDescent="0.2">
      <c r="A232" s="3" t="s">
        <v>197</v>
      </c>
      <c r="B232" s="3" t="s">
        <v>281</v>
      </c>
      <c r="C232" s="3" t="s">
        <v>198</v>
      </c>
      <c r="D232" s="3" t="s">
        <v>290</v>
      </c>
      <c r="E232" s="9" t="s">
        <v>53</v>
      </c>
      <c r="F232" s="10">
        <v>-868000</v>
      </c>
      <c r="G232" s="10">
        <v>-802193.03</v>
      </c>
      <c r="H232" s="11">
        <v>0.92418551848080988</v>
      </c>
      <c r="I232" s="12">
        <v>0</v>
      </c>
      <c r="J232" s="12">
        <v>9.9999999999999995E-8</v>
      </c>
      <c r="K232" s="13">
        <v>0</v>
      </c>
      <c r="L232" s="13">
        <v>8.0200000000000007E-2</v>
      </c>
    </row>
    <row r="233" spans="1:12" x14ac:dyDescent="0.2">
      <c r="A233" s="3" t="s">
        <v>197</v>
      </c>
      <c r="B233" s="3" t="s">
        <v>281</v>
      </c>
      <c r="C233" s="3" t="s">
        <v>198</v>
      </c>
      <c r="D233" s="3" t="s">
        <v>290</v>
      </c>
      <c r="E233" s="9" t="s">
        <v>54</v>
      </c>
      <c r="F233" s="10">
        <v>-961000</v>
      </c>
      <c r="G233" s="10">
        <v>-884259.80740000005</v>
      </c>
      <c r="H233" s="11">
        <v>0.92014548120323203</v>
      </c>
      <c r="I233" s="12">
        <v>0</v>
      </c>
      <c r="J233" s="12">
        <v>9.9999999999999995E-8</v>
      </c>
      <c r="K233" s="13">
        <v>0</v>
      </c>
      <c r="L233" s="13">
        <v>8.8400000000000006E-2</v>
      </c>
    </row>
    <row r="234" spans="1:12" x14ac:dyDescent="0.2">
      <c r="A234" s="3" t="s">
        <v>197</v>
      </c>
      <c r="B234" s="3" t="s">
        <v>281</v>
      </c>
      <c r="C234" s="3" t="s">
        <v>198</v>
      </c>
      <c r="D234" s="3" t="s">
        <v>290</v>
      </c>
      <c r="E234" s="9" t="s">
        <v>55</v>
      </c>
      <c r="F234" s="10">
        <v>-930000</v>
      </c>
      <c r="G234" s="10">
        <v>-851569.98549999995</v>
      </c>
      <c r="H234" s="11">
        <v>0.91566665105704403</v>
      </c>
      <c r="I234" s="12">
        <v>0</v>
      </c>
      <c r="J234" s="12">
        <v>9.9999999999999995E-8</v>
      </c>
      <c r="K234" s="13">
        <v>0</v>
      </c>
      <c r="L234" s="13">
        <v>8.5199999999999998E-2</v>
      </c>
    </row>
    <row r="235" spans="1:12" x14ac:dyDescent="0.2">
      <c r="A235" s="3" t="s">
        <v>197</v>
      </c>
      <c r="B235" s="3" t="s">
        <v>281</v>
      </c>
      <c r="C235" s="3" t="s">
        <v>198</v>
      </c>
      <c r="D235" s="3" t="s">
        <v>290</v>
      </c>
      <c r="E235" s="9" t="s">
        <v>56</v>
      </c>
      <c r="F235" s="10">
        <v>-961000</v>
      </c>
      <c r="G235" s="10">
        <v>-875808.72499999998</v>
      </c>
      <c r="H235" s="11">
        <v>0.91135143081886505</v>
      </c>
      <c r="I235" s="12">
        <v>0</v>
      </c>
      <c r="J235" s="12">
        <v>9.9999999999999995E-8</v>
      </c>
      <c r="K235" s="13">
        <v>0</v>
      </c>
      <c r="L235" s="13">
        <v>8.7599999999999997E-2</v>
      </c>
    </row>
    <row r="236" spans="1:12" x14ac:dyDescent="0.2">
      <c r="A236" s="3" t="s">
        <v>197</v>
      </c>
      <c r="B236" s="3" t="s">
        <v>281</v>
      </c>
      <c r="C236" s="3" t="s">
        <v>198</v>
      </c>
      <c r="D236" s="3" t="s">
        <v>290</v>
      </c>
      <c r="E236" s="9" t="s">
        <v>57</v>
      </c>
      <c r="F236" s="10">
        <v>-930000</v>
      </c>
      <c r="G236" s="10">
        <v>-843368.29720000003</v>
      </c>
      <c r="H236" s="11">
        <v>0.90684763137822599</v>
      </c>
      <c r="I236" s="12">
        <v>0</v>
      </c>
      <c r="J236" s="12">
        <v>9.9999999999999995E-8</v>
      </c>
      <c r="K236" s="13">
        <v>0</v>
      </c>
      <c r="L236" s="13">
        <v>8.43E-2</v>
      </c>
    </row>
    <row r="237" spans="1:12" x14ac:dyDescent="0.2">
      <c r="A237" s="3" t="s">
        <v>197</v>
      </c>
      <c r="B237" s="3" t="s">
        <v>281</v>
      </c>
      <c r="C237" s="3" t="s">
        <v>198</v>
      </c>
      <c r="D237" s="3" t="s">
        <v>290</v>
      </c>
      <c r="E237" s="9" t="s">
        <v>58</v>
      </c>
      <c r="F237" s="10">
        <v>-961000</v>
      </c>
      <c r="G237" s="10">
        <v>-867275.43839999998</v>
      </c>
      <c r="H237" s="11">
        <v>0.90247184019971904</v>
      </c>
      <c r="I237" s="12">
        <v>0</v>
      </c>
      <c r="J237" s="12">
        <v>9.9999999999999995E-8</v>
      </c>
      <c r="K237" s="13">
        <v>0</v>
      </c>
      <c r="L237" s="13">
        <v>8.6699999999999999E-2</v>
      </c>
    </row>
    <row r="238" spans="1:12" x14ac:dyDescent="0.2">
      <c r="A238" s="3" t="s">
        <v>197</v>
      </c>
      <c r="B238" s="3" t="s">
        <v>281</v>
      </c>
      <c r="C238" s="3" t="s">
        <v>198</v>
      </c>
      <c r="D238" s="3" t="s">
        <v>290</v>
      </c>
      <c r="E238" s="9" t="s">
        <v>59</v>
      </c>
      <c r="F238" s="10">
        <v>-961000</v>
      </c>
      <c r="G238" s="10">
        <v>-862926.44720000005</v>
      </c>
      <c r="H238" s="11">
        <v>0.89794635509289988</v>
      </c>
      <c r="I238" s="12">
        <v>0</v>
      </c>
      <c r="J238" s="12">
        <v>9.9999999999999995E-8</v>
      </c>
      <c r="K238" s="13">
        <v>0</v>
      </c>
      <c r="L238" s="13">
        <v>8.6300000000000002E-2</v>
      </c>
    </row>
    <row r="239" spans="1:12" x14ac:dyDescent="0.2">
      <c r="A239" s="3" t="s">
        <v>197</v>
      </c>
      <c r="B239" s="3" t="s">
        <v>281</v>
      </c>
      <c r="C239" s="3" t="s">
        <v>198</v>
      </c>
      <c r="D239" s="3" t="s">
        <v>290</v>
      </c>
      <c r="E239" s="9" t="s">
        <v>60</v>
      </c>
      <c r="F239" s="10">
        <v>-930000</v>
      </c>
      <c r="G239" s="10">
        <v>-830845.60699999996</v>
      </c>
      <c r="H239" s="11">
        <v>0.89338237315935298</v>
      </c>
      <c r="I239" s="12">
        <v>0</v>
      </c>
      <c r="J239" s="12">
        <v>9.9999999999999995E-8</v>
      </c>
      <c r="K239" s="13">
        <v>0</v>
      </c>
      <c r="L239" s="13">
        <v>8.3100000000000007E-2</v>
      </c>
    </row>
    <row r="240" spans="1:12" x14ac:dyDescent="0.2">
      <c r="A240" s="3" t="s">
        <v>197</v>
      </c>
      <c r="B240" s="3" t="s">
        <v>281</v>
      </c>
      <c r="C240" s="3" t="s">
        <v>198</v>
      </c>
      <c r="D240" s="3" t="s">
        <v>290</v>
      </c>
      <c r="E240" s="9" t="s">
        <v>61</v>
      </c>
      <c r="F240" s="10">
        <v>-961000</v>
      </c>
      <c r="G240" s="10">
        <v>-854299.33649999998</v>
      </c>
      <c r="H240" s="11">
        <v>0.88896913267459698</v>
      </c>
      <c r="I240" s="12">
        <v>0</v>
      </c>
      <c r="J240" s="12">
        <v>9.9999999999999995E-8</v>
      </c>
      <c r="K240" s="13">
        <v>0</v>
      </c>
      <c r="L240" s="13">
        <v>8.5400000000000004E-2</v>
      </c>
    </row>
    <row r="241" spans="1:12" x14ac:dyDescent="0.2">
      <c r="A241" s="3" t="s">
        <v>197</v>
      </c>
      <c r="B241" s="3" t="s">
        <v>281</v>
      </c>
      <c r="C241" s="3" t="s">
        <v>198</v>
      </c>
      <c r="D241" s="3" t="s">
        <v>290</v>
      </c>
      <c r="E241" s="9" t="s">
        <v>62</v>
      </c>
      <c r="F241" s="10">
        <v>-930000</v>
      </c>
      <c r="G241" s="10">
        <v>-822516.05980000005</v>
      </c>
      <c r="H241" s="11">
        <v>0.8844258708005821</v>
      </c>
      <c r="I241" s="12">
        <v>0</v>
      </c>
      <c r="J241" s="12">
        <v>9.9999999999999995E-8</v>
      </c>
      <c r="K241" s="13">
        <v>0</v>
      </c>
      <c r="L241" s="13">
        <v>8.2299999999999998E-2</v>
      </c>
    </row>
    <row r="242" spans="1:12" x14ac:dyDescent="0.2">
      <c r="A242" s="3" t="s">
        <v>197</v>
      </c>
      <c r="B242" s="3" t="s">
        <v>281</v>
      </c>
      <c r="C242" s="3" t="s">
        <v>198</v>
      </c>
      <c r="D242" s="3" t="s">
        <v>290</v>
      </c>
      <c r="E242" s="9" t="s">
        <v>63</v>
      </c>
      <c r="F242" s="10">
        <v>-961000</v>
      </c>
      <c r="G242" s="10">
        <v>-845680.02159999998</v>
      </c>
      <c r="H242" s="11">
        <v>0.88000002251418197</v>
      </c>
      <c r="I242" s="12">
        <v>0</v>
      </c>
      <c r="J242" s="12">
        <v>9.9999999999999995E-8</v>
      </c>
      <c r="K242" s="13">
        <v>0</v>
      </c>
      <c r="L242" s="13">
        <v>8.4600000000000009E-2</v>
      </c>
    </row>
    <row r="243" spans="1:12" x14ac:dyDescent="0.2">
      <c r="A243" s="3" t="s">
        <v>197</v>
      </c>
      <c r="B243" s="3" t="s">
        <v>281</v>
      </c>
      <c r="C243" s="3" t="s">
        <v>198</v>
      </c>
      <c r="D243" s="3" t="s">
        <v>290</v>
      </c>
      <c r="E243" s="9" t="s">
        <v>64</v>
      </c>
      <c r="F243" s="10">
        <v>-961000</v>
      </c>
      <c r="G243" s="10">
        <v>-841280.75910000002</v>
      </c>
      <c r="H243" s="11">
        <v>0.875422225865781</v>
      </c>
      <c r="I243" s="12">
        <v>0</v>
      </c>
      <c r="J243" s="12">
        <v>9.9999999999999995E-8</v>
      </c>
      <c r="K243" s="13">
        <v>0</v>
      </c>
      <c r="L243" s="13">
        <v>8.4100000000000008E-2</v>
      </c>
    </row>
    <row r="244" spans="1:12" x14ac:dyDescent="0.2">
      <c r="A244" s="3" t="s">
        <v>197</v>
      </c>
      <c r="B244" s="3" t="s">
        <v>281</v>
      </c>
      <c r="C244" s="3" t="s">
        <v>198</v>
      </c>
      <c r="D244" s="3" t="s">
        <v>290</v>
      </c>
      <c r="E244" s="9" t="s">
        <v>65</v>
      </c>
      <c r="F244" s="10">
        <v>-899000</v>
      </c>
      <c r="G244" s="10">
        <v>-782888.73970000003</v>
      </c>
      <c r="H244" s="11">
        <v>0.87084398191951107</v>
      </c>
      <c r="I244" s="12">
        <v>0</v>
      </c>
      <c r="J244" s="12">
        <v>9.9999999999999995E-8</v>
      </c>
      <c r="K244" s="13">
        <v>0</v>
      </c>
      <c r="L244" s="13">
        <v>7.8300000000000008E-2</v>
      </c>
    </row>
    <row r="245" spans="1:12" x14ac:dyDescent="0.2">
      <c r="A245" s="3" t="s">
        <v>197</v>
      </c>
      <c r="B245" s="3" t="s">
        <v>281</v>
      </c>
      <c r="C245" s="3" t="s">
        <v>198</v>
      </c>
      <c r="D245" s="3" t="s">
        <v>290</v>
      </c>
      <c r="E245" s="9" t="s">
        <v>66</v>
      </c>
      <c r="F245" s="10">
        <v>-961000</v>
      </c>
      <c r="G245" s="10">
        <v>-832742.85900000005</v>
      </c>
      <c r="H245" s="11">
        <v>0.86653783458802103</v>
      </c>
      <c r="I245" s="12">
        <v>0</v>
      </c>
      <c r="J245" s="12">
        <v>9.9999999999999995E-8</v>
      </c>
      <c r="K245" s="13">
        <v>0</v>
      </c>
      <c r="L245" s="13">
        <v>8.3299999999999999E-2</v>
      </c>
    </row>
    <row r="246" spans="1:12" x14ac:dyDescent="0.2">
      <c r="A246" s="3" t="s">
        <v>197</v>
      </c>
      <c r="B246" s="3" t="s">
        <v>281</v>
      </c>
      <c r="C246" s="3" t="s">
        <v>198</v>
      </c>
      <c r="D246" s="3" t="s">
        <v>290</v>
      </c>
      <c r="E246" s="9" t="s">
        <v>67</v>
      </c>
      <c r="F246" s="10">
        <v>-930000</v>
      </c>
      <c r="G246" s="10">
        <v>-801639.3602</v>
      </c>
      <c r="H246" s="11">
        <v>0.86197780664564205</v>
      </c>
      <c r="I246" s="12">
        <v>0</v>
      </c>
      <c r="J246" s="12">
        <v>9.9999999999999995E-8</v>
      </c>
      <c r="K246" s="13">
        <v>0</v>
      </c>
      <c r="L246" s="13">
        <v>8.0200000000000007E-2</v>
      </c>
    </row>
    <row r="247" spans="1:12" x14ac:dyDescent="0.2">
      <c r="A247" s="3" t="s">
        <v>197</v>
      </c>
      <c r="B247" s="3" t="s">
        <v>281</v>
      </c>
      <c r="C247" s="3" t="s">
        <v>198</v>
      </c>
      <c r="D247" s="3" t="s">
        <v>290</v>
      </c>
      <c r="E247" s="9" t="s">
        <v>68</v>
      </c>
      <c r="F247" s="10">
        <v>-961000</v>
      </c>
      <c r="G247" s="10">
        <v>-824168.84849999996</v>
      </c>
      <c r="H247" s="11">
        <v>0.85761586737675899</v>
      </c>
      <c r="I247" s="12">
        <v>0</v>
      </c>
      <c r="J247" s="12">
        <v>9.9999999999999995E-8</v>
      </c>
      <c r="K247" s="13">
        <v>0</v>
      </c>
      <c r="L247" s="13">
        <v>8.2400000000000001E-2</v>
      </c>
    </row>
    <row r="248" spans="1:12" x14ac:dyDescent="0.2">
      <c r="A248" s="3" t="s">
        <v>197</v>
      </c>
      <c r="B248" s="3" t="s">
        <v>281</v>
      </c>
      <c r="C248" s="3" t="s">
        <v>198</v>
      </c>
      <c r="D248" s="3" t="s">
        <v>290</v>
      </c>
      <c r="E248" s="9" t="s">
        <v>69</v>
      </c>
      <c r="F248" s="10">
        <v>-930000</v>
      </c>
      <c r="G248" s="10">
        <v>-793375.25089999998</v>
      </c>
      <c r="H248" s="11">
        <v>0.85309166763698607</v>
      </c>
      <c r="I248" s="12">
        <v>0</v>
      </c>
      <c r="J248" s="12">
        <v>9.9999999999999995E-8</v>
      </c>
      <c r="K248" s="13">
        <v>0</v>
      </c>
      <c r="L248" s="13">
        <v>7.9300000000000009E-2</v>
      </c>
    </row>
    <row r="249" spans="1:12" x14ac:dyDescent="0.2">
      <c r="A249" s="3" t="s">
        <v>197</v>
      </c>
      <c r="B249" s="3" t="s">
        <v>281</v>
      </c>
      <c r="C249" s="3" t="s">
        <v>198</v>
      </c>
      <c r="D249" s="3" t="s">
        <v>290</v>
      </c>
      <c r="E249" s="9" t="s">
        <v>70</v>
      </c>
      <c r="F249" s="10">
        <v>-961000</v>
      </c>
      <c r="G249" s="10">
        <v>-815627.76969999995</v>
      </c>
      <c r="H249" s="11">
        <v>0.84872816824669306</v>
      </c>
      <c r="I249" s="12">
        <v>0</v>
      </c>
      <c r="J249" s="12">
        <v>9.9999999999999995E-8</v>
      </c>
      <c r="K249" s="13">
        <v>0</v>
      </c>
      <c r="L249" s="13">
        <v>8.1600000000000006E-2</v>
      </c>
    </row>
    <row r="250" spans="1:12" x14ac:dyDescent="0.2">
      <c r="A250" s="3" t="s">
        <v>197</v>
      </c>
      <c r="B250" s="3" t="s">
        <v>281</v>
      </c>
      <c r="C250" s="3" t="s">
        <v>198</v>
      </c>
      <c r="D250" s="3" t="s">
        <v>290</v>
      </c>
      <c r="E250" s="9" t="s">
        <v>71</v>
      </c>
      <c r="F250" s="10">
        <v>-961000</v>
      </c>
      <c r="G250" s="10">
        <v>-811313.72609999997</v>
      </c>
      <c r="H250" s="11">
        <v>0.84423904897935609</v>
      </c>
      <c r="I250" s="12">
        <v>0</v>
      </c>
      <c r="J250" s="12">
        <v>9.9999999999999995E-8</v>
      </c>
      <c r="K250" s="13">
        <v>0</v>
      </c>
      <c r="L250" s="13">
        <v>8.1100000000000005E-2</v>
      </c>
    </row>
    <row r="251" spans="1:12" x14ac:dyDescent="0.2">
      <c r="A251" s="3" t="s">
        <v>197</v>
      </c>
      <c r="B251" s="3" t="s">
        <v>281</v>
      </c>
      <c r="C251" s="3" t="s">
        <v>198</v>
      </c>
      <c r="D251" s="3" t="s">
        <v>290</v>
      </c>
      <c r="E251" s="9" t="s">
        <v>72</v>
      </c>
      <c r="F251" s="10">
        <v>-930000</v>
      </c>
      <c r="G251" s="10">
        <v>-780955.53720000002</v>
      </c>
      <c r="H251" s="11">
        <v>0.83973713681109807</v>
      </c>
      <c r="I251" s="12">
        <v>0</v>
      </c>
      <c r="J251" s="12">
        <v>9.9999999999999995E-8</v>
      </c>
      <c r="K251" s="13">
        <v>0</v>
      </c>
      <c r="L251" s="13">
        <v>7.8100000000000003E-2</v>
      </c>
    </row>
    <row r="252" spans="1:12" x14ac:dyDescent="0.2">
      <c r="A252" s="3" t="s">
        <v>197</v>
      </c>
      <c r="B252" s="3" t="s">
        <v>281</v>
      </c>
      <c r="C252" s="3" t="s">
        <v>198</v>
      </c>
      <c r="D252" s="3" t="s">
        <v>290</v>
      </c>
      <c r="E252" s="9" t="s">
        <v>73</v>
      </c>
      <c r="F252" s="10">
        <v>-961000</v>
      </c>
      <c r="G252" s="10">
        <v>-802816.56200000003</v>
      </c>
      <c r="H252" s="11">
        <v>0.83539704678163107</v>
      </c>
      <c r="I252" s="12">
        <v>0</v>
      </c>
      <c r="J252" s="12">
        <v>9.9999999999999995E-8</v>
      </c>
      <c r="K252" s="13">
        <v>0</v>
      </c>
      <c r="L252" s="13">
        <v>8.030000000000001E-2</v>
      </c>
    </row>
    <row r="253" spans="1:12" x14ac:dyDescent="0.2">
      <c r="A253" s="3" t="s">
        <v>197</v>
      </c>
      <c r="B253" s="3" t="s">
        <v>282</v>
      </c>
      <c r="C253" s="3" t="s">
        <v>198</v>
      </c>
      <c r="D253" s="3" t="s">
        <v>290</v>
      </c>
      <c r="E253" s="9" t="s">
        <v>74</v>
      </c>
      <c r="F253" s="10">
        <v>-288000</v>
      </c>
      <c r="G253" s="10">
        <v>-239307.70569999999</v>
      </c>
      <c r="H253" s="11">
        <v>0.830929533592078</v>
      </c>
      <c r="I253" s="12">
        <v>0</v>
      </c>
      <c r="J253" s="12">
        <v>9.9999999999999995E-8</v>
      </c>
      <c r="K253" s="13">
        <v>0</v>
      </c>
      <c r="L253" s="13">
        <v>2.3900000000000001E-2</v>
      </c>
    </row>
    <row r="254" spans="1:12" x14ac:dyDescent="0.2">
      <c r="A254" s="3" t="s">
        <v>197</v>
      </c>
      <c r="B254" s="3" t="s">
        <v>282</v>
      </c>
      <c r="C254" s="3" t="s">
        <v>198</v>
      </c>
      <c r="D254" s="3" t="s">
        <v>290</v>
      </c>
      <c r="E254" s="9" t="s">
        <v>75</v>
      </c>
      <c r="F254" s="10">
        <v>-297600</v>
      </c>
      <c r="G254" s="10">
        <v>-245995.36790000001</v>
      </c>
      <c r="H254" s="11">
        <v>0.82659733842404204</v>
      </c>
      <c r="I254" s="12">
        <v>0</v>
      </c>
      <c r="J254" s="12">
        <v>9.9999999999999995E-8</v>
      </c>
      <c r="K254" s="13">
        <v>0</v>
      </c>
      <c r="L254" s="13">
        <v>2.46E-2</v>
      </c>
    </row>
    <row r="255" spans="1:12" x14ac:dyDescent="0.2">
      <c r="A255" s="3" t="s">
        <v>197</v>
      </c>
      <c r="B255" s="3" t="s">
        <v>282</v>
      </c>
      <c r="C255" s="3" t="s">
        <v>198</v>
      </c>
      <c r="D255" s="3" t="s">
        <v>290</v>
      </c>
      <c r="E255" s="9" t="s">
        <v>76</v>
      </c>
      <c r="F255" s="10">
        <v>-297600</v>
      </c>
      <c r="G255" s="10">
        <v>-244663.6778</v>
      </c>
      <c r="H255" s="11">
        <v>0.82212257324334204</v>
      </c>
      <c r="I255" s="12">
        <v>0</v>
      </c>
      <c r="J255" s="12">
        <v>9.9999999999999995E-8</v>
      </c>
      <c r="K255" s="13">
        <v>0</v>
      </c>
      <c r="L255" s="13">
        <v>2.4500000000000001E-2</v>
      </c>
    </row>
    <row r="256" spans="1:12" x14ac:dyDescent="0.2">
      <c r="A256" s="3" t="s">
        <v>197</v>
      </c>
      <c r="B256" s="3" t="s">
        <v>282</v>
      </c>
      <c r="C256" s="3" t="s">
        <v>198</v>
      </c>
      <c r="D256" s="3" t="s">
        <v>290</v>
      </c>
      <c r="E256" s="9" t="s">
        <v>77</v>
      </c>
      <c r="F256" s="10">
        <v>-268800</v>
      </c>
      <c r="G256" s="10">
        <v>-219783.93900000001</v>
      </c>
      <c r="H256" s="11">
        <v>0.81764858245324989</v>
      </c>
      <c r="I256" s="12">
        <v>0</v>
      </c>
      <c r="J256" s="12">
        <v>9.9999999999999995E-8</v>
      </c>
      <c r="K256" s="13">
        <v>0</v>
      </c>
      <c r="L256" s="13">
        <v>2.2000000000000002E-2</v>
      </c>
    </row>
    <row r="257" spans="1:12" x14ac:dyDescent="0.2">
      <c r="A257" s="3" t="s">
        <v>197</v>
      </c>
      <c r="B257" s="3" t="s">
        <v>282</v>
      </c>
      <c r="C257" s="3" t="s">
        <v>198</v>
      </c>
      <c r="D257" s="3" t="s">
        <v>290</v>
      </c>
      <c r="E257" s="9" t="s">
        <v>78</v>
      </c>
      <c r="F257" s="10">
        <v>-297600</v>
      </c>
      <c r="G257" s="10">
        <v>-242127.72889999999</v>
      </c>
      <c r="H257" s="11">
        <v>0.81360123942674512</v>
      </c>
      <c r="I257" s="12">
        <v>0</v>
      </c>
      <c r="J257" s="12">
        <v>9.9999999999999995E-8</v>
      </c>
      <c r="K257" s="13">
        <v>0</v>
      </c>
      <c r="L257" s="13">
        <v>2.4200000000000003E-2</v>
      </c>
    </row>
    <row r="258" spans="1:12" x14ac:dyDescent="0.2">
      <c r="A258" s="3" t="s">
        <v>197</v>
      </c>
      <c r="B258" s="3" t="s">
        <v>282</v>
      </c>
      <c r="C258" s="3" t="s">
        <v>198</v>
      </c>
      <c r="D258" s="3" t="s">
        <v>290</v>
      </c>
      <c r="E258" s="9" t="s">
        <v>79</v>
      </c>
      <c r="F258" s="10">
        <v>-288000</v>
      </c>
      <c r="G258" s="10">
        <v>-233040.91990000001</v>
      </c>
      <c r="H258" s="11">
        <v>0.80916986078953501</v>
      </c>
      <c r="I258" s="12">
        <v>0</v>
      </c>
      <c r="J258" s="12">
        <v>9.9999999999999995E-8</v>
      </c>
      <c r="K258" s="13">
        <v>0</v>
      </c>
      <c r="L258" s="13">
        <v>2.3300000000000001E-2</v>
      </c>
    </row>
    <row r="259" spans="1:12" x14ac:dyDescent="0.2">
      <c r="A259" s="3" t="s">
        <v>197</v>
      </c>
      <c r="B259" s="3" t="s">
        <v>282</v>
      </c>
      <c r="C259" s="3" t="s">
        <v>198</v>
      </c>
      <c r="D259" s="3" t="s">
        <v>290</v>
      </c>
      <c r="E259" s="9" t="s">
        <v>80</v>
      </c>
      <c r="F259" s="10">
        <v>-297600</v>
      </c>
      <c r="G259" s="10">
        <v>-239546.23250000001</v>
      </c>
      <c r="H259" s="11">
        <v>0.80492685635309402</v>
      </c>
      <c r="I259" s="12">
        <v>0</v>
      </c>
      <c r="J259" s="12">
        <v>9.9999999999999995E-8</v>
      </c>
      <c r="K259" s="13">
        <v>0</v>
      </c>
      <c r="L259" s="13">
        <v>2.4E-2</v>
      </c>
    </row>
    <row r="260" spans="1:12" x14ac:dyDescent="0.2">
      <c r="A260" s="3" t="s">
        <v>197</v>
      </c>
      <c r="B260" s="3" t="s">
        <v>282</v>
      </c>
      <c r="C260" s="3" t="s">
        <v>198</v>
      </c>
      <c r="D260" s="3" t="s">
        <v>290</v>
      </c>
      <c r="E260" s="9" t="s">
        <v>81</v>
      </c>
      <c r="F260" s="10">
        <v>-288000</v>
      </c>
      <c r="G260" s="10">
        <v>-230555.4278</v>
      </c>
      <c r="H260" s="11">
        <v>0.80053967997869002</v>
      </c>
      <c r="I260" s="12">
        <v>0</v>
      </c>
      <c r="J260" s="12">
        <v>9.9999999999999995E-8</v>
      </c>
      <c r="K260" s="13">
        <v>0</v>
      </c>
      <c r="L260" s="13">
        <v>2.3100000000000002E-2</v>
      </c>
    </row>
    <row r="261" spans="1:12" x14ac:dyDescent="0.2">
      <c r="A261" s="3" t="s">
        <v>197</v>
      </c>
      <c r="B261" s="3" t="s">
        <v>282</v>
      </c>
      <c r="C261" s="3" t="s">
        <v>198</v>
      </c>
      <c r="D261" s="3" t="s">
        <v>290</v>
      </c>
      <c r="E261" s="9" t="s">
        <v>82</v>
      </c>
      <c r="F261" s="10">
        <v>-297600</v>
      </c>
      <c r="G261" s="10">
        <v>-236977.693</v>
      </c>
      <c r="H261" s="11">
        <v>0.79629601158800201</v>
      </c>
      <c r="I261" s="12">
        <v>0</v>
      </c>
      <c r="J261" s="12">
        <v>9.9999999999999995E-8</v>
      </c>
      <c r="K261" s="13">
        <v>0</v>
      </c>
      <c r="L261" s="13">
        <v>2.3700000000000002E-2</v>
      </c>
    </row>
    <row r="262" spans="1:12" x14ac:dyDescent="0.2">
      <c r="A262" s="3" t="s">
        <v>197</v>
      </c>
      <c r="B262" s="3" t="s">
        <v>282</v>
      </c>
      <c r="C262" s="3" t="s">
        <v>198</v>
      </c>
      <c r="D262" s="3" t="s">
        <v>290</v>
      </c>
      <c r="E262" s="9" t="s">
        <v>83</v>
      </c>
      <c r="F262" s="10">
        <v>-297600</v>
      </c>
      <c r="G262" s="10">
        <v>-235673.4394</v>
      </c>
      <c r="H262" s="11">
        <v>0.79191343885566701</v>
      </c>
      <c r="I262" s="12">
        <v>0</v>
      </c>
      <c r="J262" s="12">
        <v>9.9999999999999995E-8</v>
      </c>
      <c r="K262" s="13">
        <v>0</v>
      </c>
      <c r="L262" s="13">
        <v>2.3599999999999999E-2</v>
      </c>
    </row>
    <row r="263" spans="1:12" x14ac:dyDescent="0.2">
      <c r="A263" s="3" t="s">
        <v>197</v>
      </c>
      <c r="B263" s="3" t="s">
        <v>282</v>
      </c>
      <c r="C263" s="3" t="s">
        <v>198</v>
      </c>
      <c r="D263" s="3" t="s">
        <v>290</v>
      </c>
      <c r="E263" s="9" t="s">
        <v>84</v>
      </c>
      <c r="F263" s="10">
        <v>-288000</v>
      </c>
      <c r="G263" s="10">
        <v>-226808.4258</v>
      </c>
      <c r="H263" s="11">
        <v>0.7875292560790641</v>
      </c>
      <c r="I263" s="12">
        <v>0</v>
      </c>
      <c r="J263" s="12">
        <v>9.9999999999999995E-8</v>
      </c>
      <c r="K263" s="13">
        <v>0</v>
      </c>
      <c r="L263" s="13">
        <v>2.2700000000000001E-2</v>
      </c>
    </row>
    <row r="264" spans="1:12" x14ac:dyDescent="0.2">
      <c r="A264" s="3" t="s">
        <v>197</v>
      </c>
      <c r="B264" s="3" t="s">
        <v>282</v>
      </c>
      <c r="C264" s="3" t="s">
        <v>198</v>
      </c>
      <c r="D264" s="3" t="s">
        <v>290</v>
      </c>
      <c r="E264" s="9" t="s">
        <v>85</v>
      </c>
      <c r="F264" s="10">
        <v>-297600</v>
      </c>
      <c r="G264" s="10">
        <v>-233105.6894</v>
      </c>
      <c r="H264" s="11">
        <v>0.78328524654702703</v>
      </c>
      <c r="I264" s="12">
        <v>0</v>
      </c>
      <c r="J264" s="12">
        <v>9.9999999999999995E-8</v>
      </c>
      <c r="K264" s="13">
        <v>0</v>
      </c>
      <c r="L264" s="13">
        <v>2.3300000000000001E-2</v>
      </c>
    </row>
    <row r="265" spans="1:12" x14ac:dyDescent="0.2">
      <c r="A265" s="3" t="s">
        <v>197</v>
      </c>
      <c r="B265" s="3" t="s">
        <v>282</v>
      </c>
      <c r="C265" s="3" t="s">
        <v>198</v>
      </c>
      <c r="D265" s="3" t="s">
        <v>290</v>
      </c>
      <c r="E265" s="9" t="s">
        <v>86</v>
      </c>
      <c r="F265" s="10">
        <v>-288000</v>
      </c>
      <c r="G265" s="10">
        <v>-224322.8443</v>
      </c>
      <c r="H265" s="11">
        <v>0.77889876509119305</v>
      </c>
      <c r="I265" s="12">
        <v>0</v>
      </c>
      <c r="J265" s="12">
        <v>9.9999999999999995E-8</v>
      </c>
      <c r="K265" s="13">
        <v>0</v>
      </c>
      <c r="L265" s="13">
        <v>2.24E-2</v>
      </c>
    </row>
    <row r="266" spans="1:12" x14ac:dyDescent="0.2">
      <c r="A266" s="3" t="s">
        <v>197</v>
      </c>
      <c r="B266" s="3" t="s">
        <v>282</v>
      </c>
      <c r="C266" s="3" t="s">
        <v>198</v>
      </c>
      <c r="D266" s="3" t="s">
        <v>290</v>
      </c>
      <c r="E266" s="9" t="s">
        <v>87</v>
      </c>
      <c r="F266" s="10">
        <v>-297600</v>
      </c>
      <c r="G266" s="10">
        <v>-230536.75820000001</v>
      </c>
      <c r="H266" s="11">
        <v>0.77465308547670297</v>
      </c>
      <c r="I266" s="12">
        <v>0</v>
      </c>
      <c r="J266" s="12">
        <v>9.9999999999999995E-8</v>
      </c>
      <c r="K266" s="13">
        <v>0</v>
      </c>
      <c r="L266" s="13">
        <v>2.3100000000000002E-2</v>
      </c>
    </row>
    <row r="267" spans="1:12" x14ac:dyDescent="0.2">
      <c r="A267" s="3" t="s">
        <v>197</v>
      </c>
      <c r="B267" s="3" t="s">
        <v>282</v>
      </c>
      <c r="C267" s="3" t="s">
        <v>198</v>
      </c>
      <c r="D267" s="3" t="s">
        <v>290</v>
      </c>
      <c r="E267" s="9" t="s">
        <v>88</v>
      </c>
      <c r="F267" s="10">
        <v>-297600</v>
      </c>
      <c r="G267" s="10">
        <v>-229230.99729999999</v>
      </c>
      <c r="H267" s="11">
        <v>0.77026544806611197</v>
      </c>
      <c r="I267" s="12">
        <v>0</v>
      </c>
      <c r="J267" s="12">
        <v>9.9999999999999995E-8</v>
      </c>
      <c r="K267" s="13">
        <v>0</v>
      </c>
      <c r="L267" s="13">
        <v>2.29E-2</v>
      </c>
    </row>
    <row r="268" spans="1:12" x14ac:dyDescent="0.2">
      <c r="A268" s="3" t="s">
        <v>197</v>
      </c>
      <c r="B268" s="3" t="s">
        <v>282</v>
      </c>
      <c r="C268" s="3" t="s">
        <v>198</v>
      </c>
      <c r="D268" s="3" t="s">
        <v>290</v>
      </c>
      <c r="E268" s="9" t="s">
        <v>89</v>
      </c>
      <c r="F268" s="10">
        <v>-268800</v>
      </c>
      <c r="G268" s="10">
        <v>-205867.9142</v>
      </c>
      <c r="H268" s="11">
        <v>0.76587765708697597</v>
      </c>
      <c r="I268" s="12">
        <v>0</v>
      </c>
      <c r="J268" s="12">
        <v>9.9999999999999995E-8</v>
      </c>
      <c r="K268" s="13">
        <v>0</v>
      </c>
      <c r="L268" s="13">
        <v>2.06E-2</v>
      </c>
    </row>
    <row r="269" spans="1:12" x14ac:dyDescent="0.2">
      <c r="A269" s="3" t="s">
        <v>197</v>
      </c>
      <c r="B269" s="3" t="s">
        <v>282</v>
      </c>
      <c r="C269" s="3" t="s">
        <v>198</v>
      </c>
      <c r="D269" s="3" t="s">
        <v>290</v>
      </c>
      <c r="E269" s="9" t="s">
        <v>90</v>
      </c>
      <c r="F269" s="10">
        <v>-297600</v>
      </c>
      <c r="G269" s="10">
        <v>-226745.78510000001</v>
      </c>
      <c r="H269" s="11">
        <v>0.76191460042864301</v>
      </c>
      <c r="I269" s="12">
        <v>0</v>
      </c>
      <c r="J269" s="12">
        <v>9.9999999999999995E-8</v>
      </c>
      <c r="K269" s="13">
        <v>0</v>
      </c>
      <c r="L269" s="13">
        <v>2.2700000000000001E-2</v>
      </c>
    </row>
    <row r="270" spans="1:12" x14ac:dyDescent="0.2">
      <c r="A270" s="3" t="s">
        <v>197</v>
      </c>
      <c r="B270" s="3" t="s">
        <v>282</v>
      </c>
      <c r="C270" s="3" t="s">
        <v>198</v>
      </c>
      <c r="D270" s="3" t="s">
        <v>290</v>
      </c>
      <c r="E270" s="9" t="s">
        <v>91</v>
      </c>
      <c r="F270" s="10">
        <v>-288000</v>
      </c>
      <c r="G270" s="10">
        <v>-218167.86739999999</v>
      </c>
      <c r="H270" s="11">
        <v>0.75752731735257106</v>
      </c>
      <c r="I270" s="12">
        <v>0</v>
      </c>
      <c r="J270" s="12">
        <v>9.9999999999999995E-8</v>
      </c>
      <c r="K270" s="13">
        <v>0</v>
      </c>
      <c r="L270" s="13">
        <v>2.18E-2</v>
      </c>
    </row>
    <row r="271" spans="1:12" x14ac:dyDescent="0.2">
      <c r="A271" s="3" t="s">
        <v>197</v>
      </c>
      <c r="B271" s="3" t="s">
        <v>282</v>
      </c>
      <c r="C271" s="3" t="s">
        <v>198</v>
      </c>
      <c r="D271" s="3" t="s">
        <v>290</v>
      </c>
      <c r="E271" s="9" t="s">
        <v>92</v>
      </c>
      <c r="F271" s="10">
        <v>-297600</v>
      </c>
      <c r="G271" s="10">
        <v>-224176.78510000001</v>
      </c>
      <c r="H271" s="11">
        <v>0.75328220787245503</v>
      </c>
      <c r="I271" s="12">
        <v>0</v>
      </c>
      <c r="J271" s="12">
        <v>9.9999999999999995E-8</v>
      </c>
      <c r="K271" s="13">
        <v>0</v>
      </c>
      <c r="L271" s="13">
        <v>2.24E-2</v>
      </c>
    </row>
    <row r="272" spans="1:12" x14ac:dyDescent="0.2">
      <c r="A272" s="3" t="s">
        <v>197</v>
      </c>
      <c r="B272" s="3" t="s">
        <v>282</v>
      </c>
      <c r="C272" s="3" t="s">
        <v>198</v>
      </c>
      <c r="D272" s="3" t="s">
        <v>290</v>
      </c>
      <c r="E272" s="9" t="s">
        <v>93</v>
      </c>
      <c r="F272" s="10">
        <v>-288000</v>
      </c>
      <c r="G272" s="10">
        <v>-215687.3529</v>
      </c>
      <c r="H272" s="11">
        <v>0.74891441991861507</v>
      </c>
      <c r="I272" s="12">
        <v>0</v>
      </c>
      <c r="J272" s="12">
        <v>9.9999999999999995E-8</v>
      </c>
      <c r="K272" s="13">
        <v>0</v>
      </c>
      <c r="L272" s="13">
        <v>2.1600000000000001E-2</v>
      </c>
    </row>
    <row r="273" spans="1:12" x14ac:dyDescent="0.2">
      <c r="A273" s="3" t="s">
        <v>197</v>
      </c>
      <c r="B273" s="3" t="s">
        <v>282</v>
      </c>
      <c r="C273" s="3" t="s">
        <v>198</v>
      </c>
      <c r="D273" s="3" t="s">
        <v>290</v>
      </c>
      <c r="E273" s="9" t="s">
        <v>94</v>
      </c>
      <c r="F273" s="10">
        <v>-297600</v>
      </c>
      <c r="G273" s="10">
        <v>-221694.9289</v>
      </c>
      <c r="H273" s="11">
        <v>0.74494263734336996</v>
      </c>
      <c r="I273" s="12">
        <v>0</v>
      </c>
      <c r="J273" s="12">
        <v>9.9999999999999995E-8</v>
      </c>
      <c r="K273" s="13">
        <v>0</v>
      </c>
      <c r="L273" s="13">
        <v>2.2200000000000001E-2</v>
      </c>
    </row>
    <row r="274" spans="1:12" x14ac:dyDescent="0.2">
      <c r="A274" s="3" t="s">
        <v>197</v>
      </c>
      <c r="B274" s="3" t="s">
        <v>282</v>
      </c>
      <c r="C274" s="3" t="s">
        <v>198</v>
      </c>
      <c r="D274" s="3" t="s">
        <v>290</v>
      </c>
      <c r="E274" s="9" t="s">
        <v>95</v>
      </c>
      <c r="F274" s="10">
        <v>-297600</v>
      </c>
      <c r="G274" s="10">
        <v>-220475.73550000001</v>
      </c>
      <c r="H274" s="11">
        <v>0.74084588543767504</v>
      </c>
      <c r="I274" s="12">
        <v>0</v>
      </c>
      <c r="J274" s="12">
        <v>9.9999999999999995E-8</v>
      </c>
      <c r="K274" s="13">
        <v>0</v>
      </c>
      <c r="L274" s="13">
        <v>2.2000000000000002E-2</v>
      </c>
    </row>
    <row r="275" spans="1:12" x14ac:dyDescent="0.2">
      <c r="A275" s="3" t="s">
        <v>197</v>
      </c>
      <c r="B275" s="3" t="s">
        <v>282</v>
      </c>
      <c r="C275" s="3" t="s">
        <v>198</v>
      </c>
      <c r="D275" s="3" t="s">
        <v>290</v>
      </c>
      <c r="E275" s="9" t="s">
        <v>96</v>
      </c>
      <c r="F275" s="10">
        <v>-288000</v>
      </c>
      <c r="G275" s="10">
        <v>-212185.959</v>
      </c>
      <c r="H275" s="11">
        <v>0.73675680196884497</v>
      </c>
      <c r="I275" s="12">
        <v>0</v>
      </c>
      <c r="J275" s="12">
        <v>9.9999999999999995E-8</v>
      </c>
      <c r="K275" s="13">
        <v>0</v>
      </c>
      <c r="L275" s="13">
        <v>2.12E-2</v>
      </c>
    </row>
    <row r="276" spans="1:12" x14ac:dyDescent="0.2">
      <c r="A276" s="3" t="s">
        <v>197</v>
      </c>
      <c r="B276" s="3" t="s">
        <v>282</v>
      </c>
      <c r="C276" s="3" t="s">
        <v>198</v>
      </c>
      <c r="D276" s="3" t="s">
        <v>290</v>
      </c>
      <c r="E276" s="9" t="s">
        <v>97</v>
      </c>
      <c r="F276" s="10">
        <v>-297600</v>
      </c>
      <c r="G276" s="10">
        <v>-218083.3757</v>
      </c>
      <c r="H276" s="11">
        <v>0.73280704212216097</v>
      </c>
      <c r="I276" s="12">
        <v>0</v>
      </c>
      <c r="J276" s="12">
        <v>9.9999999999999995E-8</v>
      </c>
      <c r="K276" s="13">
        <v>0</v>
      </c>
      <c r="L276" s="13">
        <v>2.18E-2</v>
      </c>
    </row>
    <row r="277" spans="1:12" x14ac:dyDescent="0.2">
      <c r="A277" s="3" t="s">
        <v>197</v>
      </c>
      <c r="B277" s="3" t="s">
        <v>282</v>
      </c>
      <c r="C277" s="3" t="s">
        <v>198</v>
      </c>
      <c r="D277" s="3" t="s">
        <v>290</v>
      </c>
      <c r="E277" s="9" t="s">
        <v>98</v>
      </c>
      <c r="F277" s="10">
        <v>-288000</v>
      </c>
      <c r="G277" s="10">
        <v>-209875.22140000001</v>
      </c>
      <c r="H277" s="11">
        <v>0.728733407648125</v>
      </c>
      <c r="I277" s="12">
        <v>0</v>
      </c>
      <c r="J277" s="12">
        <v>9.9999999999999995E-8</v>
      </c>
      <c r="K277" s="13">
        <v>0</v>
      </c>
      <c r="L277" s="13">
        <v>2.1000000000000001E-2</v>
      </c>
    </row>
    <row r="278" spans="1:12" x14ac:dyDescent="0.2">
      <c r="A278" s="3" t="s">
        <v>197</v>
      </c>
      <c r="B278" s="3" t="s">
        <v>282</v>
      </c>
      <c r="C278" s="3" t="s">
        <v>198</v>
      </c>
      <c r="D278" s="3" t="s">
        <v>290</v>
      </c>
      <c r="E278" s="9" t="s">
        <v>99</v>
      </c>
      <c r="F278" s="10">
        <v>-297600</v>
      </c>
      <c r="G278" s="10">
        <v>-215700.13080000001</v>
      </c>
      <c r="H278" s="11">
        <v>0.72479882657395212</v>
      </c>
      <c r="I278" s="12">
        <v>0</v>
      </c>
      <c r="J278" s="12">
        <v>9.9999999999999995E-8</v>
      </c>
      <c r="K278" s="13">
        <v>0</v>
      </c>
      <c r="L278" s="13">
        <v>2.1600000000000001E-2</v>
      </c>
    </row>
    <row r="279" spans="1:12" x14ac:dyDescent="0.2">
      <c r="A279" s="3" t="s">
        <v>197</v>
      </c>
      <c r="B279" s="3" t="s">
        <v>282</v>
      </c>
      <c r="C279" s="3" t="s">
        <v>198</v>
      </c>
      <c r="D279" s="3" t="s">
        <v>290</v>
      </c>
      <c r="E279" s="9" t="s">
        <v>100</v>
      </c>
      <c r="F279" s="10">
        <v>-297600</v>
      </c>
      <c r="G279" s="10">
        <v>-214492.55439999999</v>
      </c>
      <c r="H279" s="11">
        <v>0.72074111030854093</v>
      </c>
      <c r="I279" s="12">
        <v>0</v>
      </c>
      <c r="J279" s="12">
        <v>9.9999999999999995E-8</v>
      </c>
      <c r="K279" s="13">
        <v>0</v>
      </c>
      <c r="L279" s="13">
        <v>2.1400000000000002E-2</v>
      </c>
    </row>
    <row r="280" spans="1:12" x14ac:dyDescent="0.2">
      <c r="A280" s="3" t="s">
        <v>197</v>
      </c>
      <c r="B280" s="3" t="s">
        <v>282</v>
      </c>
      <c r="C280" s="3" t="s">
        <v>198</v>
      </c>
      <c r="D280" s="3" t="s">
        <v>290</v>
      </c>
      <c r="E280" s="9" t="s">
        <v>101</v>
      </c>
      <c r="F280" s="10">
        <v>-268800</v>
      </c>
      <c r="G280" s="10">
        <v>-192646.71840000001</v>
      </c>
      <c r="H280" s="11">
        <v>0.71669166055560507</v>
      </c>
      <c r="I280" s="12">
        <v>0</v>
      </c>
      <c r="J280" s="12">
        <v>9.9999999999999995E-8</v>
      </c>
      <c r="K280" s="13">
        <v>0</v>
      </c>
      <c r="L280" s="13">
        <v>1.9300000000000001E-2</v>
      </c>
    </row>
    <row r="281" spans="1:12" x14ac:dyDescent="0.2">
      <c r="A281" s="3" t="s">
        <v>197</v>
      </c>
      <c r="B281" s="3" t="s">
        <v>282</v>
      </c>
      <c r="C281" s="3" t="s">
        <v>198</v>
      </c>
      <c r="D281" s="3" t="s">
        <v>290</v>
      </c>
      <c r="E281" s="9" t="s">
        <v>102</v>
      </c>
      <c r="F281" s="10">
        <v>-297600</v>
      </c>
      <c r="G281" s="10">
        <v>-212201.08970000001</v>
      </c>
      <c r="H281" s="11">
        <v>0.71304129617928602</v>
      </c>
      <c r="I281" s="12">
        <v>0</v>
      </c>
      <c r="J281" s="12">
        <v>9.9999999999999995E-8</v>
      </c>
      <c r="K281" s="13">
        <v>0</v>
      </c>
      <c r="L281" s="13">
        <v>2.12E-2</v>
      </c>
    </row>
    <row r="282" spans="1:12" x14ac:dyDescent="0.2">
      <c r="A282" s="3" t="s">
        <v>197</v>
      </c>
      <c r="B282" s="3" t="s">
        <v>282</v>
      </c>
      <c r="C282" s="3" t="s">
        <v>198</v>
      </c>
      <c r="D282" s="3" t="s">
        <v>290</v>
      </c>
      <c r="E282" s="9" t="s">
        <v>103</v>
      </c>
      <c r="F282" s="10">
        <v>-288000</v>
      </c>
      <c r="G282" s="10">
        <v>-204194.27619999999</v>
      </c>
      <c r="H282" s="11">
        <v>0.70900790356041699</v>
      </c>
      <c r="I282" s="12">
        <v>0</v>
      </c>
      <c r="J282" s="12">
        <v>9.9999999999999995E-8</v>
      </c>
      <c r="K282" s="13">
        <v>0</v>
      </c>
      <c r="L282" s="13">
        <v>2.0400000000000001E-2</v>
      </c>
    </row>
    <row r="283" spans="1:12" x14ac:dyDescent="0.2">
      <c r="A283" s="3" t="s">
        <v>197</v>
      </c>
      <c r="B283" s="3" t="s">
        <v>282</v>
      </c>
      <c r="C283" s="3" t="s">
        <v>198</v>
      </c>
      <c r="D283" s="3" t="s">
        <v>290</v>
      </c>
      <c r="E283" s="9" t="s">
        <v>104</v>
      </c>
      <c r="F283" s="10">
        <v>-297600</v>
      </c>
      <c r="G283" s="10">
        <v>-209841.5729</v>
      </c>
      <c r="H283" s="11">
        <v>0.70511281215900201</v>
      </c>
      <c r="I283" s="12">
        <v>0</v>
      </c>
      <c r="J283" s="12">
        <v>9.9999999999999995E-8</v>
      </c>
      <c r="K283" s="13">
        <v>0</v>
      </c>
      <c r="L283" s="13">
        <v>2.1000000000000001E-2</v>
      </c>
    </row>
    <row r="284" spans="1:12" x14ac:dyDescent="0.2">
      <c r="A284" s="3" t="s">
        <v>197</v>
      </c>
      <c r="B284" s="3" t="s">
        <v>282</v>
      </c>
      <c r="C284" s="3" t="s">
        <v>198</v>
      </c>
      <c r="D284" s="3" t="s">
        <v>290</v>
      </c>
      <c r="E284" s="9" t="s">
        <v>105</v>
      </c>
      <c r="F284" s="10">
        <v>-288000</v>
      </c>
      <c r="G284" s="10">
        <v>-201915.7806</v>
      </c>
      <c r="H284" s="11">
        <v>0.70109646038893103</v>
      </c>
      <c r="I284" s="12">
        <v>0</v>
      </c>
      <c r="J284" s="12">
        <v>9.9999999999999995E-8</v>
      </c>
      <c r="K284" s="13">
        <v>0</v>
      </c>
      <c r="L284" s="13">
        <v>2.0200000000000003E-2</v>
      </c>
    </row>
    <row r="285" spans="1:12" x14ac:dyDescent="0.2">
      <c r="A285" s="3" t="s">
        <v>197</v>
      </c>
      <c r="B285" s="3" t="s">
        <v>282</v>
      </c>
      <c r="C285" s="3" t="s">
        <v>198</v>
      </c>
      <c r="D285" s="3" t="s">
        <v>290</v>
      </c>
      <c r="E285" s="9" t="s">
        <v>106</v>
      </c>
      <c r="F285" s="10">
        <v>-297600</v>
      </c>
      <c r="G285" s="10">
        <v>-207492.09849999999</v>
      </c>
      <c r="H285" s="11">
        <v>0.69721807304043903</v>
      </c>
      <c r="I285" s="12">
        <v>0</v>
      </c>
      <c r="J285" s="12">
        <v>9.9999999999999995E-8</v>
      </c>
      <c r="K285" s="13">
        <v>0</v>
      </c>
      <c r="L285" s="13">
        <v>2.07E-2</v>
      </c>
    </row>
    <row r="286" spans="1:12" x14ac:dyDescent="0.2">
      <c r="A286" s="3" t="s">
        <v>197</v>
      </c>
      <c r="B286" s="3" t="s">
        <v>282</v>
      </c>
      <c r="C286" s="3" t="s">
        <v>198</v>
      </c>
      <c r="D286" s="3" t="s">
        <v>290</v>
      </c>
      <c r="E286" s="9" t="s">
        <v>107</v>
      </c>
      <c r="F286" s="10">
        <v>-297600</v>
      </c>
      <c r="G286" s="10">
        <v>-206302.03390000001</v>
      </c>
      <c r="H286" s="11">
        <v>0.69321919983663294</v>
      </c>
      <c r="I286" s="12">
        <v>0</v>
      </c>
      <c r="J286" s="12">
        <v>9.9999999999999995E-8</v>
      </c>
      <c r="K286" s="13">
        <v>0</v>
      </c>
      <c r="L286" s="13">
        <v>2.06E-2</v>
      </c>
    </row>
    <row r="287" spans="1:12" x14ac:dyDescent="0.2">
      <c r="A287" s="3" t="s">
        <v>197</v>
      </c>
      <c r="B287" s="3" t="s">
        <v>282</v>
      </c>
      <c r="C287" s="3" t="s">
        <v>198</v>
      </c>
      <c r="D287" s="3" t="s">
        <v>290</v>
      </c>
      <c r="E287" s="9" t="s">
        <v>108</v>
      </c>
      <c r="F287" s="10">
        <v>-288000</v>
      </c>
      <c r="G287" s="10">
        <v>-198498.05970000001</v>
      </c>
      <c r="H287" s="11">
        <v>0.68922937400123507</v>
      </c>
      <c r="I287" s="12">
        <v>0</v>
      </c>
      <c r="J287" s="12">
        <v>9.9999999999999995E-8</v>
      </c>
      <c r="K287" s="13">
        <v>0</v>
      </c>
      <c r="L287" s="13">
        <v>1.9800000000000002E-2</v>
      </c>
    </row>
    <row r="288" spans="1:12" x14ac:dyDescent="0.2">
      <c r="A288" s="3" t="s">
        <v>197</v>
      </c>
      <c r="B288" s="3" t="s">
        <v>282</v>
      </c>
      <c r="C288" s="3" t="s">
        <v>198</v>
      </c>
      <c r="D288" s="3" t="s">
        <v>290</v>
      </c>
      <c r="E288" s="9" t="s">
        <v>109</v>
      </c>
      <c r="F288" s="10">
        <v>-297600</v>
      </c>
      <c r="G288" s="10">
        <v>-203968.1862</v>
      </c>
      <c r="H288" s="11">
        <v>0.68537696965537398</v>
      </c>
      <c r="I288" s="12">
        <v>0</v>
      </c>
      <c r="J288" s="12">
        <v>9.9999999999999995E-8</v>
      </c>
      <c r="K288" s="13">
        <v>0</v>
      </c>
      <c r="L288" s="13">
        <v>2.0400000000000001E-2</v>
      </c>
    </row>
    <row r="289" spans="1:12" x14ac:dyDescent="0.2">
      <c r="A289" s="3" t="s">
        <v>197</v>
      </c>
      <c r="B289" s="3" t="s">
        <v>282</v>
      </c>
      <c r="C289" s="3" t="s">
        <v>198</v>
      </c>
      <c r="D289" s="3" t="s">
        <v>290</v>
      </c>
      <c r="E289" s="9" t="s">
        <v>110</v>
      </c>
      <c r="F289" s="10">
        <v>-288000</v>
      </c>
      <c r="G289" s="10">
        <v>-196244.7164</v>
      </c>
      <c r="H289" s="11">
        <v>0.68140526524784906</v>
      </c>
      <c r="I289" s="12">
        <v>0</v>
      </c>
      <c r="J289" s="12">
        <v>9.9999999999999995E-8</v>
      </c>
      <c r="K289" s="13">
        <v>0</v>
      </c>
      <c r="L289" s="13">
        <v>1.9599999999999999E-2</v>
      </c>
    </row>
    <row r="290" spans="1:12" x14ac:dyDescent="0.2">
      <c r="A290" s="3" t="s">
        <v>197</v>
      </c>
      <c r="B290" s="3" t="s">
        <v>282</v>
      </c>
      <c r="C290" s="3" t="s">
        <v>198</v>
      </c>
      <c r="D290" s="3" t="s">
        <v>290</v>
      </c>
      <c r="E290" s="9" t="s">
        <v>111</v>
      </c>
      <c r="F290" s="10">
        <v>-297600</v>
      </c>
      <c r="G290" s="10">
        <v>-201645.0104</v>
      </c>
      <c r="H290" s="11">
        <v>0.67757059956324495</v>
      </c>
      <c r="I290" s="12">
        <v>0</v>
      </c>
      <c r="J290" s="12">
        <v>9.9999999999999995E-8</v>
      </c>
      <c r="K290" s="13">
        <v>0</v>
      </c>
      <c r="L290" s="13">
        <v>2.0200000000000003E-2</v>
      </c>
    </row>
    <row r="291" spans="1:12" x14ac:dyDescent="0.2">
      <c r="A291" s="3" t="s">
        <v>197</v>
      </c>
      <c r="B291" s="3" t="s">
        <v>282</v>
      </c>
      <c r="C291" s="3" t="s">
        <v>198</v>
      </c>
      <c r="D291" s="3" t="s">
        <v>290</v>
      </c>
      <c r="E291" s="9" t="s">
        <v>112</v>
      </c>
      <c r="F291" s="10">
        <v>-297600</v>
      </c>
      <c r="G291" s="10">
        <v>-200468.54759999999</v>
      </c>
      <c r="H291" s="11">
        <v>0.67361743131607599</v>
      </c>
      <c r="I291" s="12">
        <v>0</v>
      </c>
      <c r="J291" s="12">
        <v>9.9999999999999995E-8</v>
      </c>
      <c r="K291" s="13">
        <v>0</v>
      </c>
      <c r="L291" s="13">
        <v>0.02</v>
      </c>
    </row>
    <row r="292" spans="1:12" x14ac:dyDescent="0.2">
      <c r="A292" s="3" t="s">
        <v>197</v>
      </c>
      <c r="B292" s="3" t="s">
        <v>282</v>
      </c>
      <c r="C292" s="3" t="s">
        <v>198</v>
      </c>
      <c r="D292" s="3" t="s">
        <v>290</v>
      </c>
      <c r="E292" s="9" t="s">
        <v>113</v>
      </c>
      <c r="F292" s="10">
        <v>-278400</v>
      </c>
      <c r="G292" s="10">
        <v>-186437.19680000001</v>
      </c>
      <c r="H292" s="11">
        <v>0.66967383907364497</v>
      </c>
      <c r="I292" s="12">
        <v>0</v>
      </c>
      <c r="J292" s="12">
        <v>9.9999999999999995E-8</v>
      </c>
      <c r="K292" s="13">
        <v>0</v>
      </c>
      <c r="L292" s="13">
        <v>1.8600000000000002E-2</v>
      </c>
    </row>
    <row r="293" spans="1:12" x14ac:dyDescent="0.2">
      <c r="A293" s="3" t="s">
        <v>197</v>
      </c>
      <c r="B293" s="3" t="s">
        <v>282</v>
      </c>
      <c r="C293" s="3" t="s">
        <v>198</v>
      </c>
      <c r="D293" s="3" t="s">
        <v>290</v>
      </c>
      <c r="E293" s="9" t="s">
        <v>114</v>
      </c>
      <c r="F293" s="10">
        <v>-297600</v>
      </c>
      <c r="G293" s="10">
        <v>-198199.64569999999</v>
      </c>
      <c r="H293" s="11">
        <v>0.66599343308247405</v>
      </c>
      <c r="I293" s="12">
        <v>0</v>
      </c>
      <c r="J293" s="12">
        <v>9.9999999999999995E-8</v>
      </c>
      <c r="K293" s="13">
        <v>0</v>
      </c>
      <c r="L293" s="13">
        <v>1.9800000000000002E-2</v>
      </c>
    </row>
    <row r="294" spans="1:12" x14ac:dyDescent="0.2">
      <c r="A294" s="3" t="s">
        <v>197</v>
      </c>
      <c r="B294" s="3" t="s">
        <v>282</v>
      </c>
      <c r="C294" s="3" t="s">
        <v>198</v>
      </c>
      <c r="D294" s="3" t="s">
        <v>290</v>
      </c>
      <c r="E294" s="9" t="s">
        <v>115</v>
      </c>
      <c r="F294" s="10">
        <v>-288000</v>
      </c>
      <c r="G294" s="10">
        <v>-190675.7764</v>
      </c>
      <c r="H294" s="11">
        <v>0.66206866805527098</v>
      </c>
      <c r="I294" s="12">
        <v>0</v>
      </c>
      <c r="J294" s="12">
        <v>9.9999999999999995E-8</v>
      </c>
      <c r="K294" s="13">
        <v>0</v>
      </c>
      <c r="L294" s="13">
        <v>1.9100000000000002E-2</v>
      </c>
    </row>
    <row r="295" spans="1:12" x14ac:dyDescent="0.2">
      <c r="A295" s="3" t="s">
        <v>197</v>
      </c>
      <c r="B295" s="3" t="s">
        <v>282</v>
      </c>
      <c r="C295" s="3" t="s">
        <v>198</v>
      </c>
      <c r="D295" s="3" t="s">
        <v>290</v>
      </c>
      <c r="E295" s="9" t="s">
        <v>116</v>
      </c>
      <c r="F295" s="10">
        <v>-297600</v>
      </c>
      <c r="G295" s="10">
        <v>-195904.10149999999</v>
      </c>
      <c r="H295" s="11">
        <v>0.65827991102152794</v>
      </c>
      <c r="I295" s="12">
        <v>0</v>
      </c>
      <c r="J295" s="12">
        <v>9.9999999999999995E-8</v>
      </c>
      <c r="K295" s="13">
        <v>0</v>
      </c>
      <c r="L295" s="13">
        <v>1.9599999999999999E-2</v>
      </c>
    </row>
    <row r="296" spans="1:12" x14ac:dyDescent="0.2">
      <c r="A296" s="3" t="s">
        <v>197</v>
      </c>
      <c r="B296" s="3" t="s">
        <v>282</v>
      </c>
      <c r="C296" s="3" t="s">
        <v>198</v>
      </c>
      <c r="D296" s="3" t="s">
        <v>290</v>
      </c>
      <c r="E296" s="9" t="s">
        <v>117</v>
      </c>
      <c r="F296" s="10">
        <v>-288000</v>
      </c>
      <c r="G296" s="10">
        <v>-188464.77239999999</v>
      </c>
      <c r="H296" s="11">
        <v>0.65439157092641609</v>
      </c>
      <c r="I296" s="12">
        <v>0</v>
      </c>
      <c r="J296" s="12">
        <v>9.9999999999999995E-8</v>
      </c>
      <c r="K296" s="13">
        <v>0</v>
      </c>
      <c r="L296" s="13">
        <v>1.8800000000000001E-2</v>
      </c>
    </row>
    <row r="297" spans="1:12" x14ac:dyDescent="0.2">
      <c r="A297" s="3" t="s">
        <v>197</v>
      </c>
      <c r="B297" s="3" t="s">
        <v>282</v>
      </c>
      <c r="C297" s="3" t="s">
        <v>198</v>
      </c>
      <c r="D297" s="3" t="s">
        <v>290</v>
      </c>
      <c r="E297" s="9" t="s">
        <v>118</v>
      </c>
      <c r="F297" s="10">
        <v>-297600</v>
      </c>
      <c r="G297" s="10">
        <v>-193675.68729999999</v>
      </c>
      <c r="H297" s="11">
        <v>0.65079195990877103</v>
      </c>
      <c r="I297" s="12">
        <v>0</v>
      </c>
      <c r="J297" s="12">
        <v>9.9999999999999995E-8</v>
      </c>
      <c r="K297" s="13">
        <v>0</v>
      </c>
      <c r="L297" s="13">
        <v>1.9400000000000001E-2</v>
      </c>
    </row>
    <row r="298" spans="1:12" x14ac:dyDescent="0.2">
      <c r="A298" s="3" t="s">
        <v>197</v>
      </c>
      <c r="B298" s="3" t="s">
        <v>282</v>
      </c>
      <c r="C298" s="3" t="s">
        <v>198</v>
      </c>
      <c r="D298" s="3" t="s">
        <v>290</v>
      </c>
      <c r="E298" s="9" t="s">
        <v>119</v>
      </c>
      <c r="F298" s="10">
        <v>-297600</v>
      </c>
      <c r="G298" s="10">
        <v>-192572.32750000001</v>
      </c>
      <c r="H298" s="11">
        <v>0.64708443395118209</v>
      </c>
      <c r="I298" s="12">
        <v>0</v>
      </c>
      <c r="J298" s="12">
        <v>9.9999999999999995E-8</v>
      </c>
      <c r="K298" s="13">
        <v>0</v>
      </c>
      <c r="L298" s="13">
        <v>1.9300000000000001E-2</v>
      </c>
    </row>
    <row r="299" spans="1:12" x14ac:dyDescent="0.2">
      <c r="A299" s="3" t="s">
        <v>197</v>
      </c>
      <c r="B299" s="3" t="s">
        <v>282</v>
      </c>
      <c r="C299" s="3" t="s">
        <v>198</v>
      </c>
      <c r="D299" s="3" t="s">
        <v>290</v>
      </c>
      <c r="E299" s="9" t="s">
        <v>120</v>
      </c>
      <c r="F299" s="10">
        <v>-288000</v>
      </c>
      <c r="G299" s="10">
        <v>-185296.09239999999</v>
      </c>
      <c r="H299" s="11">
        <v>0.64338920964078394</v>
      </c>
      <c r="I299" s="12">
        <v>0</v>
      </c>
      <c r="J299" s="12">
        <v>9.9999999999999995E-8</v>
      </c>
      <c r="K299" s="13">
        <v>0</v>
      </c>
      <c r="L299" s="13">
        <v>1.8500000000000003E-2</v>
      </c>
    </row>
    <row r="300" spans="1:12" x14ac:dyDescent="0.2">
      <c r="A300" s="3" t="s">
        <v>197</v>
      </c>
      <c r="B300" s="3" t="s">
        <v>282</v>
      </c>
      <c r="C300" s="3" t="s">
        <v>198</v>
      </c>
      <c r="D300" s="3" t="s">
        <v>290</v>
      </c>
      <c r="E300" s="9" t="s">
        <v>121</v>
      </c>
      <c r="F300" s="10">
        <v>-297600</v>
      </c>
      <c r="G300" s="10">
        <v>-190411.89869999999</v>
      </c>
      <c r="H300" s="11">
        <v>0.63982492841107907</v>
      </c>
      <c r="I300" s="12">
        <v>0</v>
      </c>
      <c r="J300" s="12">
        <v>9.9999999999999995E-8</v>
      </c>
      <c r="K300" s="13">
        <v>0</v>
      </c>
      <c r="L300" s="13">
        <v>1.9E-2</v>
      </c>
    </row>
    <row r="301" spans="1:12" x14ac:dyDescent="0.2">
      <c r="A301" s="3" t="s">
        <v>197</v>
      </c>
      <c r="B301" s="3" t="s">
        <v>282</v>
      </c>
      <c r="C301" s="3" t="s">
        <v>198</v>
      </c>
      <c r="D301" s="3" t="s">
        <v>290</v>
      </c>
      <c r="E301" s="9" t="s">
        <v>122</v>
      </c>
      <c r="F301" s="10">
        <v>-288000</v>
      </c>
      <c r="G301" s="10">
        <v>-183212.3524</v>
      </c>
      <c r="H301" s="11">
        <v>0.63615400131629996</v>
      </c>
      <c r="I301" s="12">
        <v>0</v>
      </c>
      <c r="J301" s="12">
        <v>9.9999999999999995E-8</v>
      </c>
      <c r="K301" s="13">
        <v>0</v>
      </c>
      <c r="L301" s="13">
        <v>1.83E-2</v>
      </c>
    </row>
    <row r="302" spans="1:12" x14ac:dyDescent="0.2">
      <c r="A302" s="3" t="s">
        <v>197</v>
      </c>
      <c r="B302" s="3" t="s">
        <v>282</v>
      </c>
      <c r="C302" s="3" t="s">
        <v>198</v>
      </c>
      <c r="D302" s="3" t="s">
        <v>290</v>
      </c>
      <c r="E302" s="9" t="s">
        <v>123</v>
      </c>
      <c r="F302" s="10">
        <v>-297600</v>
      </c>
      <c r="G302" s="10">
        <v>-188265.71520000001</v>
      </c>
      <c r="H302" s="11">
        <v>0.63261329025661994</v>
      </c>
      <c r="I302" s="12">
        <v>0</v>
      </c>
      <c r="J302" s="12">
        <v>9.9999999999999995E-8</v>
      </c>
      <c r="K302" s="13">
        <v>0</v>
      </c>
      <c r="L302" s="13">
        <v>1.8800000000000001E-2</v>
      </c>
    </row>
    <row r="303" spans="1:12" x14ac:dyDescent="0.2">
      <c r="A303" s="3" t="s">
        <v>197</v>
      </c>
      <c r="B303" s="3" t="s">
        <v>282</v>
      </c>
      <c r="C303" s="3" t="s">
        <v>198</v>
      </c>
      <c r="D303" s="3" t="s">
        <v>290</v>
      </c>
      <c r="E303" s="9" t="s">
        <v>124</v>
      </c>
      <c r="F303" s="10">
        <v>-297600</v>
      </c>
      <c r="G303" s="10">
        <v>-187180.51259999999</v>
      </c>
      <c r="H303" s="11">
        <v>0.62896677630864806</v>
      </c>
      <c r="I303" s="12">
        <v>0</v>
      </c>
      <c r="J303" s="12">
        <v>9.9999999999999995E-8</v>
      </c>
      <c r="K303" s="13">
        <v>0</v>
      </c>
      <c r="L303" s="13">
        <v>1.8700000000000001E-2</v>
      </c>
    </row>
    <row r="304" spans="1:12" x14ac:dyDescent="0.2">
      <c r="A304" s="3" t="s">
        <v>197</v>
      </c>
      <c r="B304" s="3" t="s">
        <v>282</v>
      </c>
      <c r="C304" s="3" t="s">
        <v>198</v>
      </c>
      <c r="D304" s="3" t="s">
        <v>290</v>
      </c>
      <c r="E304" s="9" t="s">
        <v>125</v>
      </c>
      <c r="F304" s="10">
        <v>-268800</v>
      </c>
      <c r="G304" s="10">
        <v>-168089.43290000001</v>
      </c>
      <c r="H304" s="11">
        <v>0.62533271178908101</v>
      </c>
      <c r="I304" s="12">
        <v>0</v>
      </c>
      <c r="J304" s="12">
        <v>9.9999999999999995E-8</v>
      </c>
      <c r="K304" s="13">
        <v>0</v>
      </c>
      <c r="L304" s="13">
        <v>1.6800000000000002E-2</v>
      </c>
    </row>
    <row r="305" spans="1:12" x14ac:dyDescent="0.2">
      <c r="A305" s="3" t="s">
        <v>197</v>
      </c>
      <c r="B305" s="3" t="s">
        <v>282</v>
      </c>
      <c r="C305" s="3" t="s">
        <v>198</v>
      </c>
      <c r="D305" s="3" t="s">
        <v>290</v>
      </c>
      <c r="E305" s="9" t="s">
        <v>126</v>
      </c>
      <c r="F305" s="10">
        <v>-297600</v>
      </c>
      <c r="G305" s="10">
        <v>-185125.36989999999</v>
      </c>
      <c r="H305" s="11">
        <v>0.62206105470440298</v>
      </c>
      <c r="I305" s="12">
        <v>0</v>
      </c>
      <c r="J305" s="12">
        <v>9.9999999999999995E-8</v>
      </c>
      <c r="K305" s="13">
        <v>0</v>
      </c>
      <c r="L305" s="13">
        <v>1.8500000000000003E-2</v>
      </c>
    </row>
    <row r="306" spans="1:12" x14ac:dyDescent="0.2">
      <c r="A306" s="3" t="s">
        <v>197</v>
      </c>
      <c r="B306" s="3" t="s">
        <v>282</v>
      </c>
      <c r="C306" s="3" t="s">
        <v>198</v>
      </c>
      <c r="D306" s="3" t="s">
        <v>290</v>
      </c>
      <c r="E306" s="9" t="s">
        <v>127</v>
      </c>
      <c r="F306" s="10">
        <v>-288000</v>
      </c>
      <c r="G306" s="10">
        <v>-178113.81909999999</v>
      </c>
      <c r="H306" s="11">
        <v>0.61845076077697203</v>
      </c>
      <c r="I306" s="12">
        <v>0</v>
      </c>
      <c r="J306" s="12">
        <v>9.9999999999999995E-8</v>
      </c>
      <c r="K306" s="13">
        <v>0</v>
      </c>
      <c r="L306" s="13">
        <v>1.78E-2</v>
      </c>
    </row>
    <row r="307" spans="1:12" x14ac:dyDescent="0.2">
      <c r="A307" s="3" t="s">
        <v>197</v>
      </c>
      <c r="B307" s="3" t="s">
        <v>282</v>
      </c>
      <c r="C307" s="3" t="s">
        <v>198</v>
      </c>
      <c r="D307" s="3" t="s">
        <v>290</v>
      </c>
      <c r="E307" s="9" t="s">
        <v>128</v>
      </c>
      <c r="F307" s="10">
        <v>-297600</v>
      </c>
      <c r="G307" s="10">
        <v>-183014.7317</v>
      </c>
      <c r="H307" s="11">
        <v>0.61496885652709499</v>
      </c>
      <c r="I307" s="12">
        <v>0</v>
      </c>
      <c r="J307" s="12">
        <v>9.9999999999999995E-8</v>
      </c>
      <c r="K307" s="13">
        <v>0</v>
      </c>
      <c r="L307" s="13">
        <v>1.83E-2</v>
      </c>
    </row>
    <row r="308" spans="1:12" x14ac:dyDescent="0.2">
      <c r="A308" s="3" t="s">
        <v>197</v>
      </c>
      <c r="B308" s="3" t="s">
        <v>282</v>
      </c>
      <c r="C308" s="3" t="s">
        <v>198</v>
      </c>
      <c r="D308" s="3" t="s">
        <v>290</v>
      </c>
      <c r="E308" s="9" t="s">
        <v>129</v>
      </c>
      <c r="F308" s="10">
        <v>-288000</v>
      </c>
      <c r="G308" s="10">
        <v>-176078.3732</v>
      </c>
      <c r="H308" s="11">
        <v>0.61138324025200796</v>
      </c>
      <c r="I308" s="12">
        <v>0</v>
      </c>
      <c r="J308" s="12">
        <v>9.9999999999999995E-8</v>
      </c>
      <c r="K308" s="13">
        <v>0</v>
      </c>
      <c r="L308" s="13">
        <v>1.7600000000000001E-2</v>
      </c>
    </row>
    <row r="309" spans="1:12" x14ac:dyDescent="0.2">
      <c r="A309" s="3" t="s">
        <v>197</v>
      </c>
      <c r="B309" s="3" t="s">
        <v>282</v>
      </c>
      <c r="C309" s="3" t="s">
        <v>198</v>
      </c>
      <c r="D309" s="3" t="s">
        <v>290</v>
      </c>
      <c r="E309" s="9" t="s">
        <v>130</v>
      </c>
      <c r="F309" s="10">
        <v>-297600</v>
      </c>
      <c r="G309" s="10">
        <v>-180918.55900000001</v>
      </c>
      <c r="H309" s="11">
        <v>0.60792526558285997</v>
      </c>
      <c r="I309" s="12">
        <v>0</v>
      </c>
      <c r="J309" s="12">
        <v>9.9999999999999995E-8</v>
      </c>
      <c r="K309" s="13">
        <v>0</v>
      </c>
      <c r="L309" s="13">
        <v>1.8100000000000002E-2</v>
      </c>
    </row>
    <row r="310" spans="1:12" x14ac:dyDescent="0.2">
      <c r="A310" s="3" t="s">
        <v>197</v>
      </c>
      <c r="B310" s="3" t="s">
        <v>282</v>
      </c>
      <c r="C310" s="3" t="s">
        <v>198</v>
      </c>
      <c r="D310" s="3" t="s">
        <v>290</v>
      </c>
      <c r="E310" s="9" t="s">
        <v>131</v>
      </c>
      <c r="F310" s="10">
        <v>-297600</v>
      </c>
      <c r="G310" s="10">
        <v>-179858.85279999999</v>
      </c>
      <c r="H310" s="11">
        <v>0.60436442483280606</v>
      </c>
      <c r="I310" s="12">
        <v>0</v>
      </c>
      <c r="J310" s="12">
        <v>9.9999999999999995E-8</v>
      </c>
      <c r="K310" s="13">
        <v>0</v>
      </c>
      <c r="L310" s="13">
        <v>1.8000000000000002E-2</v>
      </c>
    </row>
    <row r="311" spans="1:12" x14ac:dyDescent="0.2">
      <c r="A311" s="3" t="s">
        <v>197</v>
      </c>
      <c r="B311" s="3" t="s">
        <v>282</v>
      </c>
      <c r="C311" s="3" t="s">
        <v>198</v>
      </c>
      <c r="D311" s="3" t="s">
        <v>290</v>
      </c>
      <c r="E311" s="9" t="s">
        <v>132</v>
      </c>
      <c r="F311" s="10">
        <v>-288000</v>
      </c>
      <c r="G311" s="10">
        <v>-173035.0687</v>
      </c>
      <c r="H311" s="11">
        <v>0.60081621079226899</v>
      </c>
      <c r="I311" s="12">
        <v>0</v>
      </c>
      <c r="J311" s="12">
        <v>9.9999999999999995E-8</v>
      </c>
      <c r="K311" s="13">
        <v>0</v>
      </c>
      <c r="L311" s="13">
        <v>1.7299999999999999E-2</v>
      </c>
    </row>
    <row r="312" spans="1:12" x14ac:dyDescent="0.2">
      <c r="A312" s="3" t="s">
        <v>197</v>
      </c>
      <c r="B312" s="3" t="s">
        <v>282</v>
      </c>
      <c r="C312" s="3" t="s">
        <v>198</v>
      </c>
      <c r="D312" s="3" t="s">
        <v>290</v>
      </c>
      <c r="E312" s="9" t="s">
        <v>133</v>
      </c>
      <c r="F312" s="10">
        <v>-297600</v>
      </c>
      <c r="G312" s="10">
        <v>-177784.60310000001</v>
      </c>
      <c r="H312" s="11">
        <v>0.59739449952009405</v>
      </c>
      <c r="I312" s="12">
        <v>0</v>
      </c>
      <c r="J312" s="12">
        <v>9.9999999999999995E-8</v>
      </c>
      <c r="K312" s="13">
        <v>0</v>
      </c>
      <c r="L312" s="13">
        <v>1.78E-2</v>
      </c>
    </row>
    <row r="313" spans="1:12" x14ac:dyDescent="0.2">
      <c r="A313" s="3" t="s">
        <v>245</v>
      </c>
      <c r="B313" s="3" t="s">
        <v>291</v>
      </c>
      <c r="C313" s="3" t="s">
        <v>198</v>
      </c>
      <c r="D313" s="3" t="s">
        <v>289</v>
      </c>
      <c r="E313" s="9" t="s">
        <v>32</v>
      </c>
      <c r="F313" s="10">
        <v>0</v>
      </c>
      <c r="G313" s="10">
        <v>0</v>
      </c>
      <c r="H313" s="11">
        <v>1</v>
      </c>
      <c r="I313" s="12">
        <v>0</v>
      </c>
      <c r="J313" s="12">
        <v>1.7500000000000002E-2</v>
      </c>
      <c r="K313" s="13">
        <v>0</v>
      </c>
      <c r="L313" s="13">
        <v>16817.5</v>
      </c>
    </row>
    <row r="314" spans="1:12" x14ac:dyDescent="0.2">
      <c r="A314" s="3" t="s">
        <v>245</v>
      </c>
      <c r="B314" s="3" t="s">
        <v>291</v>
      </c>
      <c r="C314" s="3" t="s">
        <v>198</v>
      </c>
      <c r="D314" s="3" t="s">
        <v>289</v>
      </c>
      <c r="E314" s="9" t="s">
        <v>33</v>
      </c>
      <c r="F314" s="10">
        <v>-930000</v>
      </c>
      <c r="G314" s="10">
        <v>-929169.38430000003</v>
      </c>
      <c r="H314" s="11">
        <v>0.99910686481503808</v>
      </c>
      <c r="I314" s="12">
        <v>0</v>
      </c>
      <c r="J314" s="12">
        <v>1.7500000000000002E-2</v>
      </c>
      <c r="K314" s="13">
        <v>0</v>
      </c>
      <c r="L314" s="13">
        <v>16260.4642</v>
      </c>
    </row>
    <row r="315" spans="1:12" x14ac:dyDescent="0.2">
      <c r="A315" s="3" t="s">
        <v>245</v>
      </c>
      <c r="B315" s="3" t="s">
        <v>291</v>
      </c>
      <c r="C315" s="3" t="s">
        <v>198</v>
      </c>
      <c r="D315" s="3" t="s">
        <v>289</v>
      </c>
      <c r="E315" s="9" t="s">
        <v>34</v>
      </c>
      <c r="F315" s="10">
        <v>-961000</v>
      </c>
      <c r="G315" s="10">
        <v>-956879.82819999999</v>
      </c>
      <c r="H315" s="11">
        <v>0.99571262036048702</v>
      </c>
      <c r="I315" s="12">
        <v>0</v>
      </c>
      <c r="J315" s="12">
        <v>1.7500000000000002E-2</v>
      </c>
      <c r="K315" s="13">
        <v>0</v>
      </c>
      <c r="L315" s="13">
        <v>16745.397000000001</v>
      </c>
    </row>
    <row r="316" spans="1:12" x14ac:dyDescent="0.2">
      <c r="A316" s="3" t="s">
        <v>245</v>
      </c>
      <c r="B316" s="3" t="s">
        <v>291</v>
      </c>
      <c r="C316" s="3" t="s">
        <v>198</v>
      </c>
      <c r="D316" s="3" t="s">
        <v>289</v>
      </c>
      <c r="E316" s="9" t="s">
        <v>35</v>
      </c>
      <c r="F316" s="10">
        <v>-961000</v>
      </c>
      <c r="G316" s="10">
        <v>-953552.5675</v>
      </c>
      <c r="H316" s="11">
        <v>0.99225033034156207</v>
      </c>
      <c r="I316" s="12">
        <v>0</v>
      </c>
      <c r="J316" s="12">
        <v>1.7500000000000002E-2</v>
      </c>
      <c r="K316" s="13">
        <v>0</v>
      </c>
      <c r="L316" s="13">
        <v>16687.169900000001</v>
      </c>
    </row>
    <row r="317" spans="1:12" x14ac:dyDescent="0.2">
      <c r="A317" s="3" t="s">
        <v>245</v>
      </c>
      <c r="B317" s="3" t="s">
        <v>291</v>
      </c>
      <c r="C317" s="3" t="s">
        <v>198</v>
      </c>
      <c r="D317" s="3" t="s">
        <v>289</v>
      </c>
      <c r="E317" s="9" t="s">
        <v>36</v>
      </c>
      <c r="F317" s="10">
        <v>-930000</v>
      </c>
      <c r="G317" s="10">
        <v>-919607.06850000005</v>
      </c>
      <c r="H317" s="11">
        <v>0.98882480484101198</v>
      </c>
      <c r="I317" s="12">
        <v>0</v>
      </c>
      <c r="J317" s="12">
        <v>1.7500000000000002E-2</v>
      </c>
      <c r="K317" s="13">
        <v>0</v>
      </c>
      <c r="L317" s="13">
        <v>16093.1237</v>
      </c>
    </row>
    <row r="318" spans="1:12" x14ac:dyDescent="0.2">
      <c r="A318" s="3" t="s">
        <v>245</v>
      </c>
      <c r="B318" s="3" t="s">
        <v>291</v>
      </c>
      <c r="C318" s="3" t="s">
        <v>198</v>
      </c>
      <c r="D318" s="3" t="s">
        <v>289</v>
      </c>
      <c r="E318" s="9" t="s">
        <v>37</v>
      </c>
      <c r="F318" s="10">
        <v>-961000</v>
      </c>
      <c r="G318" s="10">
        <v>-947180.63359999994</v>
      </c>
      <c r="H318" s="11">
        <v>0.985619806085128</v>
      </c>
      <c r="I318" s="12">
        <v>0</v>
      </c>
      <c r="J318" s="12">
        <v>1.7500000000000002E-2</v>
      </c>
      <c r="K318" s="13">
        <v>0</v>
      </c>
      <c r="L318" s="13">
        <v>16575.661100000001</v>
      </c>
    </row>
    <row r="319" spans="1:12" x14ac:dyDescent="0.2">
      <c r="A319" s="3" t="s">
        <v>245</v>
      </c>
      <c r="B319" s="3" t="s">
        <v>291</v>
      </c>
      <c r="C319" s="3" t="s">
        <v>198</v>
      </c>
      <c r="D319" s="3" t="s">
        <v>289</v>
      </c>
      <c r="E319" s="9" t="s">
        <v>38</v>
      </c>
      <c r="F319" s="10">
        <v>-930000</v>
      </c>
      <c r="G319" s="10">
        <v>-913482.12250000006</v>
      </c>
      <c r="H319" s="11">
        <v>0.98223884144416995</v>
      </c>
      <c r="I319" s="12">
        <v>0</v>
      </c>
      <c r="J319" s="12">
        <v>1.7500000000000002E-2</v>
      </c>
      <c r="K319" s="13">
        <v>0</v>
      </c>
      <c r="L319" s="13">
        <v>15985.937100000001</v>
      </c>
    </row>
    <row r="320" spans="1:12" x14ac:dyDescent="0.2">
      <c r="A320" s="3" t="s">
        <v>245</v>
      </c>
      <c r="B320" s="3" t="s">
        <v>291</v>
      </c>
      <c r="C320" s="3" t="s">
        <v>198</v>
      </c>
      <c r="D320" s="3" t="s">
        <v>289</v>
      </c>
      <c r="E320" s="9" t="s">
        <v>39</v>
      </c>
      <c r="F320" s="10">
        <v>-961000</v>
      </c>
      <c r="G320" s="10">
        <v>-940803.99199999997</v>
      </c>
      <c r="H320" s="11">
        <v>0.97898438294944301</v>
      </c>
      <c r="I320" s="12">
        <v>0</v>
      </c>
      <c r="J320" s="12">
        <v>1.7500000000000002E-2</v>
      </c>
      <c r="K320" s="13">
        <v>0</v>
      </c>
      <c r="L320" s="13">
        <v>16464.069899999999</v>
      </c>
    </row>
    <row r="321" spans="1:12" x14ac:dyDescent="0.2">
      <c r="A321" s="3" t="s">
        <v>245</v>
      </c>
      <c r="B321" s="3" t="s">
        <v>291</v>
      </c>
      <c r="C321" s="3" t="s">
        <v>198</v>
      </c>
      <c r="D321" s="3" t="s">
        <v>289</v>
      </c>
      <c r="E321" s="9" t="s">
        <v>40</v>
      </c>
      <c r="F321" s="10">
        <v>-961000</v>
      </c>
      <c r="G321" s="10">
        <v>-937484.97230000002</v>
      </c>
      <c r="H321" s="11">
        <v>0.97553066834118807</v>
      </c>
      <c r="I321" s="12">
        <v>0</v>
      </c>
      <c r="J321" s="12">
        <v>1.7500000000000002E-2</v>
      </c>
      <c r="K321" s="13">
        <v>0</v>
      </c>
      <c r="L321" s="13">
        <v>16405.987000000001</v>
      </c>
    </row>
    <row r="322" spans="1:12" x14ac:dyDescent="0.2">
      <c r="A322" s="3" t="s">
        <v>245</v>
      </c>
      <c r="B322" s="3" t="s">
        <v>291</v>
      </c>
      <c r="C322" s="3" t="s">
        <v>198</v>
      </c>
      <c r="D322" s="3" t="s">
        <v>289</v>
      </c>
      <c r="E322" s="9" t="s">
        <v>41</v>
      </c>
      <c r="F322" s="10">
        <v>-868000</v>
      </c>
      <c r="G322" s="10">
        <v>-843604.62040000001</v>
      </c>
      <c r="H322" s="11">
        <v>0.97189472402002997</v>
      </c>
      <c r="I322" s="12">
        <v>0</v>
      </c>
      <c r="J322" s="12">
        <v>1.7500000000000002E-2</v>
      </c>
      <c r="K322" s="13">
        <v>0</v>
      </c>
      <c r="L322" s="13">
        <v>14763.080900000001</v>
      </c>
    </row>
    <row r="323" spans="1:12" x14ac:dyDescent="0.2">
      <c r="A323" s="3" t="s">
        <v>245</v>
      </c>
      <c r="B323" s="3" t="s">
        <v>291</v>
      </c>
      <c r="C323" s="3" t="s">
        <v>198</v>
      </c>
      <c r="D323" s="3" t="s">
        <v>289</v>
      </c>
      <c r="E323" s="9" t="s">
        <v>42</v>
      </c>
      <c r="F323" s="10">
        <v>-961000</v>
      </c>
      <c r="G323" s="10">
        <v>-930792.21129999997</v>
      </c>
      <c r="H323" s="11">
        <v>0.96856629692736107</v>
      </c>
      <c r="I323" s="12">
        <v>0</v>
      </c>
      <c r="J323" s="12">
        <v>1.7500000000000002E-2</v>
      </c>
      <c r="K323" s="13">
        <v>0</v>
      </c>
      <c r="L323" s="13">
        <v>16288.8637</v>
      </c>
    </row>
    <row r="324" spans="1:12" x14ac:dyDescent="0.2">
      <c r="A324" s="3" t="s">
        <v>245</v>
      </c>
      <c r="B324" s="3" t="s">
        <v>291</v>
      </c>
      <c r="C324" s="3" t="s">
        <v>198</v>
      </c>
      <c r="D324" s="3" t="s">
        <v>289</v>
      </c>
      <c r="E324" s="9" t="s">
        <v>43</v>
      </c>
      <c r="F324" s="10">
        <v>-930000</v>
      </c>
      <c r="G324" s="10">
        <v>-897281.66449999996</v>
      </c>
      <c r="H324" s="11">
        <v>0.96481899406933402</v>
      </c>
      <c r="I324" s="12">
        <v>0</v>
      </c>
      <c r="J324" s="12">
        <v>1.7500000000000002E-2</v>
      </c>
      <c r="K324" s="13">
        <v>0</v>
      </c>
      <c r="L324" s="13">
        <v>15702.429099999999</v>
      </c>
    </row>
    <row r="325" spans="1:12" x14ac:dyDescent="0.2">
      <c r="A325" s="3" t="s">
        <v>245</v>
      </c>
      <c r="B325" s="3" t="s">
        <v>291</v>
      </c>
      <c r="C325" s="3" t="s">
        <v>198</v>
      </c>
      <c r="D325" s="3" t="s">
        <v>289</v>
      </c>
      <c r="E325" s="9" t="s">
        <v>44</v>
      </c>
      <c r="F325" s="10">
        <v>-961000</v>
      </c>
      <c r="G325" s="10">
        <v>-923648.51370000001</v>
      </c>
      <c r="H325" s="11">
        <v>0.96113268859160605</v>
      </c>
      <c r="I325" s="12">
        <v>0</v>
      </c>
      <c r="J325" s="12">
        <v>1.7500000000000002E-2</v>
      </c>
      <c r="K325" s="13">
        <v>0</v>
      </c>
      <c r="L325" s="13">
        <v>16163.849</v>
      </c>
    </row>
    <row r="326" spans="1:12" x14ac:dyDescent="0.2">
      <c r="A326" s="3" t="s">
        <v>245</v>
      </c>
      <c r="B326" s="3" t="s">
        <v>291</v>
      </c>
      <c r="C326" s="3" t="s">
        <v>198</v>
      </c>
      <c r="D326" s="3" t="s">
        <v>289</v>
      </c>
      <c r="E326" s="9" t="s">
        <v>45</v>
      </c>
      <c r="F326" s="10">
        <v>-930000</v>
      </c>
      <c r="G326" s="10">
        <v>-890261.64020000002</v>
      </c>
      <c r="H326" s="11">
        <v>0.95727058081247807</v>
      </c>
      <c r="I326" s="12">
        <v>0</v>
      </c>
      <c r="J326" s="12">
        <v>1.7500000000000002E-2</v>
      </c>
      <c r="K326" s="13">
        <v>0</v>
      </c>
      <c r="L326" s="13">
        <v>15579.5787</v>
      </c>
    </row>
    <row r="327" spans="1:12" x14ac:dyDescent="0.2">
      <c r="A327" s="3" t="s">
        <v>245</v>
      </c>
      <c r="B327" s="3" t="s">
        <v>291</v>
      </c>
      <c r="C327" s="3" t="s">
        <v>198</v>
      </c>
      <c r="D327" s="3" t="s">
        <v>289</v>
      </c>
      <c r="E327" s="9" t="s">
        <v>46</v>
      </c>
      <c r="F327" s="10">
        <v>-961000</v>
      </c>
      <c r="G327" s="10">
        <v>-916274.12600000005</v>
      </c>
      <c r="H327" s="11">
        <v>0.95345902813059102</v>
      </c>
      <c r="I327" s="12">
        <v>0</v>
      </c>
      <c r="J327" s="12">
        <v>1.7500000000000002E-2</v>
      </c>
      <c r="K327" s="13">
        <v>0</v>
      </c>
      <c r="L327" s="13">
        <v>16034.797200000001</v>
      </c>
    </row>
    <row r="328" spans="1:12" x14ac:dyDescent="0.2">
      <c r="A328" s="3" t="s">
        <v>245</v>
      </c>
      <c r="B328" s="3" t="s">
        <v>291</v>
      </c>
      <c r="C328" s="3" t="s">
        <v>198</v>
      </c>
      <c r="D328" s="3" t="s">
        <v>289</v>
      </c>
      <c r="E328" s="9" t="s">
        <v>47</v>
      </c>
      <c r="F328" s="10">
        <v>-961000</v>
      </c>
      <c r="G328" s="10">
        <v>-912396.7476</v>
      </c>
      <c r="H328" s="11">
        <v>0.949424295115469</v>
      </c>
      <c r="I328" s="12">
        <v>0</v>
      </c>
      <c r="J328" s="12">
        <v>1.7500000000000002E-2</v>
      </c>
      <c r="K328" s="13">
        <v>0</v>
      </c>
      <c r="L328" s="13">
        <v>15966.9431</v>
      </c>
    </row>
    <row r="329" spans="1:12" x14ac:dyDescent="0.2">
      <c r="A329" s="3" t="s">
        <v>245</v>
      </c>
      <c r="B329" s="3" t="s">
        <v>291</v>
      </c>
      <c r="C329" s="3" t="s">
        <v>198</v>
      </c>
      <c r="D329" s="3" t="s">
        <v>289</v>
      </c>
      <c r="E329" s="9" t="s">
        <v>48</v>
      </c>
      <c r="F329" s="10">
        <v>-930000</v>
      </c>
      <c r="G329" s="10">
        <v>-879156.13359999994</v>
      </c>
      <c r="H329" s="11">
        <v>0.94532917587172505</v>
      </c>
      <c r="I329" s="12">
        <v>0</v>
      </c>
      <c r="J329" s="12">
        <v>1.7500000000000002E-2</v>
      </c>
      <c r="K329" s="13">
        <v>0</v>
      </c>
      <c r="L329" s="13">
        <v>15385.2323</v>
      </c>
    </row>
    <row r="330" spans="1:12" x14ac:dyDescent="0.2">
      <c r="A330" s="3" t="s">
        <v>245</v>
      </c>
      <c r="B330" s="3" t="s">
        <v>291</v>
      </c>
      <c r="C330" s="3" t="s">
        <v>198</v>
      </c>
      <c r="D330" s="3" t="s">
        <v>289</v>
      </c>
      <c r="E330" s="9" t="s">
        <v>49</v>
      </c>
      <c r="F330" s="10">
        <v>-961000</v>
      </c>
      <c r="G330" s="10">
        <v>-904595.55</v>
      </c>
      <c r="H330" s="11">
        <v>0.94130650367970903</v>
      </c>
      <c r="I330" s="12">
        <v>0</v>
      </c>
      <c r="J330" s="12">
        <v>1.7500000000000002E-2</v>
      </c>
      <c r="K330" s="13">
        <v>0</v>
      </c>
      <c r="L330" s="13">
        <v>15830.4221</v>
      </c>
    </row>
    <row r="331" spans="1:12" x14ac:dyDescent="0.2">
      <c r="A331" s="3" t="s">
        <v>245</v>
      </c>
      <c r="B331" s="3" t="s">
        <v>291</v>
      </c>
      <c r="C331" s="3" t="s">
        <v>198</v>
      </c>
      <c r="D331" s="3" t="s">
        <v>289</v>
      </c>
      <c r="E331" s="9" t="s">
        <v>50</v>
      </c>
      <c r="F331" s="10">
        <v>-930000</v>
      </c>
      <c r="G331" s="10">
        <v>-871491.11470000003</v>
      </c>
      <c r="H331" s="11">
        <v>0.93708722011955992</v>
      </c>
      <c r="I331" s="12">
        <v>0</v>
      </c>
      <c r="J331" s="12">
        <v>1.7500000000000002E-2</v>
      </c>
      <c r="K331" s="13">
        <v>0</v>
      </c>
      <c r="L331" s="13">
        <v>15251.094500000001</v>
      </c>
    </row>
    <row r="332" spans="1:12" x14ac:dyDescent="0.2">
      <c r="A332" s="3" t="s">
        <v>245</v>
      </c>
      <c r="B332" s="3" t="s">
        <v>291</v>
      </c>
      <c r="C332" s="3" t="s">
        <v>198</v>
      </c>
      <c r="D332" s="3" t="s">
        <v>289</v>
      </c>
      <c r="E332" s="9" t="s">
        <v>51</v>
      </c>
      <c r="F332" s="10">
        <v>-961000</v>
      </c>
      <c r="G332" s="10">
        <v>-896563.46580000001</v>
      </c>
      <c r="H332" s="11">
        <v>0.93294845560541506</v>
      </c>
      <c r="I332" s="12">
        <v>0</v>
      </c>
      <c r="J332" s="12">
        <v>1.7500000000000002E-2</v>
      </c>
      <c r="K332" s="13">
        <v>0</v>
      </c>
      <c r="L332" s="13">
        <v>15689.860700000001</v>
      </c>
    </row>
    <row r="333" spans="1:12" x14ac:dyDescent="0.2">
      <c r="A333" s="3" t="s">
        <v>245</v>
      </c>
      <c r="B333" s="3" t="s">
        <v>291</v>
      </c>
      <c r="C333" s="3" t="s">
        <v>198</v>
      </c>
      <c r="D333" s="3" t="s">
        <v>289</v>
      </c>
      <c r="E333" s="9" t="s">
        <v>52</v>
      </c>
      <c r="F333" s="10">
        <v>-961000</v>
      </c>
      <c r="G333" s="10">
        <v>-892387.80729999999</v>
      </c>
      <c r="H333" s="11">
        <v>0.92860333740997703</v>
      </c>
      <c r="I333" s="12">
        <v>0</v>
      </c>
      <c r="J333" s="12">
        <v>1.7500000000000002E-2</v>
      </c>
      <c r="K333" s="13">
        <v>0</v>
      </c>
      <c r="L333" s="13">
        <v>15616.786599999999</v>
      </c>
    </row>
    <row r="334" spans="1:12" x14ac:dyDescent="0.2">
      <c r="A334" s="3" t="s">
        <v>245</v>
      </c>
      <c r="B334" s="3" t="s">
        <v>291</v>
      </c>
      <c r="C334" s="3" t="s">
        <v>198</v>
      </c>
      <c r="D334" s="3" t="s">
        <v>289</v>
      </c>
      <c r="E334" s="9" t="s">
        <v>53</v>
      </c>
      <c r="F334" s="10">
        <v>-868000</v>
      </c>
      <c r="G334" s="10">
        <v>-802193.03</v>
      </c>
      <c r="H334" s="11">
        <v>0.92418551848080999</v>
      </c>
      <c r="I334" s="12">
        <v>0</v>
      </c>
      <c r="J334" s="12">
        <v>1.7500000000000002E-2</v>
      </c>
      <c r="K334" s="13">
        <v>0</v>
      </c>
      <c r="L334" s="13">
        <v>14038.378000000001</v>
      </c>
    </row>
    <row r="335" spans="1:12" x14ac:dyDescent="0.2">
      <c r="A335" s="3" t="s">
        <v>245</v>
      </c>
      <c r="B335" s="3" t="s">
        <v>291</v>
      </c>
      <c r="C335" s="3" t="s">
        <v>198</v>
      </c>
      <c r="D335" s="3" t="s">
        <v>289</v>
      </c>
      <c r="E335" s="9" t="s">
        <v>54</v>
      </c>
      <c r="F335" s="10">
        <v>-961000</v>
      </c>
      <c r="G335" s="10">
        <v>-884259.80740000005</v>
      </c>
      <c r="H335" s="11">
        <v>0.92014548120323203</v>
      </c>
      <c r="I335" s="12">
        <v>0</v>
      </c>
      <c r="J335" s="12">
        <v>1.7500000000000002E-2</v>
      </c>
      <c r="K335" s="13">
        <v>0</v>
      </c>
      <c r="L335" s="13">
        <v>15474.5466</v>
      </c>
    </row>
    <row r="336" spans="1:12" x14ac:dyDescent="0.2">
      <c r="A336" s="3" t="s">
        <v>245</v>
      </c>
      <c r="B336" s="3" t="s">
        <v>291</v>
      </c>
      <c r="C336" s="3" t="s">
        <v>198</v>
      </c>
      <c r="D336" s="3" t="s">
        <v>289</v>
      </c>
      <c r="E336" s="9" t="s">
        <v>55</v>
      </c>
      <c r="F336" s="10">
        <v>-930000</v>
      </c>
      <c r="G336" s="10">
        <v>-851569.98549999995</v>
      </c>
      <c r="H336" s="11">
        <v>0.91566665105704403</v>
      </c>
      <c r="I336" s="12">
        <v>0</v>
      </c>
      <c r="J336" s="12">
        <v>1.7500000000000002E-2</v>
      </c>
      <c r="K336" s="13">
        <v>0</v>
      </c>
      <c r="L336" s="13">
        <v>14902.474700000001</v>
      </c>
    </row>
    <row r="337" spans="1:12" x14ac:dyDescent="0.2">
      <c r="A337" s="3" t="s">
        <v>245</v>
      </c>
      <c r="B337" s="3" t="s">
        <v>291</v>
      </c>
      <c r="C337" s="3" t="s">
        <v>198</v>
      </c>
      <c r="D337" s="3" t="s">
        <v>289</v>
      </c>
      <c r="E337" s="9" t="s">
        <v>56</v>
      </c>
      <c r="F337" s="10">
        <v>-961000</v>
      </c>
      <c r="G337" s="10">
        <v>-875808.72499999998</v>
      </c>
      <c r="H337" s="11">
        <v>0.91135143081886505</v>
      </c>
      <c r="I337" s="12">
        <v>0</v>
      </c>
      <c r="J337" s="12">
        <v>1.7500000000000002E-2</v>
      </c>
      <c r="K337" s="13">
        <v>0</v>
      </c>
      <c r="L337" s="13">
        <v>15326.652700000001</v>
      </c>
    </row>
    <row r="338" spans="1:12" x14ac:dyDescent="0.2">
      <c r="A338" s="3" t="s">
        <v>245</v>
      </c>
      <c r="B338" s="3" t="s">
        <v>291</v>
      </c>
      <c r="C338" s="3" t="s">
        <v>198</v>
      </c>
      <c r="D338" s="3" t="s">
        <v>289</v>
      </c>
      <c r="E338" s="9" t="s">
        <v>57</v>
      </c>
      <c r="F338" s="10">
        <v>-930000</v>
      </c>
      <c r="G338" s="10">
        <v>-843368.29720000003</v>
      </c>
      <c r="H338" s="11">
        <v>0.90684763137822599</v>
      </c>
      <c r="I338" s="12">
        <v>0</v>
      </c>
      <c r="J338" s="12">
        <v>1.7500000000000002E-2</v>
      </c>
      <c r="K338" s="13">
        <v>0</v>
      </c>
      <c r="L338" s="13">
        <v>14758.9452</v>
      </c>
    </row>
    <row r="339" spans="1:12" x14ac:dyDescent="0.2">
      <c r="A339" s="3" t="s">
        <v>245</v>
      </c>
      <c r="B339" s="3" t="s">
        <v>291</v>
      </c>
      <c r="C339" s="3" t="s">
        <v>198</v>
      </c>
      <c r="D339" s="3" t="s">
        <v>289</v>
      </c>
      <c r="E339" s="9" t="s">
        <v>58</v>
      </c>
      <c r="F339" s="10">
        <v>-961000</v>
      </c>
      <c r="G339" s="10">
        <v>-867275.43839999998</v>
      </c>
      <c r="H339" s="11">
        <v>0.90247184019971904</v>
      </c>
      <c r="I339" s="12">
        <v>0</v>
      </c>
      <c r="J339" s="12">
        <v>1.7500000000000002E-2</v>
      </c>
      <c r="K339" s="13">
        <v>0</v>
      </c>
      <c r="L339" s="13">
        <v>15177.3202</v>
      </c>
    </row>
    <row r="340" spans="1:12" x14ac:dyDescent="0.2">
      <c r="A340" s="3" t="s">
        <v>245</v>
      </c>
      <c r="B340" s="3" t="s">
        <v>291</v>
      </c>
      <c r="C340" s="3" t="s">
        <v>198</v>
      </c>
      <c r="D340" s="3" t="s">
        <v>289</v>
      </c>
      <c r="E340" s="9" t="s">
        <v>59</v>
      </c>
      <c r="F340" s="10">
        <v>-961000</v>
      </c>
      <c r="G340" s="10">
        <v>-862926.44720000005</v>
      </c>
      <c r="H340" s="11">
        <v>0.89794635509289999</v>
      </c>
      <c r="I340" s="12">
        <v>0</v>
      </c>
      <c r="J340" s="12">
        <v>1.7500000000000002E-2</v>
      </c>
      <c r="K340" s="13">
        <v>0</v>
      </c>
      <c r="L340" s="13">
        <v>15101.212800000001</v>
      </c>
    </row>
    <row r="341" spans="1:12" x14ac:dyDescent="0.2">
      <c r="A341" s="3" t="s">
        <v>245</v>
      </c>
      <c r="B341" s="3" t="s">
        <v>291</v>
      </c>
      <c r="C341" s="3" t="s">
        <v>198</v>
      </c>
      <c r="D341" s="3" t="s">
        <v>289</v>
      </c>
      <c r="E341" s="9" t="s">
        <v>60</v>
      </c>
      <c r="F341" s="10">
        <v>-930000</v>
      </c>
      <c r="G341" s="10">
        <v>-830845.60699999996</v>
      </c>
      <c r="H341" s="11">
        <v>0.89338237315935298</v>
      </c>
      <c r="I341" s="12">
        <v>0</v>
      </c>
      <c r="J341" s="12">
        <v>1.7500000000000002E-2</v>
      </c>
      <c r="K341" s="13">
        <v>0</v>
      </c>
      <c r="L341" s="13">
        <v>14539.7981</v>
      </c>
    </row>
    <row r="342" spans="1:12" x14ac:dyDescent="0.2">
      <c r="A342" s="3" t="s">
        <v>245</v>
      </c>
      <c r="B342" s="3" t="s">
        <v>291</v>
      </c>
      <c r="C342" s="3" t="s">
        <v>198</v>
      </c>
      <c r="D342" s="3" t="s">
        <v>289</v>
      </c>
      <c r="E342" s="9" t="s">
        <v>61</v>
      </c>
      <c r="F342" s="10">
        <v>-961000</v>
      </c>
      <c r="G342" s="10">
        <v>-854299.33649999998</v>
      </c>
      <c r="H342" s="11">
        <v>0.88896913267459698</v>
      </c>
      <c r="I342" s="12">
        <v>0</v>
      </c>
      <c r="J342" s="12">
        <v>1.7500000000000002E-2</v>
      </c>
      <c r="K342" s="13">
        <v>0</v>
      </c>
      <c r="L342" s="13">
        <v>14950.2384</v>
      </c>
    </row>
    <row r="343" spans="1:12" x14ac:dyDescent="0.2">
      <c r="A343" s="3" t="s">
        <v>245</v>
      </c>
      <c r="B343" s="3" t="s">
        <v>291</v>
      </c>
      <c r="C343" s="3" t="s">
        <v>198</v>
      </c>
      <c r="D343" s="3" t="s">
        <v>289</v>
      </c>
      <c r="E343" s="9" t="s">
        <v>62</v>
      </c>
      <c r="F343" s="10">
        <v>-930000</v>
      </c>
      <c r="G343" s="10">
        <v>-822516.05980000005</v>
      </c>
      <c r="H343" s="11">
        <v>0.88442587080058199</v>
      </c>
      <c r="I343" s="12">
        <v>0</v>
      </c>
      <c r="J343" s="12">
        <v>1.7500000000000002E-2</v>
      </c>
      <c r="K343" s="13">
        <v>0</v>
      </c>
      <c r="L343" s="13">
        <v>14394.031000000001</v>
      </c>
    </row>
    <row r="344" spans="1:12" x14ac:dyDescent="0.2">
      <c r="A344" s="3" t="s">
        <v>245</v>
      </c>
      <c r="B344" s="3" t="s">
        <v>291</v>
      </c>
      <c r="C344" s="3" t="s">
        <v>198</v>
      </c>
      <c r="D344" s="3" t="s">
        <v>289</v>
      </c>
      <c r="E344" s="9" t="s">
        <v>63</v>
      </c>
      <c r="F344" s="10">
        <v>-961000</v>
      </c>
      <c r="G344" s="10">
        <v>-845680.02159999998</v>
      </c>
      <c r="H344" s="11">
        <v>0.88000002251418197</v>
      </c>
      <c r="I344" s="12">
        <v>0</v>
      </c>
      <c r="J344" s="12">
        <v>1.7500000000000002E-2</v>
      </c>
      <c r="K344" s="13">
        <v>0</v>
      </c>
      <c r="L344" s="13">
        <v>14799.4004</v>
      </c>
    </row>
    <row r="345" spans="1:12" x14ac:dyDescent="0.2">
      <c r="A345" s="3" t="s">
        <v>245</v>
      </c>
      <c r="B345" s="3" t="s">
        <v>291</v>
      </c>
      <c r="C345" s="3" t="s">
        <v>198</v>
      </c>
      <c r="D345" s="3" t="s">
        <v>289</v>
      </c>
      <c r="E345" s="9" t="s">
        <v>64</v>
      </c>
      <c r="F345" s="10">
        <v>-961000</v>
      </c>
      <c r="G345" s="10">
        <v>-841280.75910000002</v>
      </c>
      <c r="H345" s="11">
        <v>0.875422225865781</v>
      </c>
      <c r="I345" s="12">
        <v>0</v>
      </c>
      <c r="J345" s="12">
        <v>1.7500000000000002E-2</v>
      </c>
      <c r="K345" s="13">
        <v>0</v>
      </c>
      <c r="L345" s="13">
        <v>14722.4133</v>
      </c>
    </row>
    <row r="346" spans="1:12" x14ac:dyDescent="0.2">
      <c r="A346" s="3" t="s">
        <v>245</v>
      </c>
      <c r="B346" s="3" t="s">
        <v>291</v>
      </c>
      <c r="C346" s="3" t="s">
        <v>198</v>
      </c>
      <c r="D346" s="3" t="s">
        <v>289</v>
      </c>
      <c r="E346" s="9" t="s">
        <v>65</v>
      </c>
      <c r="F346" s="10">
        <v>-899000</v>
      </c>
      <c r="G346" s="10">
        <v>-782888.73970000003</v>
      </c>
      <c r="H346" s="11">
        <v>0.87084398191951107</v>
      </c>
      <c r="I346" s="12">
        <v>0</v>
      </c>
      <c r="J346" s="12">
        <v>1.7500000000000002E-2</v>
      </c>
      <c r="K346" s="13">
        <v>0</v>
      </c>
      <c r="L346" s="13">
        <v>13700.552900000001</v>
      </c>
    </row>
    <row r="347" spans="1:12" x14ac:dyDescent="0.2">
      <c r="A347" s="3" t="s">
        <v>245</v>
      </c>
      <c r="B347" s="3" t="s">
        <v>291</v>
      </c>
      <c r="C347" s="3" t="s">
        <v>198</v>
      </c>
      <c r="D347" s="3" t="s">
        <v>289</v>
      </c>
      <c r="E347" s="9" t="s">
        <v>66</v>
      </c>
      <c r="F347" s="10">
        <v>-961000</v>
      </c>
      <c r="G347" s="10">
        <v>-832742.85900000005</v>
      </c>
      <c r="H347" s="11">
        <v>0.86653783458802103</v>
      </c>
      <c r="I347" s="12">
        <v>0</v>
      </c>
      <c r="J347" s="12">
        <v>1.7500000000000002E-2</v>
      </c>
      <c r="K347" s="13">
        <v>0</v>
      </c>
      <c r="L347" s="13">
        <v>14573</v>
      </c>
    </row>
    <row r="348" spans="1:12" x14ac:dyDescent="0.2">
      <c r="A348" s="3" t="s">
        <v>245</v>
      </c>
      <c r="B348" s="3" t="s">
        <v>291</v>
      </c>
      <c r="C348" s="3" t="s">
        <v>198</v>
      </c>
      <c r="D348" s="3" t="s">
        <v>289</v>
      </c>
      <c r="E348" s="9" t="s">
        <v>67</v>
      </c>
      <c r="F348" s="10">
        <v>-930000</v>
      </c>
      <c r="G348" s="10">
        <v>-801639.3602</v>
      </c>
      <c r="H348" s="11">
        <v>0.86197780664564205</v>
      </c>
      <c r="I348" s="12">
        <v>0</v>
      </c>
      <c r="J348" s="12">
        <v>1.7500000000000002E-2</v>
      </c>
      <c r="K348" s="13">
        <v>0</v>
      </c>
      <c r="L348" s="13">
        <v>14028.6888</v>
      </c>
    </row>
    <row r="349" spans="1:12" x14ac:dyDescent="0.2">
      <c r="A349" s="3" t="s">
        <v>245</v>
      </c>
      <c r="B349" s="3" t="s">
        <v>291</v>
      </c>
      <c r="C349" s="3" t="s">
        <v>198</v>
      </c>
      <c r="D349" s="3" t="s">
        <v>289</v>
      </c>
      <c r="E349" s="9" t="s">
        <v>68</v>
      </c>
      <c r="F349" s="10">
        <v>-961000</v>
      </c>
      <c r="G349" s="10">
        <v>-824168.84849999996</v>
      </c>
      <c r="H349" s="11">
        <v>0.85761586737675899</v>
      </c>
      <c r="I349" s="12">
        <v>0</v>
      </c>
      <c r="J349" s="12">
        <v>1.7500000000000002E-2</v>
      </c>
      <c r="K349" s="13">
        <v>0</v>
      </c>
      <c r="L349" s="13">
        <v>14422.9548</v>
      </c>
    </row>
    <row r="350" spans="1:12" x14ac:dyDescent="0.2">
      <c r="A350" s="3" t="s">
        <v>245</v>
      </c>
      <c r="B350" s="3" t="s">
        <v>291</v>
      </c>
      <c r="C350" s="3" t="s">
        <v>198</v>
      </c>
      <c r="D350" s="3" t="s">
        <v>289</v>
      </c>
      <c r="E350" s="9" t="s">
        <v>69</v>
      </c>
      <c r="F350" s="10">
        <v>-930000</v>
      </c>
      <c r="G350" s="10">
        <v>-793375.25089999998</v>
      </c>
      <c r="H350" s="11">
        <v>0.85309166763698607</v>
      </c>
      <c r="I350" s="12">
        <v>0</v>
      </c>
      <c r="J350" s="12">
        <v>1.7500000000000002E-2</v>
      </c>
      <c r="K350" s="13">
        <v>0</v>
      </c>
      <c r="L350" s="13">
        <v>13884.0669</v>
      </c>
    </row>
    <row r="351" spans="1:12" x14ac:dyDescent="0.2">
      <c r="A351" s="3" t="s">
        <v>245</v>
      </c>
      <c r="B351" s="3" t="s">
        <v>291</v>
      </c>
      <c r="C351" s="3" t="s">
        <v>198</v>
      </c>
      <c r="D351" s="3" t="s">
        <v>289</v>
      </c>
      <c r="E351" s="9" t="s">
        <v>70</v>
      </c>
      <c r="F351" s="10">
        <v>-961000</v>
      </c>
      <c r="G351" s="10">
        <v>-815627.76969999995</v>
      </c>
      <c r="H351" s="11">
        <v>0.84872816824669306</v>
      </c>
      <c r="I351" s="12">
        <v>0</v>
      </c>
      <c r="J351" s="12">
        <v>1.7500000000000002E-2</v>
      </c>
      <c r="K351" s="13">
        <v>0</v>
      </c>
      <c r="L351" s="13">
        <v>14273.486000000001</v>
      </c>
    </row>
    <row r="352" spans="1:12" x14ac:dyDescent="0.2">
      <c r="A352" s="3" t="s">
        <v>245</v>
      </c>
      <c r="B352" s="3" t="s">
        <v>291</v>
      </c>
      <c r="C352" s="3" t="s">
        <v>198</v>
      </c>
      <c r="D352" s="3" t="s">
        <v>289</v>
      </c>
      <c r="E352" s="9" t="s">
        <v>71</v>
      </c>
      <c r="F352" s="10">
        <v>-961000</v>
      </c>
      <c r="G352" s="10">
        <v>-811313.72609999997</v>
      </c>
      <c r="H352" s="11">
        <v>0.84423904897935598</v>
      </c>
      <c r="I352" s="12">
        <v>0</v>
      </c>
      <c r="J352" s="12">
        <v>1.7500000000000002E-2</v>
      </c>
      <c r="K352" s="13">
        <v>0</v>
      </c>
      <c r="L352" s="13">
        <v>14197.9902</v>
      </c>
    </row>
    <row r="353" spans="1:12" x14ac:dyDescent="0.2">
      <c r="A353" s="3" t="s">
        <v>245</v>
      </c>
      <c r="B353" s="3" t="s">
        <v>291</v>
      </c>
      <c r="C353" s="3" t="s">
        <v>198</v>
      </c>
      <c r="D353" s="3" t="s">
        <v>289</v>
      </c>
      <c r="E353" s="9" t="s">
        <v>72</v>
      </c>
      <c r="F353" s="10">
        <v>-930000</v>
      </c>
      <c r="G353" s="10">
        <v>-780955.53720000002</v>
      </c>
      <c r="H353" s="11">
        <v>0.83973713681109807</v>
      </c>
      <c r="I353" s="12">
        <v>0</v>
      </c>
      <c r="J353" s="12">
        <v>1.7500000000000002E-2</v>
      </c>
      <c r="K353" s="13">
        <v>0</v>
      </c>
      <c r="L353" s="13">
        <v>13666.7219</v>
      </c>
    </row>
    <row r="354" spans="1:12" x14ac:dyDescent="0.2">
      <c r="A354" s="3" t="s">
        <v>245</v>
      </c>
      <c r="B354" s="3" t="s">
        <v>291</v>
      </c>
      <c r="C354" s="3" t="s">
        <v>198</v>
      </c>
      <c r="D354" s="3" t="s">
        <v>289</v>
      </c>
      <c r="E354" s="9" t="s">
        <v>73</v>
      </c>
      <c r="F354" s="10">
        <v>-961000</v>
      </c>
      <c r="G354" s="10">
        <v>-802816.56200000003</v>
      </c>
      <c r="H354" s="11">
        <v>0.83539704678163107</v>
      </c>
      <c r="I354" s="12">
        <v>0</v>
      </c>
      <c r="J354" s="12">
        <v>1.7500000000000002E-2</v>
      </c>
      <c r="K354" s="13">
        <v>0</v>
      </c>
      <c r="L354" s="13">
        <v>14049.2898</v>
      </c>
    </row>
    <row r="355" spans="1:12" x14ac:dyDescent="0.2">
      <c r="A355" s="3" t="s">
        <v>245</v>
      </c>
      <c r="B355" s="3" t="s">
        <v>291</v>
      </c>
      <c r="C355" s="3" t="s">
        <v>198</v>
      </c>
      <c r="D355" s="3" t="s">
        <v>289</v>
      </c>
      <c r="E355" s="9" t="s">
        <v>74</v>
      </c>
      <c r="F355" s="10">
        <v>-930000</v>
      </c>
      <c r="G355" s="10">
        <v>-772764.46620000002</v>
      </c>
      <c r="H355" s="11">
        <v>0.830929533592078</v>
      </c>
      <c r="I355" s="12">
        <v>0</v>
      </c>
      <c r="J355" s="12">
        <v>1.7500000000000002E-2</v>
      </c>
      <c r="K355" s="13">
        <v>0</v>
      </c>
      <c r="L355" s="13">
        <v>13523.378200000001</v>
      </c>
    </row>
    <row r="356" spans="1:12" x14ac:dyDescent="0.2">
      <c r="A356" s="3" t="s">
        <v>245</v>
      </c>
      <c r="B356" s="3" t="s">
        <v>291</v>
      </c>
      <c r="C356" s="3" t="s">
        <v>198</v>
      </c>
      <c r="D356" s="3" t="s">
        <v>289</v>
      </c>
      <c r="E356" s="9" t="s">
        <v>75</v>
      </c>
      <c r="F356" s="10">
        <v>-961000</v>
      </c>
      <c r="G356" s="10">
        <v>-794360.04220000003</v>
      </c>
      <c r="H356" s="11">
        <v>0.82659733842404204</v>
      </c>
      <c r="I356" s="12">
        <v>0</v>
      </c>
      <c r="J356" s="12">
        <v>1.7500000000000002E-2</v>
      </c>
      <c r="K356" s="13">
        <v>0</v>
      </c>
      <c r="L356" s="13">
        <v>13901.3007</v>
      </c>
    </row>
    <row r="357" spans="1:12" x14ac:dyDescent="0.2">
      <c r="A357" s="3" t="s">
        <v>245</v>
      </c>
      <c r="B357" s="3" t="s">
        <v>291</v>
      </c>
      <c r="C357" s="3" t="s">
        <v>198</v>
      </c>
      <c r="D357" s="3" t="s">
        <v>289</v>
      </c>
      <c r="E357" s="9" t="s">
        <v>76</v>
      </c>
      <c r="F357" s="10">
        <v>-961000</v>
      </c>
      <c r="G357" s="10">
        <v>-790059.7929</v>
      </c>
      <c r="H357" s="11">
        <v>0.82212257324334204</v>
      </c>
      <c r="I357" s="12">
        <v>0</v>
      </c>
      <c r="J357" s="12">
        <v>1.7500000000000002E-2</v>
      </c>
      <c r="K357" s="13">
        <v>0</v>
      </c>
      <c r="L357" s="13">
        <v>13826.046400000001</v>
      </c>
    </row>
    <row r="358" spans="1:12" x14ac:dyDescent="0.2">
      <c r="A358" s="3" t="s">
        <v>245</v>
      </c>
      <c r="B358" s="3" t="s">
        <v>291</v>
      </c>
      <c r="C358" s="3" t="s">
        <v>198</v>
      </c>
      <c r="D358" s="3" t="s">
        <v>289</v>
      </c>
      <c r="E358" s="9" t="s">
        <v>77</v>
      </c>
      <c r="F358" s="10">
        <v>-868000</v>
      </c>
      <c r="G358" s="10">
        <v>-709718.96959999995</v>
      </c>
      <c r="H358" s="11">
        <v>0.81764858245325001</v>
      </c>
      <c r="I358" s="12">
        <v>0</v>
      </c>
      <c r="J358" s="12">
        <v>1.7500000000000002E-2</v>
      </c>
      <c r="K358" s="13">
        <v>0</v>
      </c>
      <c r="L358" s="13">
        <v>12420.082</v>
      </c>
    </row>
    <row r="359" spans="1:12" x14ac:dyDescent="0.2">
      <c r="A359" s="3" t="s">
        <v>245</v>
      </c>
      <c r="B359" s="3" t="s">
        <v>291</v>
      </c>
      <c r="C359" s="3" t="s">
        <v>198</v>
      </c>
      <c r="D359" s="3" t="s">
        <v>289</v>
      </c>
      <c r="E359" s="9" t="s">
        <v>78</v>
      </c>
      <c r="F359" s="10">
        <v>-961000</v>
      </c>
      <c r="G359" s="10">
        <v>-781870.79110000003</v>
      </c>
      <c r="H359" s="11">
        <v>0.813601239426745</v>
      </c>
      <c r="I359" s="12">
        <v>0</v>
      </c>
      <c r="J359" s="12">
        <v>1.7500000000000002E-2</v>
      </c>
      <c r="K359" s="13">
        <v>0</v>
      </c>
      <c r="L359" s="13">
        <v>13682.738800000001</v>
      </c>
    </row>
    <row r="360" spans="1:12" x14ac:dyDescent="0.2">
      <c r="A360" s="3" t="s">
        <v>245</v>
      </c>
      <c r="B360" s="3" t="s">
        <v>291</v>
      </c>
      <c r="C360" s="3" t="s">
        <v>198</v>
      </c>
      <c r="D360" s="3" t="s">
        <v>289</v>
      </c>
      <c r="E360" s="9" t="s">
        <v>79</v>
      </c>
      <c r="F360" s="10">
        <v>-930000</v>
      </c>
      <c r="G360" s="10">
        <v>-752527.97050000005</v>
      </c>
      <c r="H360" s="11">
        <v>0.80916986078953501</v>
      </c>
      <c r="I360" s="12">
        <v>0</v>
      </c>
      <c r="J360" s="12">
        <v>1.7500000000000002E-2</v>
      </c>
      <c r="K360" s="13">
        <v>0</v>
      </c>
      <c r="L360" s="13">
        <v>13169.2395</v>
      </c>
    </row>
    <row r="361" spans="1:12" x14ac:dyDescent="0.2">
      <c r="A361" s="3" t="s">
        <v>245</v>
      </c>
      <c r="B361" s="3" t="s">
        <v>291</v>
      </c>
      <c r="C361" s="3" t="s">
        <v>198</v>
      </c>
      <c r="D361" s="3" t="s">
        <v>289</v>
      </c>
      <c r="E361" s="9" t="s">
        <v>80</v>
      </c>
      <c r="F361" s="10">
        <v>-961000</v>
      </c>
      <c r="G361" s="10">
        <v>-773534.70900000003</v>
      </c>
      <c r="H361" s="11">
        <v>0.80492685635309402</v>
      </c>
      <c r="I361" s="12">
        <v>0</v>
      </c>
      <c r="J361" s="12">
        <v>1.7500000000000002E-2</v>
      </c>
      <c r="K361" s="13">
        <v>0</v>
      </c>
      <c r="L361" s="13">
        <v>13536.857400000001</v>
      </c>
    </row>
    <row r="362" spans="1:12" x14ac:dyDescent="0.2">
      <c r="A362" s="3" t="s">
        <v>245</v>
      </c>
      <c r="B362" s="3" t="s">
        <v>291</v>
      </c>
      <c r="C362" s="3" t="s">
        <v>198</v>
      </c>
      <c r="D362" s="3" t="s">
        <v>289</v>
      </c>
      <c r="E362" s="9" t="s">
        <v>81</v>
      </c>
      <c r="F362" s="10">
        <v>-930000</v>
      </c>
      <c r="G362" s="10">
        <v>-744501.90240000002</v>
      </c>
      <c r="H362" s="11">
        <v>0.80053967997868991</v>
      </c>
      <c r="I362" s="12">
        <v>0</v>
      </c>
      <c r="J362" s="12">
        <v>1.7500000000000002E-2</v>
      </c>
      <c r="K362" s="13">
        <v>0</v>
      </c>
      <c r="L362" s="13">
        <v>13028.783300000001</v>
      </c>
    </row>
    <row r="363" spans="1:12" x14ac:dyDescent="0.2">
      <c r="A363" s="3" t="s">
        <v>245</v>
      </c>
      <c r="B363" s="3" t="s">
        <v>291</v>
      </c>
      <c r="C363" s="3" t="s">
        <v>198</v>
      </c>
      <c r="D363" s="3" t="s">
        <v>289</v>
      </c>
      <c r="E363" s="9" t="s">
        <v>82</v>
      </c>
      <c r="F363" s="10">
        <v>-961000</v>
      </c>
      <c r="G363" s="10">
        <v>-765240.46710000001</v>
      </c>
      <c r="H363" s="11">
        <v>0.79629601158800201</v>
      </c>
      <c r="I363" s="12">
        <v>0</v>
      </c>
      <c r="J363" s="12">
        <v>1.7500000000000002E-2</v>
      </c>
      <c r="K363" s="13">
        <v>0</v>
      </c>
      <c r="L363" s="13">
        <v>13391.708200000001</v>
      </c>
    </row>
    <row r="364" spans="1:12" x14ac:dyDescent="0.2">
      <c r="A364" s="3" t="s">
        <v>245</v>
      </c>
      <c r="B364" s="3" t="s">
        <v>291</v>
      </c>
      <c r="C364" s="3" t="s">
        <v>198</v>
      </c>
      <c r="D364" s="3" t="s">
        <v>289</v>
      </c>
      <c r="E364" s="9" t="s">
        <v>83</v>
      </c>
      <c r="F364" s="10">
        <v>-961000</v>
      </c>
      <c r="G364" s="10">
        <v>-761028.81469999999</v>
      </c>
      <c r="H364" s="11">
        <v>0.79191343885566701</v>
      </c>
      <c r="I364" s="12">
        <v>0</v>
      </c>
      <c r="J364" s="12">
        <v>1.7500000000000002E-2</v>
      </c>
      <c r="K364" s="13">
        <v>0</v>
      </c>
      <c r="L364" s="13">
        <v>13318.004300000001</v>
      </c>
    </row>
    <row r="365" spans="1:12" x14ac:dyDescent="0.2">
      <c r="A365" s="3" t="s">
        <v>245</v>
      </c>
      <c r="B365" s="3" t="s">
        <v>291</v>
      </c>
      <c r="C365" s="3" t="s">
        <v>198</v>
      </c>
      <c r="D365" s="3" t="s">
        <v>289</v>
      </c>
      <c r="E365" s="9" t="s">
        <v>84</v>
      </c>
      <c r="F365" s="10">
        <v>-930000</v>
      </c>
      <c r="G365" s="10">
        <v>-732402.20819999999</v>
      </c>
      <c r="H365" s="11">
        <v>0.78752925607906399</v>
      </c>
      <c r="I365" s="12">
        <v>0</v>
      </c>
      <c r="J365" s="12">
        <v>1.7500000000000002E-2</v>
      </c>
      <c r="K365" s="13">
        <v>0</v>
      </c>
      <c r="L365" s="13">
        <v>12817.0386</v>
      </c>
    </row>
    <row r="366" spans="1:12" x14ac:dyDescent="0.2">
      <c r="A366" s="3" t="s">
        <v>245</v>
      </c>
      <c r="B366" s="3" t="s">
        <v>291</v>
      </c>
      <c r="C366" s="3" t="s">
        <v>198</v>
      </c>
      <c r="D366" s="3" t="s">
        <v>289</v>
      </c>
      <c r="E366" s="9" t="s">
        <v>85</v>
      </c>
      <c r="F366" s="10">
        <v>-961000</v>
      </c>
      <c r="G366" s="10">
        <v>-752737.12190000003</v>
      </c>
      <c r="H366" s="11">
        <v>0.78328524654702703</v>
      </c>
      <c r="I366" s="12">
        <v>0</v>
      </c>
      <c r="J366" s="12">
        <v>1.7500000000000002E-2</v>
      </c>
      <c r="K366" s="13">
        <v>0</v>
      </c>
      <c r="L366" s="13">
        <v>13172.899600000001</v>
      </c>
    </row>
    <row r="367" spans="1:12" x14ac:dyDescent="0.2">
      <c r="A367" s="3" t="s">
        <v>245</v>
      </c>
      <c r="B367" s="3" t="s">
        <v>291</v>
      </c>
      <c r="C367" s="3" t="s">
        <v>198</v>
      </c>
      <c r="D367" s="3" t="s">
        <v>289</v>
      </c>
      <c r="E367" s="9" t="s">
        <v>86</v>
      </c>
      <c r="F367" s="10">
        <v>-930000</v>
      </c>
      <c r="G367" s="10">
        <v>-724375.85149999999</v>
      </c>
      <c r="H367" s="11">
        <v>0.77889876509119305</v>
      </c>
      <c r="I367" s="12">
        <v>0</v>
      </c>
      <c r="J367" s="12">
        <v>1.7500000000000002E-2</v>
      </c>
      <c r="K367" s="13">
        <v>0</v>
      </c>
      <c r="L367" s="13">
        <v>12676.5774</v>
      </c>
    </row>
    <row r="368" spans="1:12" x14ac:dyDescent="0.2">
      <c r="A368" s="3" t="s">
        <v>245</v>
      </c>
      <c r="B368" s="3" t="s">
        <v>291</v>
      </c>
      <c r="C368" s="3" t="s">
        <v>198</v>
      </c>
      <c r="D368" s="3" t="s">
        <v>289</v>
      </c>
      <c r="E368" s="9" t="s">
        <v>87</v>
      </c>
      <c r="F368" s="10">
        <v>-961000</v>
      </c>
      <c r="G368" s="10">
        <v>-744441.61510000005</v>
      </c>
      <c r="H368" s="11">
        <v>0.77465308547670297</v>
      </c>
      <c r="I368" s="12">
        <v>0</v>
      </c>
      <c r="J368" s="12">
        <v>1.7500000000000002E-2</v>
      </c>
      <c r="K368" s="13">
        <v>0</v>
      </c>
      <c r="L368" s="13">
        <v>13027.728300000001</v>
      </c>
    </row>
    <row r="369" spans="1:12" x14ac:dyDescent="0.2">
      <c r="A369" s="3" t="s">
        <v>245</v>
      </c>
      <c r="B369" s="3" t="s">
        <v>291</v>
      </c>
      <c r="C369" s="3" t="s">
        <v>198</v>
      </c>
      <c r="D369" s="3" t="s">
        <v>289</v>
      </c>
      <c r="E369" s="9" t="s">
        <v>88</v>
      </c>
      <c r="F369" s="10">
        <v>-961000</v>
      </c>
      <c r="G369" s="10">
        <v>-740225.0956</v>
      </c>
      <c r="H369" s="11">
        <v>0.77026544806611197</v>
      </c>
      <c r="I369" s="12">
        <v>0</v>
      </c>
      <c r="J369" s="12">
        <v>1.7500000000000002E-2</v>
      </c>
      <c r="K369" s="13">
        <v>0</v>
      </c>
      <c r="L369" s="13">
        <v>12953.939200000001</v>
      </c>
    </row>
    <row r="370" spans="1:12" x14ac:dyDescent="0.2">
      <c r="A370" s="3" t="s">
        <v>245</v>
      </c>
      <c r="B370" s="3" t="s">
        <v>291</v>
      </c>
      <c r="C370" s="3" t="s">
        <v>198</v>
      </c>
      <c r="D370" s="3" t="s">
        <v>289</v>
      </c>
      <c r="E370" s="9" t="s">
        <v>89</v>
      </c>
      <c r="F370" s="10">
        <v>-868000</v>
      </c>
      <c r="G370" s="10">
        <v>-664781.8064</v>
      </c>
      <c r="H370" s="11">
        <v>0.76587765708697597</v>
      </c>
      <c r="I370" s="12">
        <v>0</v>
      </c>
      <c r="J370" s="12">
        <v>1.7500000000000002E-2</v>
      </c>
      <c r="K370" s="13">
        <v>0</v>
      </c>
      <c r="L370" s="13">
        <v>11633.6816</v>
      </c>
    </row>
    <row r="371" spans="1:12" x14ac:dyDescent="0.2">
      <c r="A371" s="3" t="s">
        <v>245</v>
      </c>
      <c r="B371" s="3" t="s">
        <v>291</v>
      </c>
      <c r="C371" s="3" t="s">
        <v>198</v>
      </c>
      <c r="D371" s="3" t="s">
        <v>289</v>
      </c>
      <c r="E371" s="9" t="s">
        <v>90</v>
      </c>
      <c r="F371" s="10">
        <v>-961000</v>
      </c>
      <c r="G371" s="10">
        <v>-732199.93099999998</v>
      </c>
      <c r="H371" s="11">
        <v>0.76191460042864301</v>
      </c>
      <c r="I371" s="12">
        <v>0</v>
      </c>
      <c r="J371" s="12">
        <v>1.7500000000000002E-2</v>
      </c>
      <c r="K371" s="13">
        <v>0</v>
      </c>
      <c r="L371" s="13">
        <v>12813.498799999999</v>
      </c>
    </row>
    <row r="372" spans="1:12" x14ac:dyDescent="0.2">
      <c r="A372" s="3" t="s">
        <v>245</v>
      </c>
      <c r="B372" s="3" t="s">
        <v>291</v>
      </c>
      <c r="C372" s="3" t="s">
        <v>198</v>
      </c>
      <c r="D372" s="3" t="s">
        <v>289</v>
      </c>
      <c r="E372" s="9" t="s">
        <v>91</v>
      </c>
      <c r="F372" s="10">
        <v>-930000</v>
      </c>
      <c r="G372" s="10">
        <v>-704500.40509999997</v>
      </c>
      <c r="H372" s="11">
        <v>0.75752731735257106</v>
      </c>
      <c r="I372" s="12">
        <v>0</v>
      </c>
      <c r="J372" s="12">
        <v>1.7500000000000002E-2</v>
      </c>
      <c r="K372" s="13">
        <v>0</v>
      </c>
      <c r="L372" s="13">
        <v>12328.757100000001</v>
      </c>
    </row>
    <row r="373" spans="1:12" x14ac:dyDescent="0.2">
      <c r="A373" s="3" t="s">
        <v>245</v>
      </c>
      <c r="B373" s="3" t="s">
        <v>291</v>
      </c>
      <c r="C373" s="3" t="s">
        <v>198</v>
      </c>
      <c r="D373" s="3" t="s">
        <v>289</v>
      </c>
      <c r="E373" s="9" t="s">
        <v>92</v>
      </c>
      <c r="F373" s="10">
        <v>-961000</v>
      </c>
      <c r="G373" s="10">
        <v>-723904.20180000004</v>
      </c>
      <c r="H373" s="11">
        <v>0.75328220787245503</v>
      </c>
      <c r="I373" s="12">
        <v>0</v>
      </c>
      <c r="J373" s="12">
        <v>1.7500000000000002E-2</v>
      </c>
      <c r="K373" s="13">
        <v>0</v>
      </c>
      <c r="L373" s="13">
        <v>12668.3235</v>
      </c>
    </row>
    <row r="374" spans="1:12" x14ac:dyDescent="0.2">
      <c r="A374" s="3" t="s">
        <v>245</v>
      </c>
      <c r="B374" s="3" t="s">
        <v>291</v>
      </c>
      <c r="C374" s="3" t="s">
        <v>198</v>
      </c>
      <c r="D374" s="3" t="s">
        <v>289</v>
      </c>
      <c r="E374" s="9" t="s">
        <v>93</v>
      </c>
      <c r="F374" s="10">
        <v>-930000</v>
      </c>
      <c r="G374" s="10">
        <v>-696490.4105</v>
      </c>
      <c r="H374" s="11">
        <v>0.74891441991861507</v>
      </c>
      <c r="I374" s="12">
        <v>0</v>
      </c>
      <c r="J374" s="12">
        <v>1.7500000000000002E-2</v>
      </c>
      <c r="K374" s="13">
        <v>0</v>
      </c>
      <c r="L374" s="13">
        <v>12188.582200000001</v>
      </c>
    </row>
    <row r="375" spans="1:12" x14ac:dyDescent="0.2">
      <c r="A375" s="3" t="s">
        <v>245</v>
      </c>
      <c r="B375" s="3" t="s">
        <v>291</v>
      </c>
      <c r="C375" s="3" t="s">
        <v>198</v>
      </c>
      <c r="D375" s="3" t="s">
        <v>289</v>
      </c>
      <c r="E375" s="9" t="s">
        <v>94</v>
      </c>
      <c r="F375" s="10">
        <v>-961000</v>
      </c>
      <c r="G375" s="10">
        <v>-715889.87450000003</v>
      </c>
      <c r="H375" s="11">
        <v>0.74494263734336996</v>
      </c>
      <c r="I375" s="12">
        <v>0</v>
      </c>
      <c r="J375" s="12">
        <v>1.7500000000000002E-2</v>
      </c>
      <c r="K375" s="13">
        <v>0</v>
      </c>
      <c r="L375" s="13">
        <v>12528.0728</v>
      </c>
    </row>
    <row r="376" spans="1:12" x14ac:dyDescent="0.2">
      <c r="A376" s="3" t="s">
        <v>245</v>
      </c>
      <c r="B376" s="3" t="s">
        <v>291</v>
      </c>
      <c r="C376" s="3" t="s">
        <v>198</v>
      </c>
      <c r="D376" s="3" t="s">
        <v>289</v>
      </c>
      <c r="E376" s="9" t="s">
        <v>95</v>
      </c>
      <c r="F376" s="10">
        <v>-961000</v>
      </c>
      <c r="G376" s="10">
        <v>-711952.8959</v>
      </c>
      <c r="H376" s="11">
        <v>0.74084588543767504</v>
      </c>
      <c r="I376" s="12">
        <v>0</v>
      </c>
      <c r="J376" s="12">
        <v>1.7500000000000002E-2</v>
      </c>
      <c r="K376" s="13">
        <v>0</v>
      </c>
      <c r="L376" s="13">
        <v>12459.1757</v>
      </c>
    </row>
    <row r="377" spans="1:12" x14ac:dyDescent="0.2">
      <c r="A377" s="3" t="s">
        <v>245</v>
      </c>
      <c r="B377" s="3" t="s">
        <v>291</v>
      </c>
      <c r="C377" s="3" t="s">
        <v>198</v>
      </c>
      <c r="D377" s="3" t="s">
        <v>289</v>
      </c>
      <c r="E377" s="9" t="s">
        <v>96</v>
      </c>
      <c r="F377" s="10">
        <v>-930000</v>
      </c>
      <c r="G377" s="10">
        <v>-685183.82579999999</v>
      </c>
      <c r="H377" s="11">
        <v>0.73675680196884497</v>
      </c>
      <c r="I377" s="12">
        <v>0</v>
      </c>
      <c r="J377" s="12">
        <v>1.7500000000000002E-2</v>
      </c>
      <c r="K377" s="13">
        <v>0</v>
      </c>
      <c r="L377" s="13">
        <v>11990.717000000001</v>
      </c>
    </row>
    <row r="378" spans="1:12" x14ac:dyDescent="0.2">
      <c r="A378" s="3" t="s">
        <v>245</v>
      </c>
      <c r="B378" s="3" t="s">
        <v>291</v>
      </c>
      <c r="C378" s="3" t="s">
        <v>198</v>
      </c>
      <c r="D378" s="3" t="s">
        <v>289</v>
      </c>
      <c r="E378" s="9" t="s">
        <v>97</v>
      </c>
      <c r="F378" s="10">
        <v>-961000</v>
      </c>
      <c r="G378" s="10">
        <v>-704227.5675</v>
      </c>
      <c r="H378" s="11">
        <v>0.73280704212216097</v>
      </c>
      <c r="I378" s="12">
        <v>0</v>
      </c>
      <c r="J378" s="12">
        <v>1.7500000000000002E-2</v>
      </c>
      <c r="K378" s="13">
        <v>0</v>
      </c>
      <c r="L378" s="13">
        <v>12323.982400000001</v>
      </c>
    </row>
    <row r="379" spans="1:12" x14ac:dyDescent="0.2">
      <c r="A379" s="3" t="s">
        <v>245</v>
      </c>
      <c r="B379" s="3" t="s">
        <v>291</v>
      </c>
      <c r="C379" s="3" t="s">
        <v>198</v>
      </c>
      <c r="D379" s="3" t="s">
        <v>289</v>
      </c>
      <c r="E379" s="9" t="s">
        <v>98</v>
      </c>
      <c r="F379" s="10">
        <v>-930000</v>
      </c>
      <c r="G379" s="10">
        <v>-677722.06909999996</v>
      </c>
      <c r="H379" s="11">
        <v>0.728733407648125</v>
      </c>
      <c r="I379" s="12">
        <v>0</v>
      </c>
      <c r="J379" s="12">
        <v>1.7500000000000002E-2</v>
      </c>
      <c r="K379" s="13">
        <v>0</v>
      </c>
      <c r="L379" s="13">
        <v>11860.136200000001</v>
      </c>
    </row>
    <row r="380" spans="1:12" x14ac:dyDescent="0.2">
      <c r="A380" s="3" t="s">
        <v>245</v>
      </c>
      <c r="B380" s="3" t="s">
        <v>291</v>
      </c>
      <c r="C380" s="3" t="s">
        <v>198</v>
      </c>
      <c r="D380" s="3" t="s">
        <v>289</v>
      </c>
      <c r="E380" s="9" t="s">
        <v>99</v>
      </c>
      <c r="F380" s="10">
        <v>-961000</v>
      </c>
      <c r="G380" s="10">
        <v>-696531.67229999998</v>
      </c>
      <c r="H380" s="11">
        <v>0.724798826573952</v>
      </c>
      <c r="I380" s="12">
        <v>0</v>
      </c>
      <c r="J380" s="12">
        <v>1.7500000000000002E-2</v>
      </c>
      <c r="K380" s="13">
        <v>0</v>
      </c>
      <c r="L380" s="13">
        <v>12189.3043</v>
      </c>
    </row>
    <row r="381" spans="1:12" x14ac:dyDescent="0.2">
      <c r="A381" s="3" t="s">
        <v>245</v>
      </c>
      <c r="B381" s="3" t="s">
        <v>291</v>
      </c>
      <c r="C381" s="3" t="s">
        <v>198</v>
      </c>
      <c r="D381" s="3" t="s">
        <v>289</v>
      </c>
      <c r="E381" s="9" t="s">
        <v>100</v>
      </c>
      <c r="F381" s="10">
        <v>-961000</v>
      </c>
      <c r="G381" s="10">
        <v>-692632.20700000005</v>
      </c>
      <c r="H381" s="11">
        <v>0.72074111030854104</v>
      </c>
      <c r="I381" s="12">
        <v>0</v>
      </c>
      <c r="J381" s="12">
        <v>1.7500000000000002E-2</v>
      </c>
      <c r="K381" s="13">
        <v>0</v>
      </c>
      <c r="L381" s="13">
        <v>12121.063599999999</v>
      </c>
    </row>
    <row r="382" spans="1:12" x14ac:dyDescent="0.2">
      <c r="A382" s="3" t="s">
        <v>245</v>
      </c>
      <c r="B382" s="3" t="s">
        <v>291</v>
      </c>
      <c r="C382" s="3" t="s">
        <v>198</v>
      </c>
      <c r="D382" s="3" t="s">
        <v>289</v>
      </c>
      <c r="E382" s="9" t="s">
        <v>101</v>
      </c>
      <c r="F382" s="10">
        <v>-868000</v>
      </c>
      <c r="G382" s="10">
        <v>-622088.36140000005</v>
      </c>
      <c r="H382" s="11">
        <v>0.71669166055560507</v>
      </c>
      <c r="I382" s="12">
        <v>0</v>
      </c>
      <c r="J382" s="12">
        <v>1.7500000000000002E-2</v>
      </c>
      <c r="K382" s="13">
        <v>0</v>
      </c>
      <c r="L382" s="13">
        <v>10886.5463</v>
      </c>
    </row>
    <row r="383" spans="1:12" x14ac:dyDescent="0.2">
      <c r="A383" s="3" t="s">
        <v>245</v>
      </c>
      <c r="B383" s="3" t="s">
        <v>291</v>
      </c>
      <c r="C383" s="3" t="s">
        <v>198</v>
      </c>
      <c r="D383" s="3" t="s">
        <v>289</v>
      </c>
      <c r="E383" s="9" t="s">
        <v>102</v>
      </c>
      <c r="F383" s="10">
        <v>-961000</v>
      </c>
      <c r="G383" s="10">
        <v>-685232.68559999997</v>
      </c>
      <c r="H383" s="11">
        <v>0.71304129617928602</v>
      </c>
      <c r="I383" s="12">
        <v>0</v>
      </c>
      <c r="J383" s="12">
        <v>1.7500000000000002E-2</v>
      </c>
      <c r="K383" s="13">
        <v>0</v>
      </c>
      <c r="L383" s="13">
        <v>11991.572</v>
      </c>
    </row>
    <row r="384" spans="1:12" x14ac:dyDescent="0.2">
      <c r="A384" s="3" t="s">
        <v>245</v>
      </c>
      <c r="B384" s="3" t="s">
        <v>291</v>
      </c>
      <c r="C384" s="3" t="s">
        <v>198</v>
      </c>
      <c r="D384" s="3" t="s">
        <v>289</v>
      </c>
      <c r="E384" s="9" t="s">
        <v>103</v>
      </c>
      <c r="F384" s="10">
        <v>-930000</v>
      </c>
      <c r="G384" s="10">
        <v>-659377.35030000005</v>
      </c>
      <c r="H384" s="11">
        <v>0.70900790356041699</v>
      </c>
      <c r="I384" s="12">
        <v>0</v>
      </c>
      <c r="J384" s="12">
        <v>1.7500000000000002E-2</v>
      </c>
      <c r="K384" s="13">
        <v>0</v>
      </c>
      <c r="L384" s="13">
        <v>11539.1036</v>
      </c>
    </row>
    <row r="385" spans="1:12" x14ac:dyDescent="0.2">
      <c r="A385" s="3" t="s">
        <v>245</v>
      </c>
      <c r="B385" s="3" t="s">
        <v>291</v>
      </c>
      <c r="C385" s="3" t="s">
        <v>198</v>
      </c>
      <c r="D385" s="3" t="s">
        <v>289</v>
      </c>
      <c r="E385" s="9" t="s">
        <v>104</v>
      </c>
      <c r="F385" s="10">
        <v>-961000</v>
      </c>
      <c r="G385" s="10">
        <v>-677613.41249999998</v>
      </c>
      <c r="H385" s="11">
        <v>0.70511281215900201</v>
      </c>
      <c r="I385" s="12">
        <v>0</v>
      </c>
      <c r="J385" s="12">
        <v>1.7500000000000002E-2</v>
      </c>
      <c r="K385" s="13">
        <v>0</v>
      </c>
      <c r="L385" s="13">
        <v>11858.234700000001</v>
      </c>
    </row>
    <row r="386" spans="1:12" x14ac:dyDescent="0.2">
      <c r="A386" s="3" t="s">
        <v>245</v>
      </c>
      <c r="B386" s="3" t="s">
        <v>291</v>
      </c>
      <c r="C386" s="3" t="s">
        <v>198</v>
      </c>
      <c r="D386" s="3" t="s">
        <v>289</v>
      </c>
      <c r="E386" s="9" t="s">
        <v>105</v>
      </c>
      <c r="F386" s="10">
        <v>-930000</v>
      </c>
      <c r="G386" s="10">
        <v>-652019.70819999999</v>
      </c>
      <c r="H386" s="11">
        <v>0.70109646038893103</v>
      </c>
      <c r="I386" s="12">
        <v>0</v>
      </c>
      <c r="J386" s="12">
        <v>1.7500000000000002E-2</v>
      </c>
      <c r="K386" s="13">
        <v>0</v>
      </c>
      <c r="L386" s="13">
        <v>11410.3449</v>
      </c>
    </row>
    <row r="387" spans="1:12" x14ac:dyDescent="0.2">
      <c r="A387" s="3" t="s">
        <v>245</v>
      </c>
      <c r="B387" s="3" t="s">
        <v>291</v>
      </c>
      <c r="C387" s="3" t="s">
        <v>198</v>
      </c>
      <c r="D387" s="3" t="s">
        <v>289</v>
      </c>
      <c r="E387" s="9" t="s">
        <v>106</v>
      </c>
      <c r="F387" s="10">
        <v>-961000</v>
      </c>
      <c r="G387" s="10">
        <v>-670026.56819999998</v>
      </c>
      <c r="H387" s="11">
        <v>0.69721807304043903</v>
      </c>
      <c r="I387" s="12">
        <v>0</v>
      </c>
      <c r="J387" s="12">
        <v>1.7500000000000002E-2</v>
      </c>
      <c r="K387" s="13">
        <v>0</v>
      </c>
      <c r="L387" s="13">
        <v>11725.464900000001</v>
      </c>
    </row>
    <row r="388" spans="1:12" x14ac:dyDescent="0.2">
      <c r="A388" s="3" t="s">
        <v>245</v>
      </c>
      <c r="B388" s="3" t="s">
        <v>291</v>
      </c>
      <c r="C388" s="3" t="s">
        <v>198</v>
      </c>
      <c r="D388" s="3" t="s">
        <v>289</v>
      </c>
      <c r="E388" s="9" t="s">
        <v>107</v>
      </c>
      <c r="F388" s="10">
        <v>-961000</v>
      </c>
      <c r="G388" s="10">
        <v>-666183.65099999995</v>
      </c>
      <c r="H388" s="11">
        <v>0.69321919983663305</v>
      </c>
      <c r="I388" s="12">
        <v>0</v>
      </c>
      <c r="J388" s="12">
        <v>1.7500000000000002E-2</v>
      </c>
      <c r="K388" s="13">
        <v>0</v>
      </c>
      <c r="L388" s="13">
        <v>11658.213900000001</v>
      </c>
    </row>
    <row r="389" spans="1:12" x14ac:dyDescent="0.2">
      <c r="A389" s="3" t="s">
        <v>245</v>
      </c>
      <c r="B389" s="3" t="s">
        <v>291</v>
      </c>
      <c r="C389" s="3" t="s">
        <v>198</v>
      </c>
      <c r="D389" s="3" t="s">
        <v>289</v>
      </c>
      <c r="E389" s="9" t="s">
        <v>108</v>
      </c>
      <c r="F389" s="10">
        <v>-930000</v>
      </c>
      <c r="G389" s="10">
        <v>-640983.31779999996</v>
      </c>
      <c r="H389" s="11">
        <v>0.68922937400123496</v>
      </c>
      <c r="I389" s="12">
        <v>0</v>
      </c>
      <c r="J389" s="12">
        <v>1.7500000000000002E-2</v>
      </c>
      <c r="K389" s="13">
        <v>0</v>
      </c>
      <c r="L389" s="13">
        <v>11217.2081</v>
      </c>
    </row>
    <row r="390" spans="1:12" x14ac:dyDescent="0.2">
      <c r="A390" s="3" t="s">
        <v>245</v>
      </c>
      <c r="B390" s="3" t="s">
        <v>291</v>
      </c>
      <c r="C390" s="3" t="s">
        <v>198</v>
      </c>
      <c r="D390" s="3" t="s">
        <v>289</v>
      </c>
      <c r="E390" s="9" t="s">
        <v>109</v>
      </c>
      <c r="F390" s="10">
        <v>-961000</v>
      </c>
      <c r="G390" s="10">
        <v>-658647.26780000003</v>
      </c>
      <c r="H390" s="11">
        <v>0.68537696965537398</v>
      </c>
      <c r="I390" s="12">
        <v>0</v>
      </c>
      <c r="J390" s="12">
        <v>1.7500000000000002E-2</v>
      </c>
      <c r="K390" s="13">
        <v>0</v>
      </c>
      <c r="L390" s="13">
        <v>11526.3272</v>
      </c>
    </row>
    <row r="391" spans="1:12" x14ac:dyDescent="0.2">
      <c r="A391" s="3" t="s">
        <v>245</v>
      </c>
      <c r="B391" s="3" t="s">
        <v>291</v>
      </c>
      <c r="C391" s="3" t="s">
        <v>198</v>
      </c>
      <c r="D391" s="3" t="s">
        <v>289</v>
      </c>
      <c r="E391" s="9" t="s">
        <v>110</v>
      </c>
      <c r="F391" s="10">
        <v>-930000</v>
      </c>
      <c r="G391" s="10">
        <v>-633706.89670000004</v>
      </c>
      <c r="H391" s="11">
        <v>0.68140526524784906</v>
      </c>
      <c r="I391" s="12">
        <v>0</v>
      </c>
      <c r="J391" s="12">
        <v>1.7500000000000002E-2</v>
      </c>
      <c r="K391" s="13">
        <v>0</v>
      </c>
      <c r="L391" s="13">
        <v>11089.870699999999</v>
      </c>
    </row>
    <row r="392" spans="1:12" x14ac:dyDescent="0.2">
      <c r="A392" s="3" t="s">
        <v>245</v>
      </c>
      <c r="B392" s="3" t="s">
        <v>291</v>
      </c>
      <c r="C392" s="3" t="s">
        <v>198</v>
      </c>
      <c r="D392" s="3" t="s">
        <v>289</v>
      </c>
      <c r="E392" s="9" t="s">
        <v>111</v>
      </c>
      <c r="F392" s="10">
        <v>-961000</v>
      </c>
      <c r="G392" s="10">
        <v>-651145.34620000003</v>
      </c>
      <c r="H392" s="11">
        <v>0.67757059956324506</v>
      </c>
      <c r="I392" s="12">
        <v>0</v>
      </c>
      <c r="J392" s="12">
        <v>1.7500000000000002E-2</v>
      </c>
      <c r="K392" s="13">
        <v>0</v>
      </c>
      <c r="L392" s="13">
        <v>11395.043600000001</v>
      </c>
    </row>
    <row r="393" spans="1:12" x14ac:dyDescent="0.2">
      <c r="A393" s="3" t="s">
        <v>245</v>
      </c>
      <c r="B393" s="3" t="s">
        <v>291</v>
      </c>
      <c r="C393" s="3" t="s">
        <v>198</v>
      </c>
      <c r="D393" s="3" t="s">
        <v>289</v>
      </c>
      <c r="E393" s="9" t="s">
        <v>112</v>
      </c>
      <c r="F393" s="10">
        <v>-961000</v>
      </c>
      <c r="G393" s="10">
        <v>-647346.35149999999</v>
      </c>
      <c r="H393" s="11">
        <v>0.67361743131607599</v>
      </c>
      <c r="I393" s="12">
        <v>0</v>
      </c>
      <c r="J393" s="12">
        <v>1.7500000000000002E-2</v>
      </c>
      <c r="K393" s="13">
        <v>0</v>
      </c>
      <c r="L393" s="13">
        <v>11328.5612</v>
      </c>
    </row>
    <row r="394" spans="1:12" x14ac:dyDescent="0.2">
      <c r="A394" s="3" t="s">
        <v>245</v>
      </c>
      <c r="B394" s="3" t="s">
        <v>291</v>
      </c>
      <c r="C394" s="3" t="s">
        <v>198</v>
      </c>
      <c r="D394" s="3" t="s">
        <v>289</v>
      </c>
      <c r="E394" s="9" t="s">
        <v>113</v>
      </c>
      <c r="F394" s="10">
        <v>-899000</v>
      </c>
      <c r="G394" s="10">
        <v>-602036.78130000003</v>
      </c>
      <c r="H394" s="11">
        <v>0.66967383907364497</v>
      </c>
      <c r="I394" s="12">
        <v>0</v>
      </c>
      <c r="J394" s="12">
        <v>1.7500000000000002E-2</v>
      </c>
      <c r="K394" s="13">
        <v>0</v>
      </c>
      <c r="L394" s="13">
        <v>10535.643700000001</v>
      </c>
    </row>
    <row r="395" spans="1:12" x14ac:dyDescent="0.2">
      <c r="A395" s="3" t="s">
        <v>245</v>
      </c>
      <c r="B395" s="3" t="s">
        <v>291</v>
      </c>
      <c r="C395" s="3" t="s">
        <v>198</v>
      </c>
      <c r="D395" s="3" t="s">
        <v>289</v>
      </c>
      <c r="E395" s="9" t="s">
        <v>114</v>
      </c>
      <c r="F395" s="10">
        <v>-961000</v>
      </c>
      <c r="G395" s="10">
        <v>-640019.68920000002</v>
      </c>
      <c r="H395" s="11">
        <v>0.66599343308247405</v>
      </c>
      <c r="I395" s="12">
        <v>0</v>
      </c>
      <c r="J395" s="12">
        <v>1.7500000000000002E-2</v>
      </c>
      <c r="K395" s="13">
        <v>0</v>
      </c>
      <c r="L395" s="13">
        <v>11200.3446</v>
      </c>
    </row>
    <row r="396" spans="1:12" x14ac:dyDescent="0.2">
      <c r="A396" s="3" t="s">
        <v>245</v>
      </c>
      <c r="B396" s="3" t="s">
        <v>291</v>
      </c>
      <c r="C396" s="3" t="s">
        <v>198</v>
      </c>
      <c r="D396" s="3" t="s">
        <v>289</v>
      </c>
      <c r="E396" s="9" t="s">
        <v>115</v>
      </c>
      <c r="F396" s="10">
        <v>-930000</v>
      </c>
      <c r="G396" s="10">
        <v>-615723.86129999999</v>
      </c>
      <c r="H396" s="11">
        <v>0.66206866805527098</v>
      </c>
      <c r="I396" s="12">
        <v>0</v>
      </c>
      <c r="J396" s="12">
        <v>1.7500000000000002E-2</v>
      </c>
      <c r="K396" s="13">
        <v>0</v>
      </c>
      <c r="L396" s="13">
        <v>10775.167600000001</v>
      </c>
    </row>
    <row r="397" spans="1:12" x14ac:dyDescent="0.2">
      <c r="A397" s="3" t="s">
        <v>245</v>
      </c>
      <c r="B397" s="3" t="s">
        <v>291</v>
      </c>
      <c r="C397" s="3" t="s">
        <v>198</v>
      </c>
      <c r="D397" s="3" t="s">
        <v>289</v>
      </c>
      <c r="E397" s="9" t="s">
        <v>116</v>
      </c>
      <c r="F397" s="10">
        <v>-961000</v>
      </c>
      <c r="G397" s="10">
        <v>-632606.99450000003</v>
      </c>
      <c r="H397" s="11">
        <v>0.65827991102152805</v>
      </c>
      <c r="I397" s="12">
        <v>0</v>
      </c>
      <c r="J397" s="12">
        <v>1.7500000000000002E-2</v>
      </c>
      <c r="K397" s="13">
        <v>0</v>
      </c>
      <c r="L397" s="13">
        <v>11070.6224</v>
      </c>
    </row>
    <row r="398" spans="1:12" x14ac:dyDescent="0.2">
      <c r="A398" s="3" t="s">
        <v>245</v>
      </c>
      <c r="B398" s="3" t="s">
        <v>291</v>
      </c>
      <c r="C398" s="3" t="s">
        <v>198</v>
      </c>
      <c r="D398" s="3" t="s">
        <v>289</v>
      </c>
      <c r="E398" s="9" t="s">
        <v>117</v>
      </c>
      <c r="F398" s="10">
        <v>-930000</v>
      </c>
      <c r="G398" s="10">
        <v>-608584.16099999996</v>
      </c>
      <c r="H398" s="11">
        <v>0.65439157092641598</v>
      </c>
      <c r="I398" s="12">
        <v>0</v>
      </c>
      <c r="J398" s="12">
        <v>1.7500000000000002E-2</v>
      </c>
      <c r="K398" s="13">
        <v>0</v>
      </c>
      <c r="L398" s="13">
        <v>10650.2228</v>
      </c>
    </row>
    <row r="399" spans="1:12" x14ac:dyDescent="0.2">
      <c r="A399" s="3" t="s">
        <v>245</v>
      </c>
      <c r="B399" s="3" t="s">
        <v>291</v>
      </c>
      <c r="C399" s="3" t="s">
        <v>198</v>
      </c>
      <c r="D399" s="3" t="s">
        <v>289</v>
      </c>
      <c r="E399" s="9" t="s">
        <v>118</v>
      </c>
      <c r="F399" s="10">
        <v>-961000</v>
      </c>
      <c r="G399" s="10">
        <v>-625411.07350000006</v>
      </c>
      <c r="H399" s="11">
        <v>0.65079195990877103</v>
      </c>
      <c r="I399" s="12">
        <v>0</v>
      </c>
      <c r="J399" s="12">
        <v>1.7500000000000002E-2</v>
      </c>
      <c r="K399" s="13">
        <v>0</v>
      </c>
      <c r="L399" s="13">
        <v>10944.693800000001</v>
      </c>
    </row>
    <row r="400" spans="1:12" x14ac:dyDescent="0.2">
      <c r="A400" s="3" t="s">
        <v>245</v>
      </c>
      <c r="B400" s="3" t="s">
        <v>291</v>
      </c>
      <c r="C400" s="3" t="s">
        <v>198</v>
      </c>
      <c r="D400" s="3" t="s">
        <v>289</v>
      </c>
      <c r="E400" s="9" t="s">
        <v>119</v>
      </c>
      <c r="F400" s="10">
        <v>-961000</v>
      </c>
      <c r="G400" s="10">
        <v>-621848.14099999995</v>
      </c>
      <c r="H400" s="11">
        <v>0.64708443395118198</v>
      </c>
      <c r="I400" s="12">
        <v>0</v>
      </c>
      <c r="J400" s="12">
        <v>1.7500000000000002E-2</v>
      </c>
      <c r="K400" s="13">
        <v>0</v>
      </c>
      <c r="L400" s="13">
        <v>10882.342500000001</v>
      </c>
    </row>
    <row r="401" spans="1:12" x14ac:dyDescent="0.2">
      <c r="A401" s="3" t="s">
        <v>245</v>
      </c>
      <c r="B401" s="3" t="s">
        <v>291</v>
      </c>
      <c r="C401" s="3" t="s">
        <v>198</v>
      </c>
      <c r="D401" s="3" t="s">
        <v>289</v>
      </c>
      <c r="E401" s="9" t="s">
        <v>120</v>
      </c>
      <c r="F401" s="10">
        <v>-930000</v>
      </c>
      <c r="G401" s="10">
        <v>-598351.96499999997</v>
      </c>
      <c r="H401" s="11">
        <v>0.64338920964078405</v>
      </c>
      <c r="I401" s="12">
        <v>0</v>
      </c>
      <c r="J401" s="12">
        <v>1.7500000000000002E-2</v>
      </c>
      <c r="K401" s="13">
        <v>0</v>
      </c>
      <c r="L401" s="13">
        <v>10471.1594</v>
      </c>
    </row>
    <row r="402" spans="1:12" x14ac:dyDescent="0.2">
      <c r="A402" s="3" t="s">
        <v>245</v>
      </c>
      <c r="B402" s="3" t="s">
        <v>291</v>
      </c>
      <c r="C402" s="3" t="s">
        <v>198</v>
      </c>
      <c r="D402" s="3" t="s">
        <v>289</v>
      </c>
      <c r="E402" s="9" t="s">
        <v>121</v>
      </c>
      <c r="F402" s="10">
        <v>-961000</v>
      </c>
      <c r="G402" s="10">
        <v>-614871.75619999995</v>
      </c>
      <c r="H402" s="11">
        <v>0.63982492841107896</v>
      </c>
      <c r="I402" s="12">
        <v>0</v>
      </c>
      <c r="J402" s="12">
        <v>1.7500000000000002E-2</v>
      </c>
      <c r="K402" s="13">
        <v>0</v>
      </c>
      <c r="L402" s="13">
        <v>10760.2557</v>
      </c>
    </row>
    <row r="403" spans="1:12" x14ac:dyDescent="0.2">
      <c r="A403" s="3" t="s">
        <v>245</v>
      </c>
      <c r="B403" s="3" t="s">
        <v>291</v>
      </c>
      <c r="C403" s="3" t="s">
        <v>198</v>
      </c>
      <c r="D403" s="3" t="s">
        <v>289</v>
      </c>
      <c r="E403" s="9" t="s">
        <v>122</v>
      </c>
      <c r="F403" s="10">
        <v>-930000</v>
      </c>
      <c r="G403" s="10">
        <v>-591623.22120000003</v>
      </c>
      <c r="H403" s="11">
        <v>0.63615400131629996</v>
      </c>
      <c r="I403" s="12">
        <v>0</v>
      </c>
      <c r="J403" s="12">
        <v>1.7500000000000002E-2</v>
      </c>
      <c r="K403" s="13">
        <v>0</v>
      </c>
      <c r="L403" s="13">
        <v>10353.4064</v>
      </c>
    </row>
    <row r="404" spans="1:12" x14ac:dyDescent="0.2">
      <c r="A404" s="3" t="s">
        <v>245</v>
      </c>
      <c r="B404" s="3" t="s">
        <v>291</v>
      </c>
      <c r="C404" s="3" t="s">
        <v>198</v>
      </c>
      <c r="D404" s="3" t="s">
        <v>289</v>
      </c>
      <c r="E404" s="9" t="s">
        <v>123</v>
      </c>
      <c r="F404" s="10">
        <v>-961000</v>
      </c>
      <c r="G404" s="10">
        <v>-607941.37190000003</v>
      </c>
      <c r="H404" s="11">
        <v>0.63261329025661994</v>
      </c>
      <c r="I404" s="12">
        <v>0</v>
      </c>
      <c r="J404" s="12">
        <v>1.7500000000000002E-2</v>
      </c>
      <c r="K404" s="13">
        <v>0</v>
      </c>
      <c r="L404" s="13">
        <v>10638.974</v>
      </c>
    </row>
    <row r="405" spans="1:12" x14ac:dyDescent="0.2">
      <c r="A405" s="3" t="s">
        <v>245</v>
      </c>
      <c r="B405" s="3" t="s">
        <v>291</v>
      </c>
      <c r="C405" s="3" t="s">
        <v>198</v>
      </c>
      <c r="D405" s="3" t="s">
        <v>289</v>
      </c>
      <c r="E405" s="9" t="s">
        <v>124</v>
      </c>
      <c r="F405" s="10">
        <v>-961000</v>
      </c>
      <c r="G405" s="10">
        <v>-604437.07200000004</v>
      </c>
      <c r="H405" s="11">
        <v>0.62896677630864806</v>
      </c>
      <c r="I405" s="12">
        <v>0</v>
      </c>
      <c r="J405" s="12">
        <v>1.7500000000000002E-2</v>
      </c>
      <c r="K405" s="13">
        <v>0</v>
      </c>
      <c r="L405" s="13">
        <v>10577.648800000001</v>
      </c>
    </row>
    <row r="406" spans="1:12" x14ac:dyDescent="0.2">
      <c r="A406" s="3" t="s">
        <v>245</v>
      </c>
      <c r="B406" s="3" t="s">
        <v>291</v>
      </c>
      <c r="C406" s="3" t="s">
        <v>198</v>
      </c>
      <c r="D406" s="3" t="s">
        <v>289</v>
      </c>
      <c r="E406" s="9" t="s">
        <v>125</v>
      </c>
      <c r="F406" s="10">
        <v>-868000</v>
      </c>
      <c r="G406" s="10">
        <v>-542788.79379999998</v>
      </c>
      <c r="H406" s="11">
        <v>0.62533271178908101</v>
      </c>
      <c r="I406" s="12">
        <v>0</v>
      </c>
      <c r="J406" s="12">
        <v>1.7500000000000002E-2</v>
      </c>
      <c r="K406" s="13">
        <v>0</v>
      </c>
      <c r="L406" s="13">
        <v>9498.8039000000008</v>
      </c>
    </row>
    <row r="407" spans="1:12" x14ac:dyDescent="0.2">
      <c r="A407" s="3" t="s">
        <v>245</v>
      </c>
      <c r="B407" s="3" t="s">
        <v>291</v>
      </c>
      <c r="C407" s="3" t="s">
        <v>198</v>
      </c>
      <c r="D407" s="3" t="s">
        <v>289</v>
      </c>
      <c r="E407" s="9" t="s">
        <v>126</v>
      </c>
      <c r="F407" s="10">
        <v>-961000</v>
      </c>
      <c r="G407" s="10">
        <v>-597800.67359999998</v>
      </c>
      <c r="H407" s="11">
        <v>0.62206105470440298</v>
      </c>
      <c r="I407" s="12">
        <v>0</v>
      </c>
      <c r="J407" s="12">
        <v>1.7500000000000002E-2</v>
      </c>
      <c r="K407" s="13">
        <v>0</v>
      </c>
      <c r="L407" s="13">
        <v>10461.5118</v>
      </c>
    </row>
    <row r="408" spans="1:12" x14ac:dyDescent="0.2">
      <c r="A408" s="3" t="s">
        <v>245</v>
      </c>
      <c r="B408" s="3" t="s">
        <v>291</v>
      </c>
      <c r="C408" s="3" t="s">
        <v>198</v>
      </c>
      <c r="D408" s="3" t="s">
        <v>289</v>
      </c>
      <c r="E408" s="9" t="s">
        <v>127</v>
      </c>
      <c r="F408" s="10">
        <v>-930000</v>
      </c>
      <c r="G408" s="10">
        <v>-575159.20750000002</v>
      </c>
      <c r="H408" s="11">
        <v>0.61845076077697203</v>
      </c>
      <c r="I408" s="12">
        <v>0</v>
      </c>
      <c r="J408" s="12">
        <v>1.7500000000000002E-2</v>
      </c>
      <c r="K408" s="13">
        <v>0</v>
      </c>
      <c r="L408" s="13">
        <v>10065.286099999999</v>
      </c>
    </row>
    <row r="409" spans="1:12" x14ac:dyDescent="0.2">
      <c r="A409" s="3" t="s">
        <v>245</v>
      </c>
      <c r="B409" s="3" t="s">
        <v>291</v>
      </c>
      <c r="C409" s="3" t="s">
        <v>198</v>
      </c>
      <c r="D409" s="3" t="s">
        <v>289</v>
      </c>
      <c r="E409" s="9" t="s">
        <v>128</v>
      </c>
      <c r="F409" s="10">
        <v>-961000</v>
      </c>
      <c r="G409" s="10">
        <v>-590985.07109999994</v>
      </c>
      <c r="H409" s="11">
        <v>0.61496885652709499</v>
      </c>
      <c r="I409" s="12">
        <v>0</v>
      </c>
      <c r="J409" s="12">
        <v>1.7500000000000002E-2</v>
      </c>
      <c r="K409" s="13">
        <v>0</v>
      </c>
      <c r="L409" s="13">
        <v>10342.2387</v>
      </c>
    </row>
    <row r="410" spans="1:12" x14ac:dyDescent="0.2">
      <c r="A410" s="3" t="s">
        <v>245</v>
      </c>
      <c r="B410" s="3" t="s">
        <v>291</v>
      </c>
      <c r="C410" s="3" t="s">
        <v>198</v>
      </c>
      <c r="D410" s="3" t="s">
        <v>289</v>
      </c>
      <c r="E410" s="9" t="s">
        <v>129</v>
      </c>
      <c r="F410" s="10">
        <v>-930000</v>
      </c>
      <c r="G410" s="10">
        <v>-568586.41339999996</v>
      </c>
      <c r="H410" s="11">
        <v>0.61138324025200796</v>
      </c>
      <c r="I410" s="12">
        <v>0</v>
      </c>
      <c r="J410" s="12">
        <v>1.7500000000000002E-2</v>
      </c>
      <c r="K410" s="13">
        <v>0</v>
      </c>
      <c r="L410" s="13">
        <v>9950.262200000001</v>
      </c>
    </row>
    <row r="411" spans="1:12" x14ac:dyDescent="0.2">
      <c r="A411" s="3" t="s">
        <v>245</v>
      </c>
      <c r="B411" s="3" t="s">
        <v>291</v>
      </c>
      <c r="C411" s="3" t="s">
        <v>198</v>
      </c>
      <c r="D411" s="3" t="s">
        <v>289</v>
      </c>
      <c r="E411" s="9" t="s">
        <v>130</v>
      </c>
      <c r="F411" s="10">
        <v>-961000</v>
      </c>
      <c r="G411" s="10">
        <v>-584216.18019999994</v>
      </c>
      <c r="H411" s="11">
        <v>0.60792526558285997</v>
      </c>
      <c r="I411" s="12">
        <v>0</v>
      </c>
      <c r="J411" s="12">
        <v>1.7500000000000002E-2</v>
      </c>
      <c r="K411" s="13">
        <v>0</v>
      </c>
      <c r="L411" s="13">
        <v>10223.7832</v>
      </c>
    </row>
    <row r="412" spans="1:12" x14ac:dyDescent="0.2">
      <c r="A412" s="3" t="s">
        <v>245</v>
      </c>
      <c r="B412" s="3" t="s">
        <v>291</v>
      </c>
      <c r="C412" s="3" t="s">
        <v>198</v>
      </c>
      <c r="D412" s="3" t="s">
        <v>289</v>
      </c>
      <c r="E412" s="9" t="s">
        <v>131</v>
      </c>
      <c r="F412" s="10">
        <v>-961000</v>
      </c>
      <c r="G412" s="10">
        <v>-580794.21230000001</v>
      </c>
      <c r="H412" s="11">
        <v>0.60436442483280606</v>
      </c>
      <c r="I412" s="12">
        <v>0</v>
      </c>
      <c r="J412" s="12">
        <v>1.7500000000000002E-2</v>
      </c>
      <c r="K412" s="13">
        <v>0</v>
      </c>
      <c r="L412" s="13">
        <v>10163.8987</v>
      </c>
    </row>
    <row r="413" spans="1:12" x14ac:dyDescent="0.2">
      <c r="A413" s="3" t="s">
        <v>245</v>
      </c>
      <c r="B413" s="3" t="s">
        <v>291</v>
      </c>
      <c r="C413" s="3" t="s">
        <v>198</v>
      </c>
      <c r="D413" s="3" t="s">
        <v>289</v>
      </c>
      <c r="E413" s="9" t="s">
        <v>132</v>
      </c>
      <c r="F413" s="10">
        <v>-930000</v>
      </c>
      <c r="G413" s="10">
        <v>-558759.076</v>
      </c>
      <c r="H413" s="11">
        <v>0.60081621079226899</v>
      </c>
      <c r="I413" s="12">
        <v>0</v>
      </c>
      <c r="J413" s="12">
        <v>1.7500000000000002E-2</v>
      </c>
      <c r="K413" s="13">
        <v>0</v>
      </c>
      <c r="L413" s="13">
        <v>9778.2838000000011</v>
      </c>
    </row>
    <row r="414" spans="1:12" x14ac:dyDescent="0.2">
      <c r="A414" s="3" t="s">
        <v>245</v>
      </c>
      <c r="B414" s="3" t="s">
        <v>291</v>
      </c>
      <c r="C414" s="3" t="s">
        <v>198</v>
      </c>
      <c r="D414" s="3" t="s">
        <v>289</v>
      </c>
      <c r="E414" s="9" t="s">
        <v>133</v>
      </c>
      <c r="F414" s="10">
        <v>-961000</v>
      </c>
      <c r="G414" s="10">
        <v>-574096.11399999994</v>
      </c>
      <c r="H414" s="11">
        <v>0.59739449952009405</v>
      </c>
      <c r="I414" s="12">
        <v>0</v>
      </c>
      <c r="J414" s="12">
        <v>1.7500000000000002E-2</v>
      </c>
      <c r="K414" s="13">
        <v>0</v>
      </c>
      <c r="L414" s="13">
        <v>10046.682000000001</v>
      </c>
    </row>
    <row r="415" spans="1:12" x14ac:dyDescent="0.2">
      <c r="A415" s="3" t="s">
        <v>245</v>
      </c>
      <c r="B415" s="3" t="s">
        <v>291</v>
      </c>
      <c r="C415" s="3" t="s">
        <v>198</v>
      </c>
      <c r="D415" s="3" t="s">
        <v>289</v>
      </c>
      <c r="E415" s="9" t="s">
        <v>134</v>
      </c>
      <c r="F415" s="10">
        <v>-930000</v>
      </c>
      <c r="G415" s="10">
        <v>-552300.21499999997</v>
      </c>
      <c r="H415" s="11">
        <v>0.59387119896339402</v>
      </c>
      <c r="I415" s="12">
        <v>0</v>
      </c>
      <c r="J415" s="12">
        <v>1.7500000000000002E-2</v>
      </c>
      <c r="K415" s="13">
        <v>0</v>
      </c>
      <c r="L415" s="13">
        <v>9665.2538000000004</v>
      </c>
    </row>
    <row r="416" spans="1:12" x14ac:dyDescent="0.2">
      <c r="A416" s="3" t="s">
        <v>245</v>
      </c>
      <c r="B416" s="3" t="s">
        <v>291</v>
      </c>
      <c r="C416" s="3" t="s">
        <v>198</v>
      </c>
      <c r="D416" s="3" t="s">
        <v>289</v>
      </c>
      <c r="E416" s="9" t="s">
        <v>135</v>
      </c>
      <c r="F416" s="10">
        <v>-961000</v>
      </c>
      <c r="G416" s="10">
        <v>-567445.16740000003</v>
      </c>
      <c r="H416" s="11">
        <v>0.59047363931874097</v>
      </c>
      <c r="I416" s="12">
        <v>0</v>
      </c>
      <c r="J416" s="12">
        <v>1.7500000000000002E-2</v>
      </c>
      <c r="K416" s="13">
        <v>0</v>
      </c>
      <c r="L416" s="13">
        <v>9930.2903999999999</v>
      </c>
    </row>
    <row r="417" spans="1:12" x14ac:dyDescent="0.2">
      <c r="A417" s="3" t="s">
        <v>245</v>
      </c>
      <c r="B417" s="3" t="s">
        <v>291</v>
      </c>
      <c r="C417" s="3" t="s">
        <v>198</v>
      </c>
      <c r="D417" s="3" t="s">
        <v>289</v>
      </c>
      <c r="E417" s="9" t="s">
        <v>136</v>
      </c>
      <c r="F417" s="10">
        <v>-961000</v>
      </c>
      <c r="G417" s="10">
        <v>-564083.29920000001</v>
      </c>
      <c r="H417" s="11">
        <v>0.58697533737771501</v>
      </c>
      <c r="I417" s="12">
        <v>0</v>
      </c>
      <c r="J417" s="12">
        <v>1.7500000000000002E-2</v>
      </c>
      <c r="K417" s="13">
        <v>0</v>
      </c>
      <c r="L417" s="13">
        <v>9871.4577000000008</v>
      </c>
    </row>
    <row r="418" spans="1:12" x14ac:dyDescent="0.2">
      <c r="A418" s="3" t="s">
        <v>245</v>
      </c>
      <c r="B418" s="3" t="s">
        <v>291</v>
      </c>
      <c r="C418" s="3" t="s">
        <v>198</v>
      </c>
      <c r="D418" s="3" t="s">
        <v>289</v>
      </c>
      <c r="E418" s="9" t="s">
        <v>137</v>
      </c>
      <c r="F418" s="10">
        <v>-868000</v>
      </c>
      <c r="G418" s="10">
        <v>-506469.12089999998</v>
      </c>
      <c r="H418" s="11">
        <v>0.58348977067013397</v>
      </c>
      <c r="I418" s="12">
        <v>0</v>
      </c>
      <c r="J418" s="12">
        <v>1.7500000000000002E-2</v>
      </c>
      <c r="K418" s="13">
        <v>0</v>
      </c>
      <c r="L418" s="13">
        <v>8863.2096000000001</v>
      </c>
    </row>
    <row r="419" spans="1:12" x14ac:dyDescent="0.2">
      <c r="A419" s="3" t="s">
        <v>245</v>
      </c>
      <c r="B419" s="3" t="s">
        <v>291</v>
      </c>
      <c r="C419" s="3" t="s">
        <v>198</v>
      </c>
      <c r="D419" s="3" t="s">
        <v>289</v>
      </c>
      <c r="E419" s="9" t="s">
        <v>138</v>
      </c>
      <c r="F419" s="10">
        <v>-961000</v>
      </c>
      <c r="G419" s="10">
        <v>-557718.73300000001</v>
      </c>
      <c r="H419" s="11">
        <v>0.580352479756302</v>
      </c>
      <c r="I419" s="12">
        <v>0</v>
      </c>
      <c r="J419" s="12">
        <v>1.7500000000000002E-2</v>
      </c>
      <c r="K419" s="13">
        <v>0</v>
      </c>
      <c r="L419" s="13">
        <v>9760.0778000000009</v>
      </c>
    </row>
    <row r="420" spans="1:12" x14ac:dyDescent="0.2">
      <c r="A420" s="3" t="s">
        <v>245</v>
      </c>
      <c r="B420" s="3" t="s">
        <v>291</v>
      </c>
      <c r="C420" s="3" t="s">
        <v>198</v>
      </c>
      <c r="D420" s="3" t="s">
        <v>289</v>
      </c>
      <c r="E420" s="9" t="s">
        <v>139</v>
      </c>
      <c r="F420" s="10">
        <v>-930000</v>
      </c>
      <c r="G420" s="10">
        <v>-536508.82149999996</v>
      </c>
      <c r="H420" s="11">
        <v>0.57689120589646403</v>
      </c>
      <c r="I420" s="12">
        <v>0</v>
      </c>
      <c r="J420" s="12">
        <v>1.7500000000000002E-2</v>
      </c>
      <c r="K420" s="13">
        <v>0</v>
      </c>
      <c r="L420" s="13">
        <v>9388.9044000000013</v>
      </c>
    </row>
    <row r="421" spans="1:12" x14ac:dyDescent="0.2">
      <c r="A421" s="3" t="s">
        <v>245</v>
      </c>
      <c r="B421" s="3" t="s">
        <v>291</v>
      </c>
      <c r="C421" s="3" t="s">
        <v>198</v>
      </c>
      <c r="D421" s="3" t="s">
        <v>289</v>
      </c>
      <c r="E421" s="9" t="s">
        <v>140</v>
      </c>
      <c r="F421" s="10">
        <v>-961000</v>
      </c>
      <c r="G421" s="10">
        <v>-551185.16830000002</v>
      </c>
      <c r="H421" s="11">
        <v>0.57355376516877699</v>
      </c>
      <c r="I421" s="12">
        <v>0</v>
      </c>
      <c r="J421" s="12">
        <v>1.7500000000000002E-2</v>
      </c>
      <c r="K421" s="13">
        <v>0</v>
      </c>
      <c r="L421" s="13">
        <v>9645.7404000000006</v>
      </c>
    </row>
    <row r="422" spans="1:12" x14ac:dyDescent="0.2">
      <c r="A422" s="3" t="s">
        <v>245</v>
      </c>
      <c r="B422" s="3" t="s">
        <v>291</v>
      </c>
      <c r="C422" s="3" t="s">
        <v>198</v>
      </c>
      <c r="D422" s="3" t="s">
        <v>289</v>
      </c>
      <c r="E422" s="9" t="s">
        <v>141</v>
      </c>
      <c r="F422" s="10">
        <v>-930000</v>
      </c>
      <c r="G422" s="10">
        <v>-530209.44169999997</v>
      </c>
      <c r="H422" s="11">
        <v>0.57011767920932799</v>
      </c>
      <c r="I422" s="12">
        <v>0</v>
      </c>
      <c r="J422" s="12">
        <v>1.7500000000000002E-2</v>
      </c>
      <c r="K422" s="13">
        <v>0</v>
      </c>
      <c r="L422" s="13">
        <v>9278.6652000000013</v>
      </c>
    </row>
    <row r="423" spans="1:12" x14ac:dyDescent="0.2">
      <c r="A423" s="3" t="s">
        <v>245</v>
      </c>
      <c r="B423" s="3" t="s">
        <v>291</v>
      </c>
      <c r="C423" s="3" t="s">
        <v>198</v>
      </c>
      <c r="D423" s="3" t="s">
        <v>289</v>
      </c>
      <c r="E423" s="9" t="s">
        <v>142</v>
      </c>
      <c r="F423" s="10">
        <v>-961000</v>
      </c>
      <c r="G423" s="10">
        <v>-544699.26610000001</v>
      </c>
      <c r="H423" s="11">
        <v>0.56680464732295499</v>
      </c>
      <c r="I423" s="12">
        <v>0</v>
      </c>
      <c r="J423" s="12">
        <v>1.7500000000000002E-2</v>
      </c>
      <c r="K423" s="13">
        <v>0</v>
      </c>
      <c r="L423" s="13">
        <v>9532.2371999999996</v>
      </c>
    </row>
    <row r="424" spans="1:12" x14ac:dyDescent="0.2">
      <c r="A424" s="3" t="s">
        <v>245</v>
      </c>
      <c r="B424" s="3" t="s">
        <v>291</v>
      </c>
      <c r="C424" s="3" t="s">
        <v>198</v>
      </c>
      <c r="D424" s="3" t="s">
        <v>289</v>
      </c>
      <c r="E424" s="9" t="s">
        <v>143</v>
      </c>
      <c r="F424" s="10">
        <v>-961000</v>
      </c>
      <c r="G424" s="10">
        <v>-541421.45830000006</v>
      </c>
      <c r="H424" s="11">
        <v>0.56339381717525405</v>
      </c>
      <c r="I424" s="12">
        <v>0</v>
      </c>
      <c r="J424" s="12">
        <v>1.7500000000000002E-2</v>
      </c>
      <c r="K424" s="13">
        <v>0</v>
      </c>
      <c r="L424" s="13">
        <v>9474.8755000000001</v>
      </c>
    </row>
    <row r="425" spans="1:12" x14ac:dyDescent="0.2">
      <c r="A425" s="3" t="s">
        <v>245</v>
      </c>
      <c r="B425" s="3" t="s">
        <v>291</v>
      </c>
      <c r="C425" s="3" t="s">
        <v>198</v>
      </c>
      <c r="D425" s="3" t="s">
        <v>289</v>
      </c>
      <c r="E425" s="9" t="s">
        <v>144</v>
      </c>
      <c r="F425" s="10">
        <v>-930000</v>
      </c>
      <c r="G425" s="10">
        <v>-520796.1372</v>
      </c>
      <c r="H425" s="11">
        <v>0.55999584641587397</v>
      </c>
      <c r="I425" s="12">
        <v>0</v>
      </c>
      <c r="J425" s="12">
        <v>1.7500000000000002E-2</v>
      </c>
      <c r="K425" s="13">
        <v>0</v>
      </c>
      <c r="L425" s="13">
        <v>9113.9323999999997</v>
      </c>
    </row>
    <row r="426" spans="1:12" x14ac:dyDescent="0.2">
      <c r="A426" s="3" t="s">
        <v>245</v>
      </c>
      <c r="B426" s="3" t="s">
        <v>291</v>
      </c>
      <c r="C426" s="3" t="s">
        <v>198</v>
      </c>
      <c r="D426" s="3" t="s">
        <v>289</v>
      </c>
      <c r="E426" s="9" t="s">
        <v>145</v>
      </c>
      <c r="F426" s="10">
        <v>-961000</v>
      </c>
      <c r="G426" s="10">
        <v>-535007.67610000004</v>
      </c>
      <c r="H426" s="11">
        <v>0.55671974621313602</v>
      </c>
      <c r="I426" s="12">
        <v>0</v>
      </c>
      <c r="J426" s="12">
        <v>1.7500000000000002E-2</v>
      </c>
      <c r="K426" s="13">
        <v>0</v>
      </c>
      <c r="L426" s="13">
        <v>9362.6342999999997</v>
      </c>
    </row>
    <row r="427" spans="1:12" x14ac:dyDescent="0.2">
      <c r="A427" s="3" t="s">
        <v>245</v>
      </c>
      <c r="B427" s="3" t="s">
        <v>291</v>
      </c>
      <c r="C427" s="3" t="s">
        <v>198</v>
      </c>
      <c r="D427" s="3" t="s">
        <v>289</v>
      </c>
      <c r="E427" s="9" t="s">
        <v>146</v>
      </c>
      <c r="F427" s="10">
        <v>-930000</v>
      </c>
      <c r="G427" s="10">
        <v>-514612.82579999999</v>
      </c>
      <c r="H427" s="11">
        <v>0.55334712451624302</v>
      </c>
      <c r="I427" s="12">
        <v>0</v>
      </c>
      <c r="J427" s="12">
        <v>1.7500000000000002E-2</v>
      </c>
      <c r="K427" s="13">
        <v>0</v>
      </c>
      <c r="L427" s="13">
        <v>9005.7245000000003</v>
      </c>
    </row>
    <row r="428" spans="1:12" x14ac:dyDescent="0.2">
      <c r="A428" s="3" t="s">
        <v>245</v>
      </c>
      <c r="B428" s="3" t="s">
        <v>291</v>
      </c>
      <c r="C428" s="3" t="s">
        <v>198</v>
      </c>
      <c r="D428" s="3" t="s">
        <v>289</v>
      </c>
      <c r="E428" s="9" t="s">
        <v>147</v>
      </c>
      <c r="F428" s="10">
        <v>-961000</v>
      </c>
      <c r="G428" s="10">
        <v>-528641.85549999995</v>
      </c>
      <c r="H428" s="11">
        <v>0.55009558325056707</v>
      </c>
      <c r="I428" s="12">
        <v>0</v>
      </c>
      <c r="J428" s="12">
        <v>1.7500000000000002E-2</v>
      </c>
      <c r="K428" s="13">
        <v>0</v>
      </c>
      <c r="L428" s="13">
        <v>9251.2325000000001</v>
      </c>
    </row>
    <row r="429" spans="1:12" x14ac:dyDescent="0.2">
      <c r="A429" s="3" t="s">
        <v>245</v>
      </c>
      <c r="B429" s="3" t="s">
        <v>291</v>
      </c>
      <c r="C429" s="3" t="s">
        <v>198</v>
      </c>
      <c r="D429" s="3" t="s">
        <v>289</v>
      </c>
      <c r="E429" s="9" t="s">
        <v>148</v>
      </c>
      <c r="F429" s="10">
        <v>-961000</v>
      </c>
      <c r="G429" s="10">
        <v>-525425.1801</v>
      </c>
      <c r="H429" s="11">
        <v>0.54674836642971703</v>
      </c>
      <c r="I429" s="12">
        <v>0</v>
      </c>
      <c r="J429" s="12">
        <v>1.7500000000000002E-2</v>
      </c>
      <c r="K429" s="13">
        <v>0</v>
      </c>
      <c r="L429" s="13">
        <v>9194.940700000001</v>
      </c>
    </row>
    <row r="430" spans="1:12" x14ac:dyDescent="0.2">
      <c r="A430" s="3" t="s">
        <v>245</v>
      </c>
      <c r="B430" s="3" t="s">
        <v>291</v>
      </c>
      <c r="C430" s="3" t="s">
        <v>198</v>
      </c>
      <c r="D430" s="3" t="s">
        <v>289</v>
      </c>
      <c r="E430" s="9" t="s">
        <v>149</v>
      </c>
      <c r="F430" s="10">
        <v>-868000</v>
      </c>
      <c r="G430" s="10">
        <v>-471683.4216</v>
      </c>
      <c r="H430" s="11">
        <v>0.54341408015149306</v>
      </c>
      <c r="I430" s="12">
        <v>0</v>
      </c>
      <c r="J430" s="12">
        <v>1.7500000000000002E-2</v>
      </c>
      <c r="K430" s="13">
        <v>0</v>
      </c>
      <c r="L430" s="13">
        <v>8254.4598999999998</v>
      </c>
    </row>
    <row r="431" spans="1:12" x14ac:dyDescent="0.2">
      <c r="A431" s="3" t="s">
        <v>245</v>
      </c>
      <c r="B431" s="3" t="s">
        <v>291</v>
      </c>
      <c r="C431" s="3" t="s">
        <v>198</v>
      </c>
      <c r="D431" s="3" t="s">
        <v>289</v>
      </c>
      <c r="E431" s="9" t="s">
        <v>150</v>
      </c>
      <c r="F431" s="10">
        <v>-961000</v>
      </c>
      <c r="G431" s="10">
        <v>-519337.46120000002</v>
      </c>
      <c r="H431" s="11">
        <v>0.54041359128502497</v>
      </c>
      <c r="I431" s="12">
        <v>0</v>
      </c>
      <c r="J431" s="12">
        <v>1.7500000000000002E-2</v>
      </c>
      <c r="K431" s="13">
        <v>0</v>
      </c>
      <c r="L431" s="13">
        <v>9088.4056</v>
      </c>
    </row>
    <row r="432" spans="1:12" x14ac:dyDescent="0.2">
      <c r="A432" s="3" t="s">
        <v>245</v>
      </c>
      <c r="B432" s="3" t="s">
        <v>291</v>
      </c>
      <c r="C432" s="3" t="s">
        <v>198</v>
      </c>
      <c r="D432" s="3" t="s">
        <v>289</v>
      </c>
      <c r="E432" s="9" t="s">
        <v>151</v>
      </c>
      <c r="F432" s="10">
        <v>-930000</v>
      </c>
      <c r="G432" s="10">
        <v>-499506.67249999999</v>
      </c>
      <c r="H432" s="11">
        <v>0.53710394896837899</v>
      </c>
      <c r="I432" s="12">
        <v>0</v>
      </c>
      <c r="J432" s="12">
        <v>1.7500000000000002E-2</v>
      </c>
      <c r="K432" s="13">
        <v>0</v>
      </c>
      <c r="L432" s="13">
        <v>8741.3667999999998</v>
      </c>
    </row>
    <row r="433" spans="1:12" x14ac:dyDescent="0.2">
      <c r="A433" s="3" t="s">
        <v>245</v>
      </c>
      <c r="B433" s="3" t="s">
        <v>291</v>
      </c>
      <c r="C433" s="3" t="s">
        <v>198</v>
      </c>
      <c r="D433" s="3" t="s">
        <v>289</v>
      </c>
      <c r="E433" s="9" t="s">
        <v>152</v>
      </c>
      <c r="F433" s="10">
        <v>-961000</v>
      </c>
      <c r="G433" s="10">
        <v>-513090.79080000002</v>
      </c>
      <c r="H433" s="11">
        <v>0.53391341392881297</v>
      </c>
      <c r="I433" s="12">
        <v>0</v>
      </c>
      <c r="J433" s="12">
        <v>1.7500000000000002E-2</v>
      </c>
      <c r="K433" s="13">
        <v>0</v>
      </c>
      <c r="L433" s="13">
        <v>8979.0887999999995</v>
      </c>
    </row>
    <row r="434" spans="1:12" x14ac:dyDescent="0.2">
      <c r="A434" s="3" t="s">
        <v>245</v>
      </c>
      <c r="B434" s="3" t="s">
        <v>291</v>
      </c>
      <c r="C434" s="3" t="s">
        <v>198</v>
      </c>
      <c r="D434" s="3" t="s">
        <v>289</v>
      </c>
      <c r="E434" s="9" t="s">
        <v>153</v>
      </c>
      <c r="F434" s="10">
        <v>-930000</v>
      </c>
      <c r="G434" s="10">
        <v>-493493.07909999997</v>
      </c>
      <c r="H434" s="11">
        <v>0.53063771944557903</v>
      </c>
      <c r="I434" s="12">
        <v>0</v>
      </c>
      <c r="J434" s="12">
        <v>1.7500000000000002E-2</v>
      </c>
      <c r="K434" s="13">
        <v>0</v>
      </c>
      <c r="L434" s="13">
        <v>8636.1288999999997</v>
      </c>
    </row>
    <row r="435" spans="1:12" x14ac:dyDescent="0.2">
      <c r="A435" s="3" t="s">
        <v>245</v>
      </c>
      <c r="B435" s="3" t="s">
        <v>291</v>
      </c>
      <c r="C435" s="3" t="s">
        <v>198</v>
      </c>
      <c r="D435" s="3" t="s">
        <v>289</v>
      </c>
      <c r="E435" s="9" t="s">
        <v>154</v>
      </c>
      <c r="F435" s="10">
        <v>-961000</v>
      </c>
      <c r="G435" s="10">
        <v>-507143.99599999998</v>
      </c>
      <c r="H435" s="11">
        <v>0.52772528204370994</v>
      </c>
      <c r="I435" s="12">
        <v>0</v>
      </c>
      <c r="J435" s="12">
        <v>1.7500000000000002E-2</v>
      </c>
      <c r="K435" s="13">
        <v>0</v>
      </c>
      <c r="L435" s="13">
        <v>8875.0199000000011</v>
      </c>
    </row>
    <row r="436" spans="1:12" x14ac:dyDescent="0.2">
      <c r="A436" s="3" t="s">
        <v>245</v>
      </c>
      <c r="B436" s="3" t="s">
        <v>291</v>
      </c>
      <c r="C436" s="3" t="s">
        <v>198</v>
      </c>
      <c r="D436" s="3" t="s">
        <v>289</v>
      </c>
      <c r="E436" s="9" t="s">
        <v>155</v>
      </c>
      <c r="F436" s="10">
        <v>-961000</v>
      </c>
      <c r="G436" s="10">
        <v>-504265.32140000002</v>
      </c>
      <c r="H436" s="11">
        <v>0.52472978297783801</v>
      </c>
      <c r="I436" s="12">
        <v>0</v>
      </c>
      <c r="J436" s="12">
        <v>1.7500000000000002E-2</v>
      </c>
      <c r="K436" s="13">
        <v>0</v>
      </c>
      <c r="L436" s="13">
        <v>8824.6431000000011</v>
      </c>
    </row>
    <row r="437" spans="1:12" x14ac:dyDescent="0.2">
      <c r="A437" s="3" t="s">
        <v>245</v>
      </c>
      <c r="B437" s="3" t="s">
        <v>291</v>
      </c>
      <c r="C437" s="3" t="s">
        <v>198</v>
      </c>
      <c r="D437" s="3" t="s">
        <v>289</v>
      </c>
      <c r="E437" s="9" t="s">
        <v>156</v>
      </c>
      <c r="F437" s="10">
        <v>-930000</v>
      </c>
      <c r="G437" s="10">
        <v>-485226.09120000002</v>
      </c>
      <c r="H437" s="11">
        <v>0.52174848511193905</v>
      </c>
      <c r="I437" s="12">
        <v>0</v>
      </c>
      <c r="J437" s="12">
        <v>1.7500000000000002E-2</v>
      </c>
      <c r="K437" s="13">
        <v>0</v>
      </c>
      <c r="L437" s="13">
        <v>8491.4565999999995</v>
      </c>
    </row>
    <row r="438" spans="1:12" x14ac:dyDescent="0.2">
      <c r="A438" s="3" t="s">
        <v>245</v>
      </c>
      <c r="B438" s="3" t="s">
        <v>291</v>
      </c>
      <c r="C438" s="3" t="s">
        <v>198</v>
      </c>
      <c r="D438" s="3" t="s">
        <v>289</v>
      </c>
      <c r="E438" s="9" t="s">
        <v>157</v>
      </c>
      <c r="F438" s="10">
        <v>-961000</v>
      </c>
      <c r="G438" s="10">
        <v>-498640.6372</v>
      </c>
      <c r="H438" s="11">
        <v>0.51887683371860405</v>
      </c>
      <c r="I438" s="12">
        <v>0</v>
      </c>
      <c r="J438" s="12">
        <v>1.7500000000000002E-2</v>
      </c>
      <c r="K438" s="13">
        <v>0</v>
      </c>
      <c r="L438" s="13">
        <v>8726.2111999999997</v>
      </c>
    </row>
    <row r="439" spans="1:12" x14ac:dyDescent="0.2">
      <c r="A439" s="3" t="s">
        <v>245</v>
      </c>
      <c r="B439" s="3" t="s">
        <v>291</v>
      </c>
      <c r="C439" s="3" t="s">
        <v>198</v>
      </c>
      <c r="D439" s="3" t="s">
        <v>289</v>
      </c>
      <c r="E439" s="9" t="s">
        <v>158</v>
      </c>
      <c r="F439" s="10">
        <v>-930000</v>
      </c>
      <c r="G439" s="10">
        <v>-479808.70439999999</v>
      </c>
      <c r="H439" s="11">
        <v>0.51592333802929902</v>
      </c>
      <c r="I439" s="12">
        <v>0</v>
      </c>
      <c r="J439" s="12">
        <v>1.7500000000000002E-2</v>
      </c>
      <c r="K439" s="13">
        <v>0</v>
      </c>
      <c r="L439" s="13">
        <v>8396.6522999999997</v>
      </c>
    </row>
    <row r="440" spans="1:12" x14ac:dyDescent="0.2">
      <c r="A440" s="3" t="s">
        <v>245</v>
      </c>
      <c r="B440" s="3" t="s">
        <v>291</v>
      </c>
      <c r="C440" s="3" t="s">
        <v>198</v>
      </c>
      <c r="D440" s="3" t="s">
        <v>289</v>
      </c>
      <c r="E440" s="9" t="s">
        <v>159</v>
      </c>
      <c r="F440" s="10">
        <v>-961000</v>
      </c>
      <c r="G440" s="10">
        <v>-493068.43930000003</v>
      </c>
      <c r="H440" s="11">
        <v>0.51307850088079099</v>
      </c>
      <c r="I440" s="12">
        <v>0</v>
      </c>
      <c r="J440" s="12">
        <v>1.7500000000000002E-2</v>
      </c>
      <c r="K440" s="13">
        <v>0</v>
      </c>
      <c r="L440" s="13">
        <v>8628.6977000000006</v>
      </c>
    </row>
    <row r="441" spans="1:12" x14ac:dyDescent="0.2">
      <c r="A441" s="3" t="s">
        <v>245</v>
      </c>
      <c r="B441" s="3" t="s">
        <v>291</v>
      </c>
      <c r="C441" s="3" t="s">
        <v>198</v>
      </c>
      <c r="D441" s="3" t="s">
        <v>289</v>
      </c>
      <c r="E441" s="9" t="s">
        <v>160</v>
      </c>
      <c r="F441" s="10">
        <v>-961000</v>
      </c>
      <c r="G441" s="10">
        <v>-490256.66710000002</v>
      </c>
      <c r="H441" s="11">
        <v>0.51015261921548805</v>
      </c>
      <c r="I441" s="12">
        <v>0</v>
      </c>
      <c r="J441" s="12">
        <v>1.7500000000000002E-2</v>
      </c>
      <c r="K441" s="13">
        <v>0</v>
      </c>
      <c r="L441" s="13">
        <v>8579.4917000000005</v>
      </c>
    </row>
    <row r="442" spans="1:12" x14ac:dyDescent="0.2">
      <c r="A442" s="3" t="s">
        <v>245</v>
      </c>
      <c r="B442" s="3" t="s">
        <v>291</v>
      </c>
      <c r="C442" s="3" t="s">
        <v>198</v>
      </c>
      <c r="D442" s="3" t="s">
        <v>289</v>
      </c>
      <c r="E442" s="9" t="s">
        <v>161</v>
      </c>
      <c r="F442" s="10">
        <v>-899000</v>
      </c>
      <c r="G442" s="10">
        <v>-456009.38829999999</v>
      </c>
      <c r="H442" s="11">
        <v>0.50724069892286805</v>
      </c>
      <c r="I442" s="12">
        <v>0</v>
      </c>
      <c r="J442" s="12">
        <v>1.7500000000000002E-2</v>
      </c>
      <c r="K442" s="13">
        <v>0</v>
      </c>
      <c r="L442" s="13">
        <v>7980.1643000000004</v>
      </c>
    </row>
    <row r="443" spans="1:12" x14ac:dyDescent="0.2">
      <c r="A443" s="3" t="s">
        <v>245</v>
      </c>
      <c r="B443" s="3" t="s">
        <v>291</v>
      </c>
      <c r="C443" s="3" t="s">
        <v>198</v>
      </c>
      <c r="D443" s="3" t="s">
        <v>289</v>
      </c>
      <c r="E443" s="9" t="s">
        <v>162</v>
      </c>
      <c r="F443" s="10">
        <v>-961000</v>
      </c>
      <c r="G443" s="10">
        <v>-484852.6005</v>
      </c>
      <c r="H443" s="11">
        <v>0.50452924087002704</v>
      </c>
      <c r="I443" s="12">
        <v>0</v>
      </c>
      <c r="J443" s="12">
        <v>1.7500000000000002E-2</v>
      </c>
      <c r="K443" s="13">
        <v>0</v>
      </c>
      <c r="L443" s="13">
        <v>8484.9205000000002</v>
      </c>
    </row>
    <row r="444" spans="1:12" x14ac:dyDescent="0.2">
      <c r="A444" s="3" t="s">
        <v>245</v>
      </c>
      <c r="B444" s="3" t="s">
        <v>291</v>
      </c>
      <c r="C444" s="3" t="s">
        <v>198</v>
      </c>
      <c r="D444" s="3" t="s">
        <v>289</v>
      </c>
      <c r="E444" s="9" t="s">
        <v>163</v>
      </c>
      <c r="F444" s="10">
        <v>-930000</v>
      </c>
      <c r="G444" s="10">
        <v>-466529.11070000002</v>
      </c>
      <c r="H444" s="11">
        <v>0.50164420501813101</v>
      </c>
      <c r="I444" s="12">
        <v>0</v>
      </c>
      <c r="J444" s="12">
        <v>1.7500000000000002E-2</v>
      </c>
      <c r="K444" s="13">
        <v>0</v>
      </c>
      <c r="L444" s="13">
        <v>8164.2594000000008</v>
      </c>
    </row>
    <row r="445" spans="1:12" x14ac:dyDescent="0.2">
      <c r="A445" s="3" t="s">
        <v>245</v>
      </c>
      <c r="B445" s="3" t="s">
        <v>291</v>
      </c>
      <c r="C445" s="3" t="s">
        <v>198</v>
      </c>
      <c r="D445" s="3" t="s">
        <v>289</v>
      </c>
      <c r="E445" s="9" t="s">
        <v>164</v>
      </c>
      <c r="F445" s="10">
        <v>-961000</v>
      </c>
      <c r="G445" s="10">
        <v>-479409.64279999997</v>
      </c>
      <c r="H445" s="11">
        <v>0.49886539316378997</v>
      </c>
      <c r="I445" s="12">
        <v>0</v>
      </c>
      <c r="J445" s="12">
        <v>1.7500000000000002E-2</v>
      </c>
      <c r="K445" s="13">
        <v>0</v>
      </c>
      <c r="L445" s="13">
        <v>8389.6687000000002</v>
      </c>
    </row>
    <row r="446" spans="1:12" x14ac:dyDescent="0.2">
      <c r="A446" s="3" t="s">
        <v>245</v>
      </c>
      <c r="B446" s="3" t="s">
        <v>291</v>
      </c>
      <c r="C446" s="3" t="s">
        <v>198</v>
      </c>
      <c r="D446" s="3" t="s">
        <v>289</v>
      </c>
      <c r="E446" s="9" t="s">
        <v>165</v>
      </c>
      <c r="F446" s="10">
        <v>-930000</v>
      </c>
      <c r="G446" s="10">
        <v>-461286.97889999999</v>
      </c>
      <c r="H446" s="11">
        <v>0.49600750418394701</v>
      </c>
      <c r="I446" s="12">
        <v>0</v>
      </c>
      <c r="J446" s="12">
        <v>1.7500000000000002E-2</v>
      </c>
      <c r="K446" s="13">
        <v>0</v>
      </c>
      <c r="L446" s="13">
        <v>8072.5221000000001</v>
      </c>
    </row>
    <row r="447" spans="1:12" x14ac:dyDescent="0.2">
      <c r="A447" s="3" t="s">
        <v>245</v>
      </c>
      <c r="B447" s="3" t="s">
        <v>291</v>
      </c>
      <c r="C447" s="3" t="s">
        <v>198</v>
      </c>
      <c r="D447" s="3" t="s">
        <v>289</v>
      </c>
      <c r="E447" s="9" t="s">
        <v>166</v>
      </c>
      <c r="F447" s="10">
        <v>-961000</v>
      </c>
      <c r="G447" s="10">
        <v>-474017.93300000002</v>
      </c>
      <c r="H447" s="11">
        <v>0.493254873073531</v>
      </c>
      <c r="I447" s="12">
        <v>0</v>
      </c>
      <c r="J447" s="12">
        <v>1.7500000000000002E-2</v>
      </c>
      <c r="K447" s="13">
        <v>0</v>
      </c>
      <c r="L447" s="13">
        <v>8295.3137999999999</v>
      </c>
    </row>
    <row r="448" spans="1:12" x14ac:dyDescent="0.2">
      <c r="A448" s="3" t="s">
        <v>245</v>
      </c>
      <c r="B448" s="3" t="s">
        <v>291</v>
      </c>
      <c r="C448" s="3" t="s">
        <v>198</v>
      </c>
      <c r="D448" s="3" t="s">
        <v>289</v>
      </c>
      <c r="E448" s="9" t="s">
        <v>167</v>
      </c>
      <c r="F448" s="10">
        <v>-961000</v>
      </c>
      <c r="G448" s="10">
        <v>-471297.41039999999</v>
      </c>
      <c r="H448" s="11">
        <v>0.49042394419693203</v>
      </c>
      <c r="I448" s="12">
        <v>0</v>
      </c>
      <c r="J448" s="12">
        <v>1.7500000000000002E-2</v>
      </c>
      <c r="K448" s="13">
        <v>0</v>
      </c>
      <c r="L448" s="13">
        <v>8247.7047000000002</v>
      </c>
    </row>
    <row r="449" spans="1:12" x14ac:dyDescent="0.2">
      <c r="A449" s="3" t="s">
        <v>245</v>
      </c>
      <c r="B449" s="3" t="s">
        <v>291</v>
      </c>
      <c r="C449" s="3" t="s">
        <v>198</v>
      </c>
      <c r="D449" s="3" t="s">
        <v>289</v>
      </c>
      <c r="E449" s="9" t="s">
        <v>168</v>
      </c>
      <c r="F449" s="10">
        <v>-930000</v>
      </c>
      <c r="G449" s="10">
        <v>-453474.17979999998</v>
      </c>
      <c r="H449" s="11">
        <v>0.48760664491549</v>
      </c>
      <c r="I449" s="12">
        <v>0</v>
      </c>
      <c r="J449" s="12">
        <v>1.7500000000000002E-2</v>
      </c>
      <c r="K449" s="13">
        <v>0</v>
      </c>
      <c r="L449" s="13">
        <v>7935.7981</v>
      </c>
    </row>
    <row r="450" spans="1:12" x14ac:dyDescent="0.2">
      <c r="A450" s="3" t="s">
        <v>245</v>
      </c>
      <c r="B450" s="3" t="s">
        <v>291</v>
      </c>
      <c r="C450" s="3" t="s">
        <v>198</v>
      </c>
      <c r="D450" s="3" t="s">
        <v>289</v>
      </c>
      <c r="E450" s="9" t="s">
        <v>169</v>
      </c>
      <c r="F450" s="10">
        <v>-961000</v>
      </c>
      <c r="G450" s="10">
        <v>-465982.32500000001</v>
      </c>
      <c r="H450" s="11">
        <v>0.48489315816807299</v>
      </c>
      <c r="I450" s="12">
        <v>0</v>
      </c>
      <c r="J450" s="12">
        <v>1.7500000000000002E-2</v>
      </c>
      <c r="K450" s="13">
        <v>0</v>
      </c>
      <c r="L450" s="13">
        <v>8154.6907000000001</v>
      </c>
    </row>
    <row r="451" spans="1:12" x14ac:dyDescent="0.2">
      <c r="A451" s="3" t="s">
        <v>245</v>
      </c>
      <c r="B451" s="3" t="s">
        <v>291</v>
      </c>
      <c r="C451" s="3" t="s">
        <v>198</v>
      </c>
      <c r="D451" s="3" t="s">
        <v>289</v>
      </c>
      <c r="E451" s="9" t="s">
        <v>170</v>
      </c>
      <c r="F451" s="10">
        <v>-930000</v>
      </c>
      <c r="G451" s="10">
        <v>-448355.36040000001</v>
      </c>
      <c r="H451" s="11">
        <v>0.482102538106082</v>
      </c>
      <c r="I451" s="12">
        <v>0</v>
      </c>
      <c r="J451" s="12">
        <v>1.7500000000000002E-2</v>
      </c>
      <c r="K451" s="13">
        <v>0</v>
      </c>
      <c r="L451" s="13">
        <v>7846.2188000000006</v>
      </c>
    </row>
    <row r="452" spans="1:12" x14ac:dyDescent="0.2">
      <c r="A452" s="3" t="s">
        <v>245</v>
      </c>
      <c r="B452" s="3" t="s">
        <v>291</v>
      </c>
      <c r="C452" s="3" t="s">
        <v>198</v>
      </c>
      <c r="D452" s="3" t="s">
        <v>289</v>
      </c>
      <c r="E452" s="9" t="s">
        <v>171</v>
      </c>
      <c r="F452" s="10">
        <v>-961000</v>
      </c>
      <c r="G452" s="10">
        <v>-460717.60359999997</v>
      </c>
      <c r="H452" s="11">
        <v>0.47941478005343802</v>
      </c>
      <c r="I452" s="12">
        <v>0</v>
      </c>
      <c r="J452" s="12">
        <v>1.7500000000000002E-2</v>
      </c>
      <c r="K452" s="13">
        <v>0</v>
      </c>
      <c r="L452" s="13">
        <v>8062.5581000000002</v>
      </c>
    </row>
    <row r="453" spans="1:12" x14ac:dyDescent="0.2">
      <c r="A453" s="3" t="s">
        <v>245</v>
      </c>
      <c r="B453" s="3" t="s">
        <v>291</v>
      </c>
      <c r="C453" s="3" t="s">
        <v>198</v>
      </c>
      <c r="D453" s="3" t="s">
        <v>289</v>
      </c>
      <c r="E453" s="9" t="s">
        <v>172</v>
      </c>
      <c r="F453" s="10">
        <v>-961000</v>
      </c>
      <c r="G453" s="10">
        <v>-458061.27799999999</v>
      </c>
      <c r="H453" s="11">
        <v>0.47665065351917402</v>
      </c>
      <c r="I453" s="12">
        <v>0</v>
      </c>
      <c r="J453" s="12">
        <v>1.7500000000000002E-2</v>
      </c>
      <c r="K453" s="13">
        <v>0</v>
      </c>
      <c r="L453" s="13">
        <v>8016.0724</v>
      </c>
    </row>
    <row r="454" spans="1:12" x14ac:dyDescent="0.2">
      <c r="A454" s="3" t="s">
        <v>245</v>
      </c>
      <c r="B454" s="3" t="s">
        <v>291</v>
      </c>
      <c r="C454" s="3" t="s">
        <v>198</v>
      </c>
      <c r="D454" s="3" t="s">
        <v>289</v>
      </c>
      <c r="E454" s="9" t="s">
        <v>173</v>
      </c>
      <c r="F454" s="10">
        <v>-868000</v>
      </c>
      <c r="G454" s="10">
        <v>-411345.13050000003</v>
      </c>
      <c r="H454" s="11">
        <v>0.47389991988931102</v>
      </c>
      <c r="I454" s="12">
        <v>0</v>
      </c>
      <c r="J454" s="12">
        <v>1.7500000000000002E-2</v>
      </c>
      <c r="K454" s="13">
        <v>0</v>
      </c>
      <c r="L454" s="13">
        <v>7198.5398000000005</v>
      </c>
    </row>
    <row r="455" spans="1:12" x14ac:dyDescent="0.2">
      <c r="A455" s="3" t="s">
        <v>245</v>
      </c>
      <c r="B455" s="3" t="s">
        <v>291</v>
      </c>
      <c r="C455" s="3" t="s">
        <v>198</v>
      </c>
      <c r="D455" s="3" t="s">
        <v>289</v>
      </c>
      <c r="E455" s="9" t="s">
        <v>174</v>
      </c>
      <c r="F455" s="10">
        <v>-961000</v>
      </c>
      <c r="G455" s="10">
        <v>-453041.21059999999</v>
      </c>
      <c r="H455" s="11">
        <v>0.47142685802908602</v>
      </c>
      <c r="I455" s="12">
        <v>0</v>
      </c>
      <c r="J455" s="12">
        <v>1.7500000000000002E-2</v>
      </c>
      <c r="K455" s="13">
        <v>0</v>
      </c>
      <c r="L455" s="13">
        <v>7928.2212</v>
      </c>
    </row>
    <row r="456" spans="1:12" x14ac:dyDescent="0.2">
      <c r="A456" s="3" t="s">
        <v>245</v>
      </c>
      <c r="B456" s="3" t="s">
        <v>291</v>
      </c>
      <c r="C456" s="3" t="s">
        <v>198</v>
      </c>
      <c r="D456" s="3" t="s">
        <v>289</v>
      </c>
      <c r="E456" s="9" t="s">
        <v>175</v>
      </c>
      <c r="F456" s="10">
        <v>-930000</v>
      </c>
      <c r="G456" s="10">
        <v>-435892.37839999999</v>
      </c>
      <c r="H456" s="11">
        <v>0.46870148216109603</v>
      </c>
      <c r="I456" s="12">
        <v>0</v>
      </c>
      <c r="J456" s="12">
        <v>1.7500000000000002E-2</v>
      </c>
      <c r="K456" s="13">
        <v>0</v>
      </c>
      <c r="L456" s="13">
        <v>7628.1166000000003</v>
      </c>
    </row>
    <row r="457" spans="1:12" x14ac:dyDescent="0.2">
      <c r="A457" s="3" t="s">
        <v>245</v>
      </c>
      <c r="B457" s="3" t="s">
        <v>291</v>
      </c>
      <c r="C457" s="3" t="s">
        <v>198</v>
      </c>
      <c r="D457" s="3" t="s">
        <v>289</v>
      </c>
      <c r="E457" s="9" t="s">
        <v>176</v>
      </c>
      <c r="F457" s="10">
        <v>-961000</v>
      </c>
      <c r="G457" s="10">
        <v>-447899.65299999999</v>
      </c>
      <c r="H457" s="11">
        <v>0.46607664203793103</v>
      </c>
      <c r="I457" s="12">
        <v>0</v>
      </c>
      <c r="J457" s="12">
        <v>1.7500000000000002E-2</v>
      </c>
      <c r="K457" s="13">
        <v>0</v>
      </c>
      <c r="L457" s="13">
        <v>7838.2439000000004</v>
      </c>
    </row>
    <row r="458" spans="1:12" x14ac:dyDescent="0.2">
      <c r="A458" s="3" t="s">
        <v>245</v>
      </c>
      <c r="B458" s="3" t="s">
        <v>291</v>
      </c>
      <c r="C458" s="3" t="s">
        <v>198</v>
      </c>
      <c r="D458" s="3" t="s">
        <v>289</v>
      </c>
      <c r="E458" s="9" t="s">
        <v>177</v>
      </c>
      <c r="F458" s="10">
        <v>-930000</v>
      </c>
      <c r="G458" s="10">
        <v>-430940.89079999999</v>
      </c>
      <c r="H458" s="11">
        <v>0.46337730198407701</v>
      </c>
      <c r="I458" s="12">
        <v>0</v>
      </c>
      <c r="J458" s="12">
        <v>1.7500000000000002E-2</v>
      </c>
      <c r="K458" s="13">
        <v>0</v>
      </c>
      <c r="L458" s="13">
        <v>7541.4656000000004</v>
      </c>
    </row>
    <row r="459" spans="1:12" x14ac:dyDescent="0.2">
      <c r="A459" s="3" t="s">
        <v>245</v>
      </c>
      <c r="B459" s="3" t="s">
        <v>291</v>
      </c>
      <c r="C459" s="3" t="s">
        <v>198</v>
      </c>
      <c r="D459" s="3" t="s">
        <v>289</v>
      </c>
      <c r="E459" s="9" t="s">
        <v>178</v>
      </c>
      <c r="F459" s="10">
        <v>-961000</v>
      </c>
      <c r="G459" s="10">
        <v>-442807.24349999998</v>
      </c>
      <c r="H459" s="11">
        <v>0.46077756867608</v>
      </c>
      <c r="I459" s="12">
        <v>0</v>
      </c>
      <c r="J459" s="12">
        <v>1.7500000000000002E-2</v>
      </c>
      <c r="K459" s="13">
        <v>0</v>
      </c>
      <c r="L459" s="13">
        <v>7749.1268</v>
      </c>
    </row>
    <row r="460" spans="1:12" x14ac:dyDescent="0.2">
      <c r="A460" s="3" t="s">
        <v>245</v>
      </c>
      <c r="B460" s="3" t="s">
        <v>291</v>
      </c>
      <c r="C460" s="3" t="s">
        <v>198</v>
      </c>
      <c r="D460" s="3" t="s">
        <v>289</v>
      </c>
      <c r="E460" s="9" t="s">
        <v>179</v>
      </c>
      <c r="F460" s="10">
        <v>-961000</v>
      </c>
      <c r="G460" s="10">
        <v>-440238.02120000002</v>
      </c>
      <c r="H460" s="11">
        <v>0.458104080346391</v>
      </c>
      <c r="I460" s="12">
        <v>0</v>
      </c>
      <c r="J460" s="12">
        <v>1.7500000000000002E-2</v>
      </c>
      <c r="K460" s="13">
        <v>0</v>
      </c>
      <c r="L460" s="13">
        <v>7704.1654000000008</v>
      </c>
    </row>
    <row r="461" spans="1:12" x14ac:dyDescent="0.2">
      <c r="A461" s="3" t="s">
        <v>245</v>
      </c>
      <c r="B461" s="3" t="s">
        <v>291</v>
      </c>
      <c r="C461" s="3" t="s">
        <v>198</v>
      </c>
      <c r="D461" s="3" t="s">
        <v>289</v>
      </c>
      <c r="E461" s="9" t="s">
        <v>180</v>
      </c>
      <c r="F461" s="10">
        <v>-930000</v>
      </c>
      <c r="G461" s="10">
        <v>-423562.60320000001</v>
      </c>
      <c r="H461" s="11">
        <v>0.45544365938384102</v>
      </c>
      <c r="I461" s="12">
        <v>0</v>
      </c>
      <c r="J461" s="12">
        <v>1.7500000000000002E-2</v>
      </c>
      <c r="K461" s="13">
        <v>0</v>
      </c>
      <c r="L461" s="13">
        <v>7412.3456000000006</v>
      </c>
    </row>
    <row r="462" spans="1:12" x14ac:dyDescent="0.2">
      <c r="A462" s="3" t="s">
        <v>245</v>
      </c>
      <c r="B462" s="3" t="s">
        <v>291</v>
      </c>
      <c r="C462" s="3" t="s">
        <v>198</v>
      </c>
      <c r="D462" s="3" t="s">
        <v>289</v>
      </c>
      <c r="E462" s="9" t="s">
        <v>181</v>
      </c>
      <c r="F462" s="10">
        <v>-961000</v>
      </c>
      <c r="G462" s="10">
        <v>-435219.07890000002</v>
      </c>
      <c r="H462" s="11">
        <v>0.45288145572276001</v>
      </c>
      <c r="I462" s="12">
        <v>0</v>
      </c>
      <c r="J462" s="12">
        <v>1.7500000000000002E-2</v>
      </c>
      <c r="K462" s="13">
        <v>0</v>
      </c>
      <c r="L462" s="13">
        <v>7616.3339000000005</v>
      </c>
    </row>
    <row r="463" spans="1:12" x14ac:dyDescent="0.2">
      <c r="A463" s="3" t="s">
        <v>245</v>
      </c>
      <c r="B463" s="3" t="s">
        <v>291</v>
      </c>
      <c r="C463" s="3" t="s">
        <v>198</v>
      </c>
      <c r="D463" s="3" t="s">
        <v>289</v>
      </c>
      <c r="E463" s="9" t="s">
        <v>182</v>
      </c>
      <c r="F463" s="10">
        <v>-930000</v>
      </c>
      <c r="G463" s="10">
        <v>-418729.34710000001</v>
      </c>
      <c r="H463" s="11">
        <v>0.45024660975819802</v>
      </c>
      <c r="I463" s="12">
        <v>0</v>
      </c>
      <c r="J463" s="12">
        <v>1.7500000000000002E-2</v>
      </c>
      <c r="K463" s="13">
        <v>0</v>
      </c>
      <c r="L463" s="13">
        <v>7327.7636000000002</v>
      </c>
    </row>
    <row r="464" spans="1:12" x14ac:dyDescent="0.2">
      <c r="A464" s="3" t="s">
        <v>245</v>
      </c>
      <c r="B464" s="3" t="s">
        <v>291</v>
      </c>
      <c r="C464" s="3" t="s">
        <v>198</v>
      </c>
      <c r="D464" s="3" t="s">
        <v>289</v>
      </c>
      <c r="E464" s="9" t="s">
        <v>183</v>
      </c>
      <c r="F464" s="10">
        <v>-961000</v>
      </c>
      <c r="G464" s="10">
        <v>-430248.41389999999</v>
      </c>
      <c r="H464" s="11">
        <v>0.44770906755398598</v>
      </c>
      <c r="I464" s="12">
        <v>0</v>
      </c>
      <c r="J464" s="12">
        <v>1.7500000000000002E-2</v>
      </c>
      <c r="K464" s="13">
        <v>0</v>
      </c>
      <c r="L464" s="13">
        <v>7529.3472000000002</v>
      </c>
    </row>
    <row r="465" spans="1:12" x14ac:dyDescent="0.2">
      <c r="A465" s="3" t="s">
        <v>245</v>
      </c>
      <c r="B465" s="3" t="s">
        <v>291</v>
      </c>
      <c r="C465" s="3" t="s">
        <v>198</v>
      </c>
      <c r="D465" s="3" t="s">
        <v>289</v>
      </c>
      <c r="E465" s="9" t="s">
        <v>184</v>
      </c>
      <c r="F465" s="10">
        <v>-961000</v>
      </c>
      <c r="G465" s="10">
        <v>-427740.72879999998</v>
      </c>
      <c r="H465" s="11">
        <v>0.44509961372875201</v>
      </c>
      <c r="I465" s="12">
        <v>0</v>
      </c>
      <c r="J465" s="12">
        <v>1.7500000000000002E-2</v>
      </c>
      <c r="K465" s="13">
        <v>0</v>
      </c>
      <c r="L465" s="13">
        <v>7485.4628000000002</v>
      </c>
    </row>
    <row r="466" spans="1:12" x14ac:dyDescent="0.2">
      <c r="A466" s="3" t="s">
        <v>245</v>
      </c>
      <c r="B466" s="3" t="s">
        <v>291</v>
      </c>
      <c r="C466" s="3" t="s">
        <v>198</v>
      </c>
      <c r="D466" s="3" t="s">
        <v>289</v>
      </c>
      <c r="E466" s="9" t="s">
        <v>185</v>
      </c>
      <c r="F466" s="10">
        <v>-868000</v>
      </c>
      <c r="G466" s="10">
        <v>-384092.59899999999</v>
      </c>
      <c r="H466" s="11">
        <v>0.44250299419083999</v>
      </c>
      <c r="I466" s="12">
        <v>0</v>
      </c>
      <c r="J466" s="12">
        <v>1.7500000000000002E-2</v>
      </c>
      <c r="K466" s="13">
        <v>0</v>
      </c>
      <c r="L466" s="13">
        <v>6721.6205</v>
      </c>
    </row>
    <row r="467" spans="1:12" x14ac:dyDescent="0.2">
      <c r="A467" s="3" t="s">
        <v>245</v>
      </c>
      <c r="B467" s="3" t="s">
        <v>291</v>
      </c>
      <c r="C467" s="3" t="s">
        <v>198</v>
      </c>
      <c r="D467" s="3" t="s">
        <v>289</v>
      </c>
      <c r="E467" s="9" t="s">
        <v>186</v>
      </c>
      <c r="F467" s="10">
        <v>-961000</v>
      </c>
      <c r="G467" s="10">
        <v>-423002.07520000002</v>
      </c>
      <c r="H467" s="11">
        <v>0.440168652640052</v>
      </c>
      <c r="I467" s="12">
        <v>0</v>
      </c>
      <c r="J467" s="12">
        <v>1.7500000000000002E-2</v>
      </c>
      <c r="K467" s="13">
        <v>0</v>
      </c>
      <c r="L467" s="13">
        <v>7402.5363000000007</v>
      </c>
    </row>
    <row r="468" spans="1:12" x14ac:dyDescent="0.2">
      <c r="A468" s="3" t="s">
        <v>245</v>
      </c>
      <c r="B468" s="3" t="s">
        <v>291</v>
      </c>
      <c r="C468" s="3" t="s">
        <v>198</v>
      </c>
      <c r="D468" s="3" t="s">
        <v>289</v>
      </c>
      <c r="E468" s="9" t="s">
        <v>187</v>
      </c>
      <c r="F468" s="10">
        <v>-930000</v>
      </c>
      <c r="G468" s="10">
        <v>-406964.58669999999</v>
      </c>
      <c r="H468" s="11">
        <v>0.43759632978147001</v>
      </c>
      <c r="I468" s="12">
        <v>0</v>
      </c>
      <c r="J468" s="12">
        <v>1.7500000000000002E-2</v>
      </c>
      <c r="K468" s="13">
        <v>0</v>
      </c>
      <c r="L468" s="13">
        <v>7121.8803000000007</v>
      </c>
    </row>
    <row r="469" spans="1:12" x14ac:dyDescent="0.2">
      <c r="A469" s="3" t="s">
        <v>245</v>
      </c>
      <c r="B469" s="3" t="s">
        <v>291</v>
      </c>
      <c r="C469" s="3" t="s">
        <v>198</v>
      </c>
      <c r="D469" s="3" t="s">
        <v>289</v>
      </c>
      <c r="E469" s="9" t="s">
        <v>188</v>
      </c>
      <c r="F469" s="10">
        <v>-961000</v>
      </c>
      <c r="G469" s="10">
        <v>-418149.43170000002</v>
      </c>
      <c r="H469" s="11">
        <v>0.43511907569485703</v>
      </c>
      <c r="I469" s="12">
        <v>0</v>
      </c>
      <c r="J469" s="12">
        <v>1.7500000000000002E-2</v>
      </c>
      <c r="K469" s="13">
        <v>0</v>
      </c>
      <c r="L469" s="13">
        <v>7317.6151</v>
      </c>
    </row>
    <row r="470" spans="1:12" x14ac:dyDescent="0.2">
      <c r="A470" s="3" t="s">
        <v>245</v>
      </c>
      <c r="B470" s="3" t="s">
        <v>291</v>
      </c>
      <c r="C470" s="3" t="s">
        <v>198</v>
      </c>
      <c r="D470" s="3" t="s">
        <v>289</v>
      </c>
      <c r="E470" s="9" t="s">
        <v>189</v>
      </c>
      <c r="F470" s="10">
        <v>-930000</v>
      </c>
      <c r="G470" s="10">
        <v>-402291.67589999997</v>
      </c>
      <c r="H470" s="11">
        <v>0.43257169452990502</v>
      </c>
      <c r="I470" s="12">
        <v>0</v>
      </c>
      <c r="J470" s="12">
        <v>1.7500000000000002E-2</v>
      </c>
      <c r="K470" s="13">
        <v>0</v>
      </c>
      <c r="L470" s="13">
        <v>7040.1043</v>
      </c>
    </row>
    <row r="471" spans="1:12" x14ac:dyDescent="0.2">
      <c r="A471" s="3" t="s">
        <v>245</v>
      </c>
      <c r="B471" s="3" t="s">
        <v>291</v>
      </c>
      <c r="C471" s="3" t="s">
        <v>198</v>
      </c>
      <c r="D471" s="3" t="s">
        <v>289</v>
      </c>
      <c r="E471" s="9" t="s">
        <v>190</v>
      </c>
      <c r="F471" s="10">
        <v>-961000</v>
      </c>
      <c r="G471" s="10">
        <v>-413343.8688</v>
      </c>
      <c r="H471" s="11">
        <v>0.43011848989449902</v>
      </c>
      <c r="I471" s="12">
        <v>0</v>
      </c>
      <c r="J471" s="12">
        <v>1.7500000000000002E-2</v>
      </c>
      <c r="K471" s="13">
        <v>0</v>
      </c>
      <c r="L471" s="13">
        <v>7233.5177000000003</v>
      </c>
    </row>
    <row r="472" spans="1:12" x14ac:dyDescent="0.2">
      <c r="A472" s="3" t="s">
        <v>245</v>
      </c>
      <c r="B472" s="3" t="s">
        <v>291</v>
      </c>
      <c r="C472" s="3" t="s">
        <v>198</v>
      </c>
      <c r="D472" s="3" t="s">
        <v>289</v>
      </c>
      <c r="E472" s="9" t="s">
        <v>191</v>
      </c>
      <c r="F472" s="10">
        <v>-961000</v>
      </c>
      <c r="G472" s="10">
        <v>-410919.63050000003</v>
      </c>
      <c r="H472" s="11">
        <v>0.42759586936965699</v>
      </c>
      <c r="I472" s="12">
        <v>0</v>
      </c>
      <c r="J472" s="12">
        <v>1.7500000000000002E-2</v>
      </c>
      <c r="K472" s="13">
        <v>0</v>
      </c>
      <c r="L472" s="13">
        <v>7191.0934999999999</v>
      </c>
    </row>
    <row r="473" spans="1:12" x14ac:dyDescent="0.2">
      <c r="A473" s="3" t="s">
        <v>245</v>
      </c>
      <c r="B473" s="3" t="s">
        <v>291</v>
      </c>
      <c r="C473" s="3" t="s">
        <v>198</v>
      </c>
      <c r="D473" s="3" t="s">
        <v>289</v>
      </c>
      <c r="E473" s="9" t="s">
        <v>192</v>
      </c>
      <c r="F473" s="10">
        <v>-930000</v>
      </c>
      <c r="G473" s="10">
        <v>-395329.75949999999</v>
      </c>
      <c r="H473" s="11">
        <v>0.42508576290835703</v>
      </c>
      <c r="I473" s="12">
        <v>0</v>
      </c>
      <c r="J473" s="12">
        <v>1.7500000000000002E-2</v>
      </c>
      <c r="K473" s="13">
        <v>0</v>
      </c>
      <c r="L473" s="13">
        <v>6918.2708000000002</v>
      </c>
    </row>
    <row r="474" spans="1:12" x14ac:dyDescent="0.2">
      <c r="A474" s="3" t="s">
        <v>245</v>
      </c>
      <c r="B474" s="3" t="s">
        <v>291</v>
      </c>
      <c r="C474" s="3" t="s">
        <v>198</v>
      </c>
      <c r="D474" s="3" t="s">
        <v>289</v>
      </c>
      <c r="E474" s="9" t="s">
        <v>193</v>
      </c>
      <c r="F474" s="10">
        <v>-961000</v>
      </c>
      <c r="G474" s="10">
        <v>-406184.42739999999</v>
      </c>
      <c r="H474" s="11">
        <v>0.42266849883410201</v>
      </c>
      <c r="I474" s="12">
        <v>0</v>
      </c>
      <c r="J474" s="12">
        <v>1.7500000000000002E-2</v>
      </c>
      <c r="K474" s="13">
        <v>0</v>
      </c>
      <c r="L474" s="13">
        <v>7108.2275</v>
      </c>
    </row>
    <row r="475" spans="1:12" x14ac:dyDescent="0.2">
      <c r="A475" s="3" t="s">
        <v>245</v>
      </c>
      <c r="B475" s="3" t="s">
        <v>291</v>
      </c>
      <c r="C475" s="3" t="s">
        <v>198</v>
      </c>
      <c r="D475" s="3" t="s">
        <v>289</v>
      </c>
      <c r="E475" s="9" t="s">
        <v>195</v>
      </c>
      <c r="F475" s="10">
        <v>-930000</v>
      </c>
      <c r="G475" s="10">
        <v>-390770.07929999998</v>
      </c>
      <c r="H475" s="11">
        <v>0.42018288097251999</v>
      </c>
      <c r="I475" s="12">
        <v>0</v>
      </c>
      <c r="J475" s="12">
        <v>1.7500000000000002E-2</v>
      </c>
      <c r="K475" s="13">
        <v>0</v>
      </c>
      <c r="L475" s="13">
        <v>6838.4764000000005</v>
      </c>
    </row>
    <row r="476" spans="1:12" x14ac:dyDescent="0.2">
      <c r="A476" s="3" t="s">
        <v>245</v>
      </c>
      <c r="B476" s="3" t="s">
        <v>291</v>
      </c>
      <c r="C476" s="3" t="s">
        <v>198</v>
      </c>
      <c r="D476" s="3" t="s">
        <v>289</v>
      </c>
      <c r="E476" s="9" t="s">
        <v>196</v>
      </c>
      <c r="F476" s="10">
        <v>-961000</v>
      </c>
      <c r="G476" s="10">
        <v>-401495.4486</v>
      </c>
      <c r="H476" s="11">
        <v>0.41778922853206901</v>
      </c>
      <c r="I476" s="12">
        <v>0</v>
      </c>
      <c r="J476" s="12">
        <v>1.7500000000000002E-2</v>
      </c>
      <c r="K476" s="13">
        <v>0</v>
      </c>
      <c r="L476" s="13">
        <v>7026.1704</v>
      </c>
    </row>
    <row r="477" spans="1:12" x14ac:dyDescent="0.2">
      <c r="A477" s="3" t="s">
        <v>246</v>
      </c>
      <c r="B477" s="3" t="s">
        <v>292</v>
      </c>
      <c r="C477" s="3" t="s">
        <v>198</v>
      </c>
      <c r="D477" s="3" t="s">
        <v>289</v>
      </c>
      <c r="E477" s="9" t="s">
        <v>32</v>
      </c>
      <c r="F477" s="10">
        <v>0</v>
      </c>
      <c r="G477" s="10">
        <v>0</v>
      </c>
      <c r="H477" s="11">
        <v>1</v>
      </c>
      <c r="I477" s="12">
        <v>0</v>
      </c>
      <c r="J477" s="12">
        <v>9.9999999999999995E-8</v>
      </c>
      <c r="K477" s="13">
        <v>0</v>
      </c>
      <c r="L477" s="13">
        <v>-9.6100000000000005E-2</v>
      </c>
    </row>
    <row r="478" spans="1:12" x14ac:dyDescent="0.2">
      <c r="A478" s="3" t="s">
        <v>246</v>
      </c>
      <c r="B478" s="3" t="s">
        <v>292</v>
      </c>
      <c r="C478" s="3" t="s">
        <v>198</v>
      </c>
      <c r="D478" s="3" t="s">
        <v>289</v>
      </c>
      <c r="E478" s="9" t="s">
        <v>33</v>
      </c>
      <c r="F478" s="10">
        <v>930000</v>
      </c>
      <c r="G478" s="10">
        <v>929169.38430000003</v>
      </c>
      <c r="H478" s="11">
        <v>0.99910686481503808</v>
      </c>
      <c r="I478" s="12">
        <v>0</v>
      </c>
      <c r="J478" s="12">
        <v>9.9999999999999995E-8</v>
      </c>
      <c r="K478" s="13">
        <v>0</v>
      </c>
      <c r="L478" s="13">
        <v>-9.290000000000001E-2</v>
      </c>
    </row>
    <row r="479" spans="1:12" x14ac:dyDescent="0.2">
      <c r="A479" s="3" t="s">
        <v>246</v>
      </c>
      <c r="B479" s="3" t="s">
        <v>292</v>
      </c>
      <c r="C479" s="3" t="s">
        <v>198</v>
      </c>
      <c r="D479" s="3" t="s">
        <v>289</v>
      </c>
      <c r="E479" s="9" t="s">
        <v>34</v>
      </c>
      <c r="F479" s="10">
        <v>961000</v>
      </c>
      <c r="G479" s="10">
        <v>956879.82819999999</v>
      </c>
      <c r="H479" s="11">
        <v>0.99571262036048702</v>
      </c>
      <c r="I479" s="12">
        <v>0</v>
      </c>
      <c r="J479" s="12">
        <v>9.9999999999999995E-8</v>
      </c>
      <c r="K479" s="13">
        <v>0</v>
      </c>
      <c r="L479" s="13">
        <v>-9.5700000000000007E-2</v>
      </c>
    </row>
    <row r="480" spans="1:12" x14ac:dyDescent="0.2">
      <c r="A480" s="3" t="s">
        <v>246</v>
      </c>
      <c r="B480" s="3" t="s">
        <v>292</v>
      </c>
      <c r="C480" s="3" t="s">
        <v>198</v>
      </c>
      <c r="D480" s="3" t="s">
        <v>289</v>
      </c>
      <c r="E480" s="9" t="s">
        <v>35</v>
      </c>
      <c r="F480" s="10">
        <v>961000</v>
      </c>
      <c r="G480" s="10">
        <v>953552.5675</v>
      </c>
      <c r="H480" s="11">
        <v>0.99225033034156207</v>
      </c>
      <c r="I480" s="12">
        <v>0</v>
      </c>
      <c r="J480" s="12">
        <v>9.9999999999999995E-8</v>
      </c>
      <c r="K480" s="13">
        <v>0</v>
      </c>
      <c r="L480" s="13">
        <v>-9.5399999999999999E-2</v>
      </c>
    </row>
    <row r="481" spans="1:12" x14ac:dyDescent="0.2">
      <c r="A481" s="3" t="s">
        <v>246</v>
      </c>
      <c r="B481" s="3" t="s">
        <v>292</v>
      </c>
      <c r="C481" s="3" t="s">
        <v>198</v>
      </c>
      <c r="D481" s="3" t="s">
        <v>289</v>
      </c>
      <c r="E481" s="9" t="s">
        <v>36</v>
      </c>
      <c r="F481" s="10">
        <v>930000</v>
      </c>
      <c r="G481" s="10">
        <v>919607.06850000005</v>
      </c>
      <c r="H481" s="11">
        <v>0.98882480484101198</v>
      </c>
      <c r="I481" s="12">
        <v>0</v>
      </c>
      <c r="J481" s="12">
        <v>9.9999999999999995E-8</v>
      </c>
      <c r="K481" s="13">
        <v>0</v>
      </c>
      <c r="L481" s="13">
        <v>-9.1999999999999998E-2</v>
      </c>
    </row>
    <row r="482" spans="1:12" x14ac:dyDescent="0.2">
      <c r="A482" s="3" t="s">
        <v>246</v>
      </c>
      <c r="B482" s="3" t="s">
        <v>292</v>
      </c>
      <c r="C482" s="3" t="s">
        <v>198</v>
      </c>
      <c r="D482" s="3" t="s">
        <v>289</v>
      </c>
      <c r="E482" s="9" t="s">
        <v>37</v>
      </c>
      <c r="F482" s="10">
        <v>961000</v>
      </c>
      <c r="G482" s="10">
        <v>947180.63359999994</v>
      </c>
      <c r="H482" s="11">
        <v>0.985619806085128</v>
      </c>
      <c r="I482" s="12">
        <v>0</v>
      </c>
      <c r="J482" s="12">
        <v>9.9999999999999995E-8</v>
      </c>
      <c r="K482" s="13">
        <v>0</v>
      </c>
      <c r="L482" s="13">
        <v>-9.4700000000000006E-2</v>
      </c>
    </row>
    <row r="483" spans="1:12" x14ac:dyDescent="0.2">
      <c r="A483" s="3" t="s">
        <v>246</v>
      </c>
      <c r="B483" s="3" t="s">
        <v>292</v>
      </c>
      <c r="C483" s="3" t="s">
        <v>198</v>
      </c>
      <c r="D483" s="3" t="s">
        <v>289</v>
      </c>
      <c r="E483" s="9" t="s">
        <v>38</v>
      </c>
      <c r="F483" s="10">
        <v>930000</v>
      </c>
      <c r="G483" s="10">
        <v>913482.12250000006</v>
      </c>
      <c r="H483" s="11">
        <v>0.98223884144416995</v>
      </c>
      <c r="I483" s="12">
        <v>0</v>
      </c>
      <c r="J483" s="12">
        <v>9.9999999999999995E-8</v>
      </c>
      <c r="K483" s="13">
        <v>0</v>
      </c>
      <c r="L483" s="13">
        <v>-9.1300000000000006E-2</v>
      </c>
    </row>
    <row r="484" spans="1:12" x14ac:dyDescent="0.2">
      <c r="A484" s="3" t="s">
        <v>246</v>
      </c>
      <c r="B484" s="3" t="s">
        <v>292</v>
      </c>
      <c r="C484" s="3" t="s">
        <v>198</v>
      </c>
      <c r="D484" s="3" t="s">
        <v>289</v>
      </c>
      <c r="E484" s="9" t="s">
        <v>39</v>
      </c>
      <c r="F484" s="10">
        <v>961000</v>
      </c>
      <c r="G484" s="10">
        <v>940803.99199999997</v>
      </c>
      <c r="H484" s="11">
        <v>0.97898438294944301</v>
      </c>
      <c r="I484" s="12">
        <v>0</v>
      </c>
      <c r="J484" s="12">
        <v>9.9999999999999995E-8</v>
      </c>
      <c r="K484" s="13">
        <v>0</v>
      </c>
      <c r="L484" s="13">
        <v>-9.4100000000000003E-2</v>
      </c>
    </row>
    <row r="485" spans="1:12" x14ac:dyDescent="0.2">
      <c r="A485" s="3" t="s">
        <v>246</v>
      </c>
      <c r="B485" s="3" t="s">
        <v>292</v>
      </c>
      <c r="C485" s="3" t="s">
        <v>198</v>
      </c>
      <c r="D485" s="3" t="s">
        <v>289</v>
      </c>
      <c r="E485" s="9" t="s">
        <v>40</v>
      </c>
      <c r="F485" s="10">
        <v>961000</v>
      </c>
      <c r="G485" s="10">
        <v>937484.97230000002</v>
      </c>
      <c r="H485" s="11">
        <v>0.97553066834118807</v>
      </c>
      <c r="I485" s="12">
        <v>0</v>
      </c>
      <c r="J485" s="12">
        <v>9.9999999999999995E-8</v>
      </c>
      <c r="K485" s="13">
        <v>0</v>
      </c>
      <c r="L485" s="13">
        <v>-9.3700000000000006E-2</v>
      </c>
    </row>
    <row r="486" spans="1:12" x14ac:dyDescent="0.2">
      <c r="A486" s="3" t="s">
        <v>246</v>
      </c>
      <c r="B486" s="3" t="s">
        <v>292</v>
      </c>
      <c r="C486" s="3" t="s">
        <v>198</v>
      </c>
      <c r="D486" s="3" t="s">
        <v>289</v>
      </c>
      <c r="E486" s="9" t="s">
        <v>41</v>
      </c>
      <c r="F486" s="10">
        <v>868000</v>
      </c>
      <c r="G486" s="10">
        <v>843604.62040000001</v>
      </c>
      <c r="H486" s="11">
        <v>0.97189472402002997</v>
      </c>
      <c r="I486" s="12">
        <v>0</v>
      </c>
      <c r="J486" s="12">
        <v>9.9999999999999995E-8</v>
      </c>
      <c r="K486" s="13">
        <v>0</v>
      </c>
      <c r="L486" s="13">
        <v>-8.4400000000000003E-2</v>
      </c>
    </row>
    <row r="487" spans="1:12" x14ac:dyDescent="0.2">
      <c r="A487" s="3" t="s">
        <v>246</v>
      </c>
      <c r="B487" s="3" t="s">
        <v>292</v>
      </c>
      <c r="C487" s="3" t="s">
        <v>198</v>
      </c>
      <c r="D487" s="3" t="s">
        <v>289</v>
      </c>
      <c r="E487" s="9" t="s">
        <v>42</v>
      </c>
      <c r="F487" s="10">
        <v>961000</v>
      </c>
      <c r="G487" s="10">
        <v>930792.21129999997</v>
      </c>
      <c r="H487" s="11">
        <v>0.96856629692736107</v>
      </c>
      <c r="I487" s="12">
        <v>0</v>
      </c>
      <c r="J487" s="12">
        <v>9.9999999999999995E-8</v>
      </c>
      <c r="K487" s="13">
        <v>0</v>
      </c>
      <c r="L487" s="13">
        <v>-9.3100000000000002E-2</v>
      </c>
    </row>
    <row r="488" spans="1:12" x14ac:dyDescent="0.2">
      <c r="A488" s="3" t="s">
        <v>246</v>
      </c>
      <c r="B488" s="3" t="s">
        <v>292</v>
      </c>
      <c r="C488" s="3" t="s">
        <v>198</v>
      </c>
      <c r="D488" s="3" t="s">
        <v>289</v>
      </c>
      <c r="E488" s="9" t="s">
        <v>43</v>
      </c>
      <c r="F488" s="10">
        <v>930000</v>
      </c>
      <c r="G488" s="10">
        <v>897281.66449999996</v>
      </c>
      <c r="H488" s="11">
        <v>0.96481899406933402</v>
      </c>
      <c r="I488" s="12">
        <v>0</v>
      </c>
      <c r="J488" s="12">
        <v>9.9999999999999995E-8</v>
      </c>
      <c r="K488" s="13">
        <v>0</v>
      </c>
      <c r="L488" s="13">
        <v>-8.9700000000000002E-2</v>
      </c>
    </row>
    <row r="489" spans="1:12" x14ac:dyDescent="0.2">
      <c r="A489" s="3" t="s">
        <v>246</v>
      </c>
      <c r="B489" s="3" t="s">
        <v>292</v>
      </c>
      <c r="C489" s="3" t="s">
        <v>198</v>
      </c>
      <c r="D489" s="3" t="s">
        <v>289</v>
      </c>
      <c r="E489" s="9" t="s">
        <v>44</v>
      </c>
      <c r="F489" s="10">
        <v>961000</v>
      </c>
      <c r="G489" s="10">
        <v>923648.51370000001</v>
      </c>
      <c r="H489" s="11">
        <v>0.96113268859160605</v>
      </c>
      <c r="I489" s="12">
        <v>0</v>
      </c>
      <c r="J489" s="12">
        <v>9.9999999999999995E-8</v>
      </c>
      <c r="K489" s="13">
        <v>0</v>
      </c>
      <c r="L489" s="13">
        <v>-9.240000000000001E-2</v>
      </c>
    </row>
    <row r="490" spans="1:12" x14ac:dyDescent="0.2">
      <c r="A490" s="3" t="s">
        <v>246</v>
      </c>
      <c r="B490" s="3" t="s">
        <v>292</v>
      </c>
      <c r="C490" s="3" t="s">
        <v>198</v>
      </c>
      <c r="D490" s="3" t="s">
        <v>289</v>
      </c>
      <c r="E490" s="9" t="s">
        <v>45</v>
      </c>
      <c r="F490" s="10">
        <v>930000</v>
      </c>
      <c r="G490" s="10">
        <v>890261.64020000002</v>
      </c>
      <c r="H490" s="11">
        <v>0.95727058081247807</v>
      </c>
      <c r="I490" s="12">
        <v>0</v>
      </c>
      <c r="J490" s="12">
        <v>9.9999999999999995E-8</v>
      </c>
      <c r="K490" s="13">
        <v>0</v>
      </c>
      <c r="L490" s="13">
        <v>-8.900000000000001E-2</v>
      </c>
    </row>
    <row r="491" spans="1:12" x14ac:dyDescent="0.2">
      <c r="A491" s="3" t="s">
        <v>246</v>
      </c>
      <c r="B491" s="3" t="s">
        <v>292</v>
      </c>
      <c r="C491" s="3" t="s">
        <v>198</v>
      </c>
      <c r="D491" s="3" t="s">
        <v>289</v>
      </c>
      <c r="E491" s="9" t="s">
        <v>46</v>
      </c>
      <c r="F491" s="10">
        <v>961000</v>
      </c>
      <c r="G491" s="10">
        <v>916274.12600000005</v>
      </c>
      <c r="H491" s="11">
        <v>0.95345902813059102</v>
      </c>
      <c r="I491" s="12">
        <v>0</v>
      </c>
      <c r="J491" s="12">
        <v>9.9999999999999995E-8</v>
      </c>
      <c r="K491" s="13">
        <v>0</v>
      </c>
      <c r="L491" s="13">
        <v>-9.1600000000000001E-2</v>
      </c>
    </row>
    <row r="492" spans="1:12" x14ac:dyDescent="0.2">
      <c r="A492" s="3" t="s">
        <v>246</v>
      </c>
      <c r="B492" s="3" t="s">
        <v>292</v>
      </c>
      <c r="C492" s="3" t="s">
        <v>198</v>
      </c>
      <c r="D492" s="3" t="s">
        <v>289</v>
      </c>
      <c r="E492" s="9" t="s">
        <v>47</v>
      </c>
      <c r="F492" s="10">
        <v>961000</v>
      </c>
      <c r="G492" s="10">
        <v>912396.7476</v>
      </c>
      <c r="H492" s="11">
        <v>0.949424295115469</v>
      </c>
      <c r="I492" s="12">
        <v>0</v>
      </c>
      <c r="J492" s="12">
        <v>9.9999999999999995E-8</v>
      </c>
      <c r="K492" s="13">
        <v>0</v>
      </c>
      <c r="L492" s="13">
        <v>-9.1200000000000003E-2</v>
      </c>
    </row>
    <row r="493" spans="1:12" x14ac:dyDescent="0.2">
      <c r="A493" s="3" t="s">
        <v>246</v>
      </c>
      <c r="B493" s="3" t="s">
        <v>292</v>
      </c>
      <c r="C493" s="3" t="s">
        <v>198</v>
      </c>
      <c r="D493" s="3" t="s">
        <v>289</v>
      </c>
      <c r="E493" s="9" t="s">
        <v>48</v>
      </c>
      <c r="F493" s="10">
        <v>930000</v>
      </c>
      <c r="G493" s="10">
        <v>879156.13359999994</v>
      </c>
      <c r="H493" s="11">
        <v>0.94532917587172505</v>
      </c>
      <c r="I493" s="12">
        <v>0</v>
      </c>
      <c r="J493" s="12">
        <v>9.9999999999999995E-8</v>
      </c>
      <c r="K493" s="13">
        <v>0</v>
      </c>
      <c r="L493" s="13">
        <v>-8.7900000000000006E-2</v>
      </c>
    </row>
    <row r="494" spans="1:12" x14ac:dyDescent="0.2">
      <c r="A494" s="3" t="s">
        <v>246</v>
      </c>
      <c r="B494" s="3" t="s">
        <v>292</v>
      </c>
      <c r="C494" s="3" t="s">
        <v>198</v>
      </c>
      <c r="D494" s="3" t="s">
        <v>289</v>
      </c>
      <c r="E494" s="9" t="s">
        <v>49</v>
      </c>
      <c r="F494" s="10">
        <v>961000</v>
      </c>
      <c r="G494" s="10">
        <v>904595.55</v>
      </c>
      <c r="H494" s="11">
        <v>0.94130650367970903</v>
      </c>
      <c r="I494" s="12">
        <v>0</v>
      </c>
      <c r="J494" s="12">
        <v>9.9999999999999995E-8</v>
      </c>
      <c r="K494" s="13">
        <v>0</v>
      </c>
      <c r="L494" s="13">
        <v>-9.0500000000000011E-2</v>
      </c>
    </row>
    <row r="495" spans="1:12" x14ac:dyDescent="0.2">
      <c r="A495" s="3" t="s">
        <v>246</v>
      </c>
      <c r="B495" s="3" t="s">
        <v>292</v>
      </c>
      <c r="C495" s="3" t="s">
        <v>198</v>
      </c>
      <c r="D495" s="3" t="s">
        <v>289</v>
      </c>
      <c r="E495" s="9" t="s">
        <v>50</v>
      </c>
      <c r="F495" s="10">
        <v>930000</v>
      </c>
      <c r="G495" s="10">
        <v>871491.11470000003</v>
      </c>
      <c r="H495" s="11">
        <v>0.93708722011955992</v>
      </c>
      <c r="I495" s="12">
        <v>0</v>
      </c>
      <c r="J495" s="12">
        <v>9.9999999999999995E-8</v>
      </c>
      <c r="K495" s="13">
        <v>0</v>
      </c>
      <c r="L495" s="13">
        <v>-8.7100000000000011E-2</v>
      </c>
    </row>
    <row r="496" spans="1:12" x14ac:dyDescent="0.2">
      <c r="A496" s="3" t="s">
        <v>246</v>
      </c>
      <c r="B496" s="3" t="s">
        <v>292</v>
      </c>
      <c r="C496" s="3" t="s">
        <v>198</v>
      </c>
      <c r="D496" s="3" t="s">
        <v>289</v>
      </c>
      <c r="E496" s="9" t="s">
        <v>51</v>
      </c>
      <c r="F496" s="10">
        <v>961000</v>
      </c>
      <c r="G496" s="10">
        <v>896563.46580000001</v>
      </c>
      <c r="H496" s="11">
        <v>0.93294845560541506</v>
      </c>
      <c r="I496" s="12">
        <v>0</v>
      </c>
      <c r="J496" s="12">
        <v>9.9999999999999995E-8</v>
      </c>
      <c r="K496" s="13">
        <v>0</v>
      </c>
      <c r="L496" s="13">
        <v>-8.9700000000000002E-2</v>
      </c>
    </row>
    <row r="497" spans="1:12" x14ac:dyDescent="0.2">
      <c r="A497" s="3" t="s">
        <v>246</v>
      </c>
      <c r="B497" s="3" t="s">
        <v>292</v>
      </c>
      <c r="C497" s="3" t="s">
        <v>198</v>
      </c>
      <c r="D497" s="3" t="s">
        <v>289</v>
      </c>
      <c r="E497" s="9" t="s">
        <v>52</v>
      </c>
      <c r="F497" s="10">
        <v>961000</v>
      </c>
      <c r="G497" s="10">
        <v>892387.80729999999</v>
      </c>
      <c r="H497" s="11">
        <v>0.92860333740997703</v>
      </c>
      <c r="I497" s="12">
        <v>0</v>
      </c>
      <c r="J497" s="12">
        <v>9.9999999999999995E-8</v>
      </c>
      <c r="K497" s="13">
        <v>0</v>
      </c>
      <c r="L497" s="13">
        <v>-8.9200000000000002E-2</v>
      </c>
    </row>
    <row r="498" spans="1:12" x14ac:dyDescent="0.2">
      <c r="A498" s="3" t="s">
        <v>246</v>
      </c>
      <c r="B498" s="3" t="s">
        <v>292</v>
      </c>
      <c r="C498" s="3" t="s">
        <v>198</v>
      </c>
      <c r="D498" s="3" t="s">
        <v>289</v>
      </c>
      <c r="E498" s="9" t="s">
        <v>53</v>
      </c>
      <c r="F498" s="10">
        <v>868000</v>
      </c>
      <c r="G498" s="10">
        <v>802193.03</v>
      </c>
      <c r="H498" s="11">
        <v>0.92418551848080999</v>
      </c>
      <c r="I498" s="12">
        <v>0</v>
      </c>
      <c r="J498" s="12">
        <v>9.9999999999999995E-8</v>
      </c>
      <c r="K498" s="13">
        <v>0</v>
      </c>
      <c r="L498" s="13">
        <v>-8.0200000000000007E-2</v>
      </c>
    </row>
    <row r="499" spans="1:12" x14ac:dyDescent="0.2">
      <c r="A499" s="3" t="s">
        <v>246</v>
      </c>
      <c r="B499" s="3" t="s">
        <v>292</v>
      </c>
      <c r="C499" s="3" t="s">
        <v>198</v>
      </c>
      <c r="D499" s="3" t="s">
        <v>289</v>
      </c>
      <c r="E499" s="9" t="s">
        <v>54</v>
      </c>
      <c r="F499" s="10">
        <v>961000</v>
      </c>
      <c r="G499" s="10">
        <v>884259.80740000005</v>
      </c>
      <c r="H499" s="11">
        <v>0.92014548120323203</v>
      </c>
      <c r="I499" s="12">
        <v>0</v>
      </c>
      <c r="J499" s="12">
        <v>9.9999999999999995E-8</v>
      </c>
      <c r="K499" s="13">
        <v>0</v>
      </c>
      <c r="L499" s="13">
        <v>-8.8400000000000006E-2</v>
      </c>
    </row>
    <row r="500" spans="1:12" x14ac:dyDescent="0.2">
      <c r="A500" s="3" t="s">
        <v>246</v>
      </c>
      <c r="B500" s="3" t="s">
        <v>292</v>
      </c>
      <c r="C500" s="3" t="s">
        <v>198</v>
      </c>
      <c r="D500" s="3" t="s">
        <v>289</v>
      </c>
      <c r="E500" s="9" t="s">
        <v>55</v>
      </c>
      <c r="F500" s="10">
        <v>930000</v>
      </c>
      <c r="G500" s="10">
        <v>851569.98549999995</v>
      </c>
      <c r="H500" s="11">
        <v>0.91566665105704403</v>
      </c>
      <c r="I500" s="12">
        <v>0</v>
      </c>
      <c r="J500" s="12">
        <v>9.9999999999999995E-8</v>
      </c>
      <c r="K500" s="13">
        <v>0</v>
      </c>
      <c r="L500" s="13">
        <v>-8.5199999999999998E-2</v>
      </c>
    </row>
    <row r="501" spans="1:12" x14ac:dyDescent="0.2">
      <c r="A501" s="3" t="s">
        <v>246</v>
      </c>
      <c r="B501" s="3" t="s">
        <v>292</v>
      </c>
      <c r="C501" s="3" t="s">
        <v>198</v>
      </c>
      <c r="D501" s="3" t="s">
        <v>289</v>
      </c>
      <c r="E501" s="9" t="s">
        <v>56</v>
      </c>
      <c r="F501" s="10">
        <v>961000</v>
      </c>
      <c r="G501" s="10">
        <v>875808.72499999998</v>
      </c>
      <c r="H501" s="11">
        <v>0.91135143081886505</v>
      </c>
      <c r="I501" s="12">
        <v>0</v>
      </c>
      <c r="J501" s="12">
        <v>9.9999999999999995E-8</v>
      </c>
      <c r="K501" s="13">
        <v>0</v>
      </c>
      <c r="L501" s="13">
        <v>-8.7599999999999997E-2</v>
      </c>
    </row>
    <row r="502" spans="1:12" x14ac:dyDescent="0.2">
      <c r="A502" s="3" t="s">
        <v>246</v>
      </c>
      <c r="B502" s="3" t="s">
        <v>292</v>
      </c>
      <c r="C502" s="3" t="s">
        <v>198</v>
      </c>
      <c r="D502" s="3" t="s">
        <v>289</v>
      </c>
      <c r="E502" s="9" t="s">
        <v>57</v>
      </c>
      <c r="F502" s="10">
        <v>930000</v>
      </c>
      <c r="G502" s="10">
        <v>843368.29720000003</v>
      </c>
      <c r="H502" s="11">
        <v>0.90684763137822599</v>
      </c>
      <c r="I502" s="12">
        <v>0</v>
      </c>
      <c r="J502" s="12">
        <v>9.9999999999999995E-8</v>
      </c>
      <c r="K502" s="13">
        <v>0</v>
      </c>
      <c r="L502" s="13">
        <v>-8.43E-2</v>
      </c>
    </row>
    <row r="503" spans="1:12" x14ac:dyDescent="0.2">
      <c r="A503" s="3" t="s">
        <v>246</v>
      </c>
      <c r="B503" s="3" t="s">
        <v>292</v>
      </c>
      <c r="C503" s="3" t="s">
        <v>198</v>
      </c>
      <c r="D503" s="3" t="s">
        <v>289</v>
      </c>
      <c r="E503" s="9" t="s">
        <v>58</v>
      </c>
      <c r="F503" s="10">
        <v>961000</v>
      </c>
      <c r="G503" s="10">
        <v>867275.43839999998</v>
      </c>
      <c r="H503" s="11">
        <v>0.90247184019971904</v>
      </c>
      <c r="I503" s="12">
        <v>0</v>
      </c>
      <c r="J503" s="12">
        <v>9.9999999999999995E-8</v>
      </c>
      <c r="K503" s="13">
        <v>0</v>
      </c>
      <c r="L503" s="13">
        <v>-8.6699999999999999E-2</v>
      </c>
    </row>
    <row r="504" spans="1:12" x14ac:dyDescent="0.2">
      <c r="A504" s="3" t="s">
        <v>246</v>
      </c>
      <c r="B504" s="3" t="s">
        <v>292</v>
      </c>
      <c r="C504" s="3" t="s">
        <v>198</v>
      </c>
      <c r="D504" s="3" t="s">
        <v>289</v>
      </c>
      <c r="E504" s="9" t="s">
        <v>59</v>
      </c>
      <c r="F504" s="10">
        <v>961000</v>
      </c>
      <c r="G504" s="10">
        <v>862926.44720000005</v>
      </c>
      <c r="H504" s="11">
        <v>0.89794635509289999</v>
      </c>
      <c r="I504" s="12">
        <v>0</v>
      </c>
      <c r="J504" s="12">
        <v>9.9999999999999995E-8</v>
      </c>
      <c r="K504" s="13">
        <v>0</v>
      </c>
      <c r="L504" s="13">
        <v>-8.6300000000000002E-2</v>
      </c>
    </row>
    <row r="505" spans="1:12" x14ac:dyDescent="0.2">
      <c r="A505" s="3" t="s">
        <v>246</v>
      </c>
      <c r="B505" s="3" t="s">
        <v>292</v>
      </c>
      <c r="C505" s="3" t="s">
        <v>198</v>
      </c>
      <c r="D505" s="3" t="s">
        <v>289</v>
      </c>
      <c r="E505" s="9" t="s">
        <v>60</v>
      </c>
      <c r="F505" s="10">
        <v>930000</v>
      </c>
      <c r="G505" s="10">
        <v>830845.60699999996</v>
      </c>
      <c r="H505" s="11">
        <v>0.89338237315935298</v>
      </c>
      <c r="I505" s="12">
        <v>0</v>
      </c>
      <c r="J505" s="12">
        <v>9.9999999999999995E-8</v>
      </c>
      <c r="K505" s="13">
        <v>0</v>
      </c>
      <c r="L505" s="13">
        <v>-8.3100000000000007E-2</v>
      </c>
    </row>
    <row r="506" spans="1:12" x14ac:dyDescent="0.2">
      <c r="A506" s="3" t="s">
        <v>246</v>
      </c>
      <c r="B506" s="3" t="s">
        <v>292</v>
      </c>
      <c r="C506" s="3" t="s">
        <v>198</v>
      </c>
      <c r="D506" s="3" t="s">
        <v>289</v>
      </c>
      <c r="E506" s="9" t="s">
        <v>61</v>
      </c>
      <c r="F506" s="10">
        <v>961000</v>
      </c>
      <c r="G506" s="10">
        <v>854299.33649999998</v>
      </c>
      <c r="H506" s="11">
        <v>0.88896913267459698</v>
      </c>
      <c r="I506" s="12">
        <v>0</v>
      </c>
      <c r="J506" s="12">
        <v>9.9999999999999995E-8</v>
      </c>
      <c r="K506" s="13">
        <v>0</v>
      </c>
      <c r="L506" s="13">
        <v>-8.5400000000000004E-2</v>
      </c>
    </row>
    <row r="507" spans="1:12" x14ac:dyDescent="0.2">
      <c r="A507" s="3" t="s">
        <v>246</v>
      </c>
      <c r="B507" s="3" t="s">
        <v>292</v>
      </c>
      <c r="C507" s="3" t="s">
        <v>198</v>
      </c>
      <c r="D507" s="3" t="s">
        <v>289</v>
      </c>
      <c r="E507" s="9" t="s">
        <v>62</v>
      </c>
      <c r="F507" s="10">
        <v>930000</v>
      </c>
      <c r="G507" s="10">
        <v>822516.05980000005</v>
      </c>
      <c r="H507" s="11">
        <v>0.88442587080058199</v>
      </c>
      <c r="I507" s="12">
        <v>0</v>
      </c>
      <c r="J507" s="12">
        <v>9.9999999999999995E-8</v>
      </c>
      <c r="K507" s="13">
        <v>0</v>
      </c>
      <c r="L507" s="13">
        <v>-8.2299999999999998E-2</v>
      </c>
    </row>
    <row r="508" spans="1:12" x14ac:dyDescent="0.2">
      <c r="A508" s="3" t="s">
        <v>246</v>
      </c>
      <c r="B508" s="3" t="s">
        <v>292</v>
      </c>
      <c r="C508" s="3" t="s">
        <v>198</v>
      </c>
      <c r="D508" s="3" t="s">
        <v>289</v>
      </c>
      <c r="E508" s="9" t="s">
        <v>63</v>
      </c>
      <c r="F508" s="10">
        <v>961000</v>
      </c>
      <c r="G508" s="10">
        <v>845680.02159999998</v>
      </c>
      <c r="H508" s="11">
        <v>0.88000002251418197</v>
      </c>
      <c r="I508" s="12">
        <v>0</v>
      </c>
      <c r="J508" s="12">
        <v>9.9999999999999995E-8</v>
      </c>
      <c r="K508" s="13">
        <v>0</v>
      </c>
      <c r="L508" s="13">
        <v>-8.4600000000000009E-2</v>
      </c>
    </row>
    <row r="509" spans="1:12" x14ac:dyDescent="0.2">
      <c r="A509" s="3" t="s">
        <v>246</v>
      </c>
      <c r="B509" s="3" t="s">
        <v>292</v>
      </c>
      <c r="C509" s="3" t="s">
        <v>198</v>
      </c>
      <c r="D509" s="3" t="s">
        <v>289</v>
      </c>
      <c r="E509" s="9" t="s">
        <v>64</v>
      </c>
      <c r="F509" s="10">
        <v>961000</v>
      </c>
      <c r="G509" s="10">
        <v>841280.75910000002</v>
      </c>
      <c r="H509" s="11">
        <v>0.875422225865781</v>
      </c>
      <c r="I509" s="12">
        <v>0</v>
      </c>
      <c r="J509" s="12">
        <v>9.9999999999999995E-8</v>
      </c>
      <c r="K509" s="13">
        <v>0</v>
      </c>
      <c r="L509" s="13">
        <v>-8.4100000000000008E-2</v>
      </c>
    </row>
    <row r="510" spans="1:12" x14ac:dyDescent="0.2">
      <c r="A510" s="3" t="s">
        <v>246</v>
      </c>
      <c r="B510" s="3" t="s">
        <v>292</v>
      </c>
      <c r="C510" s="3" t="s">
        <v>198</v>
      </c>
      <c r="D510" s="3" t="s">
        <v>289</v>
      </c>
      <c r="E510" s="9" t="s">
        <v>65</v>
      </c>
      <c r="F510" s="10">
        <v>899000</v>
      </c>
      <c r="G510" s="10">
        <v>782888.73970000003</v>
      </c>
      <c r="H510" s="11">
        <v>0.87084398191951107</v>
      </c>
      <c r="I510" s="12">
        <v>0</v>
      </c>
      <c r="J510" s="12">
        <v>9.9999999999999995E-8</v>
      </c>
      <c r="K510" s="13">
        <v>0</v>
      </c>
      <c r="L510" s="13">
        <v>-7.8300000000000008E-2</v>
      </c>
    </row>
    <row r="511" spans="1:12" x14ac:dyDescent="0.2">
      <c r="A511" s="3" t="s">
        <v>246</v>
      </c>
      <c r="B511" s="3" t="s">
        <v>292</v>
      </c>
      <c r="C511" s="3" t="s">
        <v>198</v>
      </c>
      <c r="D511" s="3" t="s">
        <v>289</v>
      </c>
      <c r="E511" s="9" t="s">
        <v>66</v>
      </c>
      <c r="F511" s="10">
        <v>961000</v>
      </c>
      <c r="G511" s="10">
        <v>832742.85900000005</v>
      </c>
      <c r="H511" s="11">
        <v>0.86653783458802103</v>
      </c>
      <c r="I511" s="12">
        <v>0</v>
      </c>
      <c r="J511" s="12">
        <v>9.9999999999999995E-8</v>
      </c>
      <c r="K511" s="13">
        <v>0</v>
      </c>
      <c r="L511" s="13">
        <v>-8.3299999999999999E-2</v>
      </c>
    </row>
    <row r="512" spans="1:12" x14ac:dyDescent="0.2">
      <c r="A512" s="3" t="s">
        <v>246</v>
      </c>
      <c r="B512" s="3" t="s">
        <v>292</v>
      </c>
      <c r="C512" s="3" t="s">
        <v>198</v>
      </c>
      <c r="D512" s="3" t="s">
        <v>289</v>
      </c>
      <c r="E512" s="9" t="s">
        <v>67</v>
      </c>
      <c r="F512" s="10">
        <v>930000</v>
      </c>
      <c r="G512" s="10">
        <v>801639.3602</v>
      </c>
      <c r="H512" s="11">
        <v>0.86197780664564205</v>
      </c>
      <c r="I512" s="12">
        <v>0</v>
      </c>
      <c r="J512" s="12">
        <v>9.9999999999999995E-8</v>
      </c>
      <c r="K512" s="13">
        <v>0</v>
      </c>
      <c r="L512" s="13">
        <v>-8.0200000000000007E-2</v>
      </c>
    </row>
    <row r="513" spans="1:12" x14ac:dyDescent="0.2">
      <c r="A513" s="3" t="s">
        <v>246</v>
      </c>
      <c r="B513" s="3" t="s">
        <v>292</v>
      </c>
      <c r="C513" s="3" t="s">
        <v>198</v>
      </c>
      <c r="D513" s="3" t="s">
        <v>289</v>
      </c>
      <c r="E513" s="9" t="s">
        <v>68</v>
      </c>
      <c r="F513" s="10">
        <v>961000</v>
      </c>
      <c r="G513" s="10">
        <v>824168.84849999996</v>
      </c>
      <c r="H513" s="11">
        <v>0.85761586737675899</v>
      </c>
      <c r="I513" s="12">
        <v>0</v>
      </c>
      <c r="J513" s="12">
        <v>9.9999999999999995E-8</v>
      </c>
      <c r="K513" s="13">
        <v>0</v>
      </c>
      <c r="L513" s="13">
        <v>-8.2400000000000001E-2</v>
      </c>
    </row>
    <row r="514" spans="1:12" x14ac:dyDescent="0.2">
      <c r="A514" s="3" t="s">
        <v>246</v>
      </c>
      <c r="B514" s="3" t="s">
        <v>292</v>
      </c>
      <c r="C514" s="3" t="s">
        <v>198</v>
      </c>
      <c r="D514" s="3" t="s">
        <v>289</v>
      </c>
      <c r="E514" s="9" t="s">
        <v>69</v>
      </c>
      <c r="F514" s="10">
        <v>930000</v>
      </c>
      <c r="G514" s="10">
        <v>793375.25089999998</v>
      </c>
      <c r="H514" s="11">
        <v>0.85309166763698607</v>
      </c>
      <c r="I514" s="12">
        <v>0</v>
      </c>
      <c r="J514" s="12">
        <v>9.9999999999999995E-8</v>
      </c>
      <c r="K514" s="13">
        <v>0</v>
      </c>
      <c r="L514" s="13">
        <v>-7.9300000000000009E-2</v>
      </c>
    </row>
    <row r="515" spans="1:12" x14ac:dyDescent="0.2">
      <c r="A515" s="3" t="s">
        <v>246</v>
      </c>
      <c r="B515" s="3" t="s">
        <v>292</v>
      </c>
      <c r="C515" s="3" t="s">
        <v>198</v>
      </c>
      <c r="D515" s="3" t="s">
        <v>289</v>
      </c>
      <c r="E515" s="9" t="s">
        <v>70</v>
      </c>
      <c r="F515" s="10">
        <v>961000</v>
      </c>
      <c r="G515" s="10">
        <v>815627.76969999995</v>
      </c>
      <c r="H515" s="11">
        <v>0.84872816824669306</v>
      </c>
      <c r="I515" s="12">
        <v>0</v>
      </c>
      <c r="J515" s="12">
        <v>9.9999999999999995E-8</v>
      </c>
      <c r="K515" s="13">
        <v>0</v>
      </c>
      <c r="L515" s="13">
        <v>-8.1600000000000006E-2</v>
      </c>
    </row>
    <row r="516" spans="1:12" x14ac:dyDescent="0.2">
      <c r="A516" s="3" t="s">
        <v>246</v>
      </c>
      <c r="B516" s="3" t="s">
        <v>292</v>
      </c>
      <c r="C516" s="3" t="s">
        <v>198</v>
      </c>
      <c r="D516" s="3" t="s">
        <v>289</v>
      </c>
      <c r="E516" s="9" t="s">
        <v>71</v>
      </c>
      <c r="F516" s="10">
        <v>961000</v>
      </c>
      <c r="G516" s="10">
        <v>811313.72609999997</v>
      </c>
      <c r="H516" s="11">
        <v>0.84423904897935598</v>
      </c>
      <c r="I516" s="12">
        <v>0</v>
      </c>
      <c r="J516" s="12">
        <v>9.9999999999999995E-8</v>
      </c>
      <c r="K516" s="13">
        <v>0</v>
      </c>
      <c r="L516" s="13">
        <v>-8.1100000000000005E-2</v>
      </c>
    </row>
    <row r="517" spans="1:12" x14ac:dyDescent="0.2">
      <c r="A517" s="3" t="s">
        <v>246</v>
      </c>
      <c r="B517" s="3" t="s">
        <v>292</v>
      </c>
      <c r="C517" s="3" t="s">
        <v>198</v>
      </c>
      <c r="D517" s="3" t="s">
        <v>289</v>
      </c>
      <c r="E517" s="9" t="s">
        <v>72</v>
      </c>
      <c r="F517" s="10">
        <v>930000</v>
      </c>
      <c r="G517" s="10">
        <v>780955.53720000002</v>
      </c>
      <c r="H517" s="11">
        <v>0.83973713681109807</v>
      </c>
      <c r="I517" s="12">
        <v>0</v>
      </c>
      <c r="J517" s="12">
        <v>9.9999999999999995E-8</v>
      </c>
      <c r="K517" s="13">
        <v>0</v>
      </c>
      <c r="L517" s="13">
        <v>-7.8100000000000003E-2</v>
      </c>
    </row>
    <row r="518" spans="1:12" x14ac:dyDescent="0.2">
      <c r="A518" s="3" t="s">
        <v>246</v>
      </c>
      <c r="B518" s="3" t="s">
        <v>292</v>
      </c>
      <c r="C518" s="3" t="s">
        <v>198</v>
      </c>
      <c r="D518" s="3" t="s">
        <v>289</v>
      </c>
      <c r="E518" s="9" t="s">
        <v>73</v>
      </c>
      <c r="F518" s="10">
        <v>961000</v>
      </c>
      <c r="G518" s="10">
        <v>802816.56200000003</v>
      </c>
      <c r="H518" s="11">
        <v>0.83539704678163107</v>
      </c>
      <c r="I518" s="12">
        <v>0</v>
      </c>
      <c r="J518" s="12">
        <v>9.9999999999999995E-8</v>
      </c>
      <c r="K518" s="13">
        <v>0</v>
      </c>
      <c r="L518" s="13">
        <v>-8.030000000000001E-2</v>
      </c>
    </row>
    <row r="519" spans="1:12" x14ac:dyDescent="0.2">
      <c r="A519" s="3" t="s">
        <v>246</v>
      </c>
      <c r="B519" s="3" t="s">
        <v>293</v>
      </c>
      <c r="C519" s="3" t="s">
        <v>198</v>
      </c>
      <c r="D519" s="3" t="s">
        <v>289</v>
      </c>
      <c r="E519" s="9" t="s">
        <v>74</v>
      </c>
      <c r="F519" s="10">
        <v>930000</v>
      </c>
      <c r="G519" s="10">
        <v>772764.46620000002</v>
      </c>
      <c r="H519" s="11">
        <v>0.830929533592078</v>
      </c>
      <c r="I519" s="12">
        <v>0</v>
      </c>
      <c r="J519" s="12">
        <v>9.9999999999999995E-8</v>
      </c>
      <c r="K519" s="13">
        <v>0</v>
      </c>
      <c r="L519" s="13">
        <v>-7.7300000000000008E-2</v>
      </c>
    </row>
    <row r="520" spans="1:12" x14ac:dyDescent="0.2">
      <c r="A520" s="3" t="s">
        <v>246</v>
      </c>
      <c r="B520" s="3" t="s">
        <v>293</v>
      </c>
      <c r="C520" s="3" t="s">
        <v>198</v>
      </c>
      <c r="D520" s="3" t="s">
        <v>289</v>
      </c>
      <c r="E520" s="9" t="s">
        <v>75</v>
      </c>
      <c r="F520" s="10">
        <v>961000</v>
      </c>
      <c r="G520" s="10">
        <v>794360.04220000003</v>
      </c>
      <c r="H520" s="11">
        <v>0.82659733842404204</v>
      </c>
      <c r="I520" s="12">
        <v>0</v>
      </c>
      <c r="J520" s="12">
        <v>9.9999999999999995E-8</v>
      </c>
      <c r="K520" s="13">
        <v>0</v>
      </c>
      <c r="L520" s="13">
        <v>-7.9399999999999998E-2</v>
      </c>
    </row>
    <row r="521" spans="1:12" x14ac:dyDescent="0.2">
      <c r="A521" s="3" t="s">
        <v>246</v>
      </c>
      <c r="B521" s="3" t="s">
        <v>293</v>
      </c>
      <c r="C521" s="3" t="s">
        <v>198</v>
      </c>
      <c r="D521" s="3" t="s">
        <v>289</v>
      </c>
      <c r="E521" s="9" t="s">
        <v>76</v>
      </c>
      <c r="F521" s="10">
        <v>961000</v>
      </c>
      <c r="G521" s="10">
        <v>790059.7929</v>
      </c>
      <c r="H521" s="11">
        <v>0.82212257324334204</v>
      </c>
      <c r="I521" s="12">
        <v>0</v>
      </c>
      <c r="J521" s="12">
        <v>9.9999999999999995E-8</v>
      </c>
      <c r="K521" s="13">
        <v>0</v>
      </c>
      <c r="L521" s="13">
        <v>-7.9000000000000001E-2</v>
      </c>
    </row>
    <row r="522" spans="1:12" x14ac:dyDescent="0.2">
      <c r="A522" s="3" t="s">
        <v>246</v>
      </c>
      <c r="B522" s="3" t="s">
        <v>293</v>
      </c>
      <c r="C522" s="3" t="s">
        <v>198</v>
      </c>
      <c r="D522" s="3" t="s">
        <v>289</v>
      </c>
      <c r="E522" s="9" t="s">
        <v>77</v>
      </c>
      <c r="F522" s="10">
        <v>868000</v>
      </c>
      <c r="G522" s="10">
        <v>709718.96959999995</v>
      </c>
      <c r="H522" s="11">
        <v>0.81764858245325001</v>
      </c>
      <c r="I522" s="12">
        <v>0</v>
      </c>
      <c r="J522" s="12">
        <v>9.9999999999999995E-8</v>
      </c>
      <c r="K522" s="13">
        <v>0</v>
      </c>
      <c r="L522" s="13">
        <v>-7.1000000000000008E-2</v>
      </c>
    </row>
    <row r="523" spans="1:12" x14ac:dyDescent="0.2">
      <c r="A523" s="3" t="s">
        <v>246</v>
      </c>
      <c r="B523" s="3" t="s">
        <v>293</v>
      </c>
      <c r="C523" s="3" t="s">
        <v>198</v>
      </c>
      <c r="D523" s="3" t="s">
        <v>289</v>
      </c>
      <c r="E523" s="9" t="s">
        <v>78</v>
      </c>
      <c r="F523" s="10">
        <v>961000</v>
      </c>
      <c r="G523" s="10">
        <v>781870.79110000003</v>
      </c>
      <c r="H523" s="11">
        <v>0.813601239426745</v>
      </c>
      <c r="I523" s="12">
        <v>0</v>
      </c>
      <c r="J523" s="12">
        <v>9.9999999999999995E-8</v>
      </c>
      <c r="K523" s="13">
        <v>0</v>
      </c>
      <c r="L523" s="13">
        <v>-7.8200000000000006E-2</v>
      </c>
    </row>
    <row r="524" spans="1:12" x14ac:dyDescent="0.2">
      <c r="A524" s="3" t="s">
        <v>246</v>
      </c>
      <c r="B524" s="3" t="s">
        <v>293</v>
      </c>
      <c r="C524" s="3" t="s">
        <v>198</v>
      </c>
      <c r="D524" s="3" t="s">
        <v>289</v>
      </c>
      <c r="E524" s="9" t="s">
        <v>79</v>
      </c>
      <c r="F524" s="10">
        <v>930000</v>
      </c>
      <c r="G524" s="10">
        <v>752527.97050000005</v>
      </c>
      <c r="H524" s="11">
        <v>0.80916986078953501</v>
      </c>
      <c r="I524" s="12">
        <v>0</v>
      </c>
      <c r="J524" s="12">
        <v>9.9999999999999995E-8</v>
      </c>
      <c r="K524" s="13">
        <v>0</v>
      </c>
      <c r="L524" s="13">
        <v>-7.5300000000000006E-2</v>
      </c>
    </row>
    <row r="525" spans="1:12" x14ac:dyDescent="0.2">
      <c r="A525" s="3" t="s">
        <v>246</v>
      </c>
      <c r="B525" s="3" t="s">
        <v>293</v>
      </c>
      <c r="C525" s="3" t="s">
        <v>198</v>
      </c>
      <c r="D525" s="3" t="s">
        <v>289</v>
      </c>
      <c r="E525" s="9" t="s">
        <v>80</v>
      </c>
      <c r="F525" s="10">
        <v>961000</v>
      </c>
      <c r="G525" s="10">
        <v>773534.70900000003</v>
      </c>
      <c r="H525" s="11">
        <v>0.80492685635309402</v>
      </c>
      <c r="I525" s="12">
        <v>0</v>
      </c>
      <c r="J525" s="12">
        <v>9.9999999999999995E-8</v>
      </c>
      <c r="K525" s="13">
        <v>0</v>
      </c>
      <c r="L525" s="13">
        <v>-7.740000000000001E-2</v>
      </c>
    </row>
    <row r="526" spans="1:12" x14ac:dyDescent="0.2">
      <c r="A526" s="3" t="s">
        <v>246</v>
      </c>
      <c r="B526" s="3" t="s">
        <v>293</v>
      </c>
      <c r="C526" s="3" t="s">
        <v>198</v>
      </c>
      <c r="D526" s="3" t="s">
        <v>289</v>
      </c>
      <c r="E526" s="9" t="s">
        <v>81</v>
      </c>
      <c r="F526" s="10">
        <v>930000</v>
      </c>
      <c r="G526" s="10">
        <v>744501.90240000002</v>
      </c>
      <c r="H526" s="11">
        <v>0.80053967997868991</v>
      </c>
      <c r="I526" s="12">
        <v>0</v>
      </c>
      <c r="J526" s="12">
        <v>9.9999999999999995E-8</v>
      </c>
      <c r="K526" s="13">
        <v>0</v>
      </c>
      <c r="L526" s="13">
        <v>-7.4499999999999997E-2</v>
      </c>
    </row>
    <row r="527" spans="1:12" x14ac:dyDescent="0.2">
      <c r="A527" s="3" t="s">
        <v>246</v>
      </c>
      <c r="B527" s="3" t="s">
        <v>293</v>
      </c>
      <c r="C527" s="3" t="s">
        <v>198</v>
      </c>
      <c r="D527" s="3" t="s">
        <v>289</v>
      </c>
      <c r="E527" s="9" t="s">
        <v>82</v>
      </c>
      <c r="F527" s="10">
        <v>961000</v>
      </c>
      <c r="G527" s="10">
        <v>765240.46710000001</v>
      </c>
      <c r="H527" s="11">
        <v>0.79629601158800201</v>
      </c>
      <c r="I527" s="12">
        <v>0</v>
      </c>
      <c r="J527" s="12">
        <v>9.9999999999999995E-8</v>
      </c>
      <c r="K527" s="13">
        <v>0</v>
      </c>
      <c r="L527" s="13">
        <v>-7.6499999999999999E-2</v>
      </c>
    </row>
    <row r="528" spans="1:12" x14ac:dyDescent="0.2">
      <c r="A528" s="3" t="s">
        <v>246</v>
      </c>
      <c r="B528" s="3" t="s">
        <v>293</v>
      </c>
      <c r="C528" s="3" t="s">
        <v>198</v>
      </c>
      <c r="D528" s="3" t="s">
        <v>289</v>
      </c>
      <c r="E528" s="9" t="s">
        <v>83</v>
      </c>
      <c r="F528" s="10">
        <v>961000</v>
      </c>
      <c r="G528" s="10">
        <v>761028.81469999999</v>
      </c>
      <c r="H528" s="11">
        <v>0.79191343885566701</v>
      </c>
      <c r="I528" s="12">
        <v>0</v>
      </c>
      <c r="J528" s="12">
        <v>9.9999999999999995E-8</v>
      </c>
      <c r="K528" s="13">
        <v>0</v>
      </c>
      <c r="L528" s="13">
        <v>-7.6100000000000001E-2</v>
      </c>
    </row>
    <row r="529" spans="1:12" x14ac:dyDescent="0.2">
      <c r="A529" s="3" t="s">
        <v>246</v>
      </c>
      <c r="B529" s="3" t="s">
        <v>293</v>
      </c>
      <c r="C529" s="3" t="s">
        <v>198</v>
      </c>
      <c r="D529" s="3" t="s">
        <v>289</v>
      </c>
      <c r="E529" s="9" t="s">
        <v>84</v>
      </c>
      <c r="F529" s="10">
        <v>930000</v>
      </c>
      <c r="G529" s="10">
        <v>732402.20819999999</v>
      </c>
      <c r="H529" s="11">
        <v>0.78752925607906399</v>
      </c>
      <c r="I529" s="12">
        <v>0</v>
      </c>
      <c r="J529" s="12">
        <v>9.9999999999999995E-8</v>
      </c>
      <c r="K529" s="13">
        <v>0</v>
      </c>
      <c r="L529" s="13">
        <v>-7.3200000000000001E-2</v>
      </c>
    </row>
    <row r="530" spans="1:12" x14ac:dyDescent="0.2">
      <c r="A530" s="3" t="s">
        <v>246</v>
      </c>
      <c r="B530" s="3" t="s">
        <v>293</v>
      </c>
      <c r="C530" s="3" t="s">
        <v>198</v>
      </c>
      <c r="D530" s="3" t="s">
        <v>289</v>
      </c>
      <c r="E530" s="9" t="s">
        <v>85</v>
      </c>
      <c r="F530" s="10">
        <v>961000</v>
      </c>
      <c r="G530" s="10">
        <v>752737.12190000003</v>
      </c>
      <c r="H530" s="11">
        <v>0.78328524654702703</v>
      </c>
      <c r="I530" s="12">
        <v>0</v>
      </c>
      <c r="J530" s="12">
        <v>9.9999999999999995E-8</v>
      </c>
      <c r="K530" s="13">
        <v>0</v>
      </c>
      <c r="L530" s="13">
        <v>-7.5300000000000006E-2</v>
      </c>
    </row>
    <row r="531" spans="1:12" x14ac:dyDescent="0.2">
      <c r="A531" s="3" t="s">
        <v>246</v>
      </c>
      <c r="B531" s="3" t="s">
        <v>293</v>
      </c>
      <c r="C531" s="3" t="s">
        <v>198</v>
      </c>
      <c r="D531" s="3" t="s">
        <v>289</v>
      </c>
      <c r="E531" s="9" t="s">
        <v>86</v>
      </c>
      <c r="F531" s="10">
        <v>930000</v>
      </c>
      <c r="G531" s="10">
        <v>724375.85149999999</v>
      </c>
      <c r="H531" s="11">
        <v>0.77889876509119305</v>
      </c>
      <c r="I531" s="12">
        <v>0</v>
      </c>
      <c r="J531" s="12">
        <v>9.9999999999999995E-8</v>
      </c>
      <c r="K531" s="13">
        <v>0</v>
      </c>
      <c r="L531" s="13">
        <v>-7.2400000000000006E-2</v>
      </c>
    </row>
    <row r="532" spans="1:12" x14ac:dyDescent="0.2">
      <c r="A532" s="3" t="s">
        <v>246</v>
      </c>
      <c r="B532" s="3" t="s">
        <v>293</v>
      </c>
      <c r="C532" s="3" t="s">
        <v>198</v>
      </c>
      <c r="D532" s="3" t="s">
        <v>289</v>
      </c>
      <c r="E532" s="9" t="s">
        <v>87</v>
      </c>
      <c r="F532" s="10">
        <v>961000</v>
      </c>
      <c r="G532" s="10">
        <v>744441.61510000005</v>
      </c>
      <c r="H532" s="11">
        <v>0.77465308547670297</v>
      </c>
      <c r="I532" s="12">
        <v>0</v>
      </c>
      <c r="J532" s="12">
        <v>9.9999999999999995E-8</v>
      </c>
      <c r="K532" s="13">
        <v>0</v>
      </c>
      <c r="L532" s="13">
        <v>-7.4400000000000008E-2</v>
      </c>
    </row>
    <row r="533" spans="1:12" x14ac:dyDescent="0.2">
      <c r="A533" s="3" t="s">
        <v>246</v>
      </c>
      <c r="B533" s="3" t="s">
        <v>293</v>
      </c>
      <c r="C533" s="3" t="s">
        <v>198</v>
      </c>
      <c r="D533" s="3" t="s">
        <v>289</v>
      </c>
      <c r="E533" s="9" t="s">
        <v>88</v>
      </c>
      <c r="F533" s="10">
        <v>961000</v>
      </c>
      <c r="G533" s="10">
        <v>740225.0956</v>
      </c>
      <c r="H533" s="11">
        <v>0.77026544806611197</v>
      </c>
      <c r="I533" s="12">
        <v>0</v>
      </c>
      <c r="J533" s="12">
        <v>9.9999999999999995E-8</v>
      </c>
      <c r="K533" s="13">
        <v>0</v>
      </c>
      <c r="L533" s="13">
        <v>-7.400000000000001E-2</v>
      </c>
    </row>
    <row r="534" spans="1:12" x14ac:dyDescent="0.2">
      <c r="A534" s="3" t="s">
        <v>246</v>
      </c>
      <c r="B534" s="3" t="s">
        <v>293</v>
      </c>
      <c r="C534" s="3" t="s">
        <v>198</v>
      </c>
      <c r="D534" s="3" t="s">
        <v>289</v>
      </c>
      <c r="E534" s="9" t="s">
        <v>89</v>
      </c>
      <c r="F534" s="10">
        <v>868000</v>
      </c>
      <c r="G534" s="10">
        <v>664781.8064</v>
      </c>
      <c r="H534" s="11">
        <v>0.76587765708697597</v>
      </c>
      <c r="I534" s="12">
        <v>0</v>
      </c>
      <c r="J534" s="12">
        <v>9.9999999999999995E-8</v>
      </c>
      <c r="K534" s="13">
        <v>0</v>
      </c>
      <c r="L534" s="13">
        <v>-6.6500000000000004E-2</v>
      </c>
    </row>
    <row r="535" spans="1:12" x14ac:dyDescent="0.2">
      <c r="A535" s="3" t="s">
        <v>246</v>
      </c>
      <c r="B535" s="3" t="s">
        <v>293</v>
      </c>
      <c r="C535" s="3" t="s">
        <v>198</v>
      </c>
      <c r="D535" s="3" t="s">
        <v>289</v>
      </c>
      <c r="E535" s="9" t="s">
        <v>90</v>
      </c>
      <c r="F535" s="10">
        <v>961000</v>
      </c>
      <c r="G535" s="10">
        <v>732199.93099999998</v>
      </c>
      <c r="H535" s="11">
        <v>0.76191460042864301</v>
      </c>
      <c r="I535" s="12">
        <v>0</v>
      </c>
      <c r="J535" s="12">
        <v>9.9999999999999995E-8</v>
      </c>
      <c r="K535" s="13">
        <v>0</v>
      </c>
      <c r="L535" s="13">
        <v>-7.3200000000000001E-2</v>
      </c>
    </row>
    <row r="536" spans="1:12" x14ac:dyDescent="0.2">
      <c r="A536" s="3" t="s">
        <v>246</v>
      </c>
      <c r="B536" s="3" t="s">
        <v>293</v>
      </c>
      <c r="C536" s="3" t="s">
        <v>198</v>
      </c>
      <c r="D536" s="3" t="s">
        <v>289</v>
      </c>
      <c r="E536" s="9" t="s">
        <v>91</v>
      </c>
      <c r="F536" s="10">
        <v>930000</v>
      </c>
      <c r="G536" s="10">
        <v>704500.40509999997</v>
      </c>
      <c r="H536" s="11">
        <v>0.75752731735257106</v>
      </c>
      <c r="I536" s="12">
        <v>0</v>
      </c>
      <c r="J536" s="12">
        <v>9.9999999999999995E-8</v>
      </c>
      <c r="K536" s="13">
        <v>0</v>
      </c>
      <c r="L536" s="13">
        <v>-7.0500000000000007E-2</v>
      </c>
    </row>
    <row r="537" spans="1:12" x14ac:dyDescent="0.2">
      <c r="A537" s="3" t="s">
        <v>246</v>
      </c>
      <c r="B537" s="3" t="s">
        <v>293</v>
      </c>
      <c r="C537" s="3" t="s">
        <v>198</v>
      </c>
      <c r="D537" s="3" t="s">
        <v>289</v>
      </c>
      <c r="E537" s="9" t="s">
        <v>92</v>
      </c>
      <c r="F537" s="10">
        <v>961000</v>
      </c>
      <c r="G537" s="10">
        <v>723904.20180000004</v>
      </c>
      <c r="H537" s="11">
        <v>0.75328220787245503</v>
      </c>
      <c r="I537" s="12">
        <v>0</v>
      </c>
      <c r="J537" s="12">
        <v>9.9999999999999995E-8</v>
      </c>
      <c r="K537" s="13">
        <v>0</v>
      </c>
      <c r="L537" s="13">
        <v>-7.2400000000000006E-2</v>
      </c>
    </row>
    <row r="538" spans="1:12" x14ac:dyDescent="0.2">
      <c r="A538" s="3" t="s">
        <v>246</v>
      </c>
      <c r="B538" s="3" t="s">
        <v>293</v>
      </c>
      <c r="C538" s="3" t="s">
        <v>198</v>
      </c>
      <c r="D538" s="3" t="s">
        <v>289</v>
      </c>
      <c r="E538" s="9" t="s">
        <v>93</v>
      </c>
      <c r="F538" s="10">
        <v>930000</v>
      </c>
      <c r="G538" s="10">
        <v>696490.4105</v>
      </c>
      <c r="H538" s="11">
        <v>0.74891441991861507</v>
      </c>
      <c r="I538" s="12">
        <v>0</v>
      </c>
      <c r="J538" s="12">
        <v>9.9999999999999995E-8</v>
      </c>
      <c r="K538" s="13">
        <v>0</v>
      </c>
      <c r="L538" s="13">
        <v>-6.9600000000000009E-2</v>
      </c>
    </row>
    <row r="539" spans="1:12" x14ac:dyDescent="0.2">
      <c r="A539" s="3" t="s">
        <v>246</v>
      </c>
      <c r="B539" s="3" t="s">
        <v>293</v>
      </c>
      <c r="C539" s="3" t="s">
        <v>198</v>
      </c>
      <c r="D539" s="3" t="s">
        <v>289</v>
      </c>
      <c r="E539" s="9" t="s">
        <v>94</v>
      </c>
      <c r="F539" s="10">
        <v>961000</v>
      </c>
      <c r="G539" s="10">
        <v>715889.87450000003</v>
      </c>
      <c r="H539" s="11">
        <v>0.74494263734336996</v>
      </c>
      <c r="I539" s="12">
        <v>0</v>
      </c>
      <c r="J539" s="12">
        <v>9.9999999999999995E-8</v>
      </c>
      <c r="K539" s="13">
        <v>0</v>
      </c>
      <c r="L539" s="13">
        <v>-7.1599999999999997E-2</v>
      </c>
    </row>
    <row r="540" spans="1:12" x14ac:dyDescent="0.2">
      <c r="A540" s="3" t="s">
        <v>246</v>
      </c>
      <c r="B540" s="3" t="s">
        <v>293</v>
      </c>
      <c r="C540" s="3" t="s">
        <v>198</v>
      </c>
      <c r="D540" s="3" t="s">
        <v>289</v>
      </c>
      <c r="E540" s="9" t="s">
        <v>95</v>
      </c>
      <c r="F540" s="10">
        <v>961000</v>
      </c>
      <c r="G540" s="10">
        <v>711952.8959</v>
      </c>
      <c r="H540" s="11">
        <v>0.74084588543767504</v>
      </c>
      <c r="I540" s="12">
        <v>0</v>
      </c>
      <c r="J540" s="12">
        <v>9.9999999999999995E-8</v>
      </c>
      <c r="K540" s="13">
        <v>0</v>
      </c>
      <c r="L540" s="13">
        <v>-7.1199999999999999E-2</v>
      </c>
    </row>
    <row r="541" spans="1:12" x14ac:dyDescent="0.2">
      <c r="A541" s="3" t="s">
        <v>246</v>
      </c>
      <c r="B541" s="3" t="s">
        <v>293</v>
      </c>
      <c r="C541" s="3" t="s">
        <v>198</v>
      </c>
      <c r="D541" s="3" t="s">
        <v>289</v>
      </c>
      <c r="E541" s="9" t="s">
        <v>96</v>
      </c>
      <c r="F541" s="10">
        <v>930000</v>
      </c>
      <c r="G541" s="10">
        <v>685183.82579999999</v>
      </c>
      <c r="H541" s="11">
        <v>0.73675680196884497</v>
      </c>
      <c r="I541" s="12">
        <v>0</v>
      </c>
      <c r="J541" s="12">
        <v>9.9999999999999995E-8</v>
      </c>
      <c r="K541" s="13">
        <v>0</v>
      </c>
      <c r="L541" s="13">
        <v>-6.8500000000000005E-2</v>
      </c>
    </row>
    <row r="542" spans="1:12" x14ac:dyDescent="0.2">
      <c r="A542" s="3" t="s">
        <v>246</v>
      </c>
      <c r="B542" s="3" t="s">
        <v>293</v>
      </c>
      <c r="C542" s="3" t="s">
        <v>198</v>
      </c>
      <c r="D542" s="3" t="s">
        <v>289</v>
      </c>
      <c r="E542" s="9" t="s">
        <v>97</v>
      </c>
      <c r="F542" s="10">
        <v>961000</v>
      </c>
      <c r="G542" s="10">
        <v>704227.5675</v>
      </c>
      <c r="H542" s="11">
        <v>0.73280704212216097</v>
      </c>
      <c r="I542" s="12">
        <v>0</v>
      </c>
      <c r="J542" s="12">
        <v>9.9999999999999995E-8</v>
      </c>
      <c r="K542" s="13">
        <v>0</v>
      </c>
      <c r="L542" s="13">
        <v>-7.0400000000000004E-2</v>
      </c>
    </row>
    <row r="543" spans="1:12" x14ac:dyDescent="0.2">
      <c r="A543" s="3" t="s">
        <v>246</v>
      </c>
      <c r="B543" s="3" t="s">
        <v>293</v>
      </c>
      <c r="C543" s="3" t="s">
        <v>198</v>
      </c>
      <c r="D543" s="3" t="s">
        <v>289</v>
      </c>
      <c r="E543" s="9" t="s">
        <v>98</v>
      </c>
      <c r="F543" s="10">
        <v>930000</v>
      </c>
      <c r="G543" s="10">
        <v>677722.06909999996</v>
      </c>
      <c r="H543" s="11">
        <v>0.728733407648125</v>
      </c>
      <c r="I543" s="12">
        <v>0</v>
      </c>
      <c r="J543" s="12">
        <v>9.9999999999999995E-8</v>
      </c>
      <c r="K543" s="13">
        <v>0</v>
      </c>
      <c r="L543" s="13">
        <v>-6.7799999999999999E-2</v>
      </c>
    </row>
    <row r="544" spans="1:12" x14ac:dyDescent="0.2">
      <c r="A544" s="3" t="s">
        <v>246</v>
      </c>
      <c r="B544" s="3" t="s">
        <v>293</v>
      </c>
      <c r="C544" s="3" t="s">
        <v>198</v>
      </c>
      <c r="D544" s="3" t="s">
        <v>289</v>
      </c>
      <c r="E544" s="9" t="s">
        <v>99</v>
      </c>
      <c r="F544" s="10">
        <v>961000</v>
      </c>
      <c r="G544" s="10">
        <v>696531.67229999998</v>
      </c>
      <c r="H544" s="11">
        <v>0.724798826573952</v>
      </c>
      <c r="I544" s="12">
        <v>0</v>
      </c>
      <c r="J544" s="12">
        <v>9.9999999999999995E-8</v>
      </c>
      <c r="K544" s="13">
        <v>0</v>
      </c>
      <c r="L544" s="13">
        <v>-6.9699999999999998E-2</v>
      </c>
    </row>
    <row r="545" spans="1:12" x14ac:dyDescent="0.2">
      <c r="A545" s="3" t="s">
        <v>246</v>
      </c>
      <c r="B545" s="3" t="s">
        <v>293</v>
      </c>
      <c r="C545" s="3" t="s">
        <v>198</v>
      </c>
      <c r="D545" s="3" t="s">
        <v>289</v>
      </c>
      <c r="E545" s="9" t="s">
        <v>100</v>
      </c>
      <c r="F545" s="10">
        <v>961000</v>
      </c>
      <c r="G545" s="10">
        <v>692632.20700000005</v>
      </c>
      <c r="H545" s="11">
        <v>0.72074111030854104</v>
      </c>
      <c r="I545" s="12">
        <v>0</v>
      </c>
      <c r="J545" s="12">
        <v>9.9999999999999995E-8</v>
      </c>
      <c r="K545" s="13">
        <v>0</v>
      </c>
      <c r="L545" s="13">
        <v>-6.93E-2</v>
      </c>
    </row>
    <row r="546" spans="1:12" x14ac:dyDescent="0.2">
      <c r="A546" s="3" t="s">
        <v>246</v>
      </c>
      <c r="B546" s="3" t="s">
        <v>293</v>
      </c>
      <c r="C546" s="3" t="s">
        <v>198</v>
      </c>
      <c r="D546" s="3" t="s">
        <v>289</v>
      </c>
      <c r="E546" s="9" t="s">
        <v>101</v>
      </c>
      <c r="F546" s="10">
        <v>868000</v>
      </c>
      <c r="G546" s="10">
        <v>622088.36140000005</v>
      </c>
      <c r="H546" s="11">
        <v>0.71669166055560507</v>
      </c>
      <c r="I546" s="12">
        <v>0</v>
      </c>
      <c r="J546" s="12">
        <v>9.9999999999999995E-8</v>
      </c>
      <c r="K546" s="13">
        <v>0</v>
      </c>
      <c r="L546" s="13">
        <v>-6.2200000000000005E-2</v>
      </c>
    </row>
    <row r="547" spans="1:12" x14ac:dyDescent="0.2">
      <c r="A547" s="3" t="s">
        <v>246</v>
      </c>
      <c r="B547" s="3" t="s">
        <v>293</v>
      </c>
      <c r="C547" s="3" t="s">
        <v>198</v>
      </c>
      <c r="D547" s="3" t="s">
        <v>289</v>
      </c>
      <c r="E547" s="9" t="s">
        <v>102</v>
      </c>
      <c r="F547" s="10">
        <v>961000</v>
      </c>
      <c r="G547" s="10">
        <v>685232.68559999997</v>
      </c>
      <c r="H547" s="11">
        <v>0.71304129617928602</v>
      </c>
      <c r="I547" s="12">
        <v>0</v>
      </c>
      <c r="J547" s="12">
        <v>9.9999999999999995E-8</v>
      </c>
      <c r="K547" s="13">
        <v>0</v>
      </c>
      <c r="L547" s="13">
        <v>-6.8500000000000005E-2</v>
      </c>
    </row>
    <row r="548" spans="1:12" x14ac:dyDescent="0.2">
      <c r="A548" s="3" t="s">
        <v>246</v>
      </c>
      <c r="B548" s="3" t="s">
        <v>293</v>
      </c>
      <c r="C548" s="3" t="s">
        <v>198</v>
      </c>
      <c r="D548" s="3" t="s">
        <v>289</v>
      </c>
      <c r="E548" s="9" t="s">
        <v>103</v>
      </c>
      <c r="F548" s="10">
        <v>930000</v>
      </c>
      <c r="G548" s="10">
        <v>659377.35030000005</v>
      </c>
      <c r="H548" s="11">
        <v>0.70900790356041699</v>
      </c>
      <c r="I548" s="12">
        <v>0</v>
      </c>
      <c r="J548" s="12">
        <v>9.9999999999999995E-8</v>
      </c>
      <c r="K548" s="13">
        <v>0</v>
      </c>
      <c r="L548" s="13">
        <v>-6.59E-2</v>
      </c>
    </row>
    <row r="549" spans="1:12" x14ac:dyDescent="0.2">
      <c r="A549" s="3" t="s">
        <v>246</v>
      </c>
      <c r="B549" s="3" t="s">
        <v>293</v>
      </c>
      <c r="C549" s="3" t="s">
        <v>198</v>
      </c>
      <c r="D549" s="3" t="s">
        <v>289</v>
      </c>
      <c r="E549" s="9" t="s">
        <v>104</v>
      </c>
      <c r="F549" s="10">
        <v>961000</v>
      </c>
      <c r="G549" s="10">
        <v>677613.41249999998</v>
      </c>
      <c r="H549" s="11">
        <v>0.70511281215900201</v>
      </c>
      <c r="I549" s="12">
        <v>0</v>
      </c>
      <c r="J549" s="12">
        <v>9.9999999999999995E-8</v>
      </c>
      <c r="K549" s="13">
        <v>0</v>
      </c>
      <c r="L549" s="13">
        <v>-6.7799999999999999E-2</v>
      </c>
    </row>
    <row r="550" spans="1:12" x14ac:dyDescent="0.2">
      <c r="A550" s="3" t="s">
        <v>246</v>
      </c>
      <c r="B550" s="3" t="s">
        <v>293</v>
      </c>
      <c r="C550" s="3" t="s">
        <v>198</v>
      </c>
      <c r="D550" s="3" t="s">
        <v>289</v>
      </c>
      <c r="E550" s="9" t="s">
        <v>105</v>
      </c>
      <c r="F550" s="10">
        <v>930000</v>
      </c>
      <c r="G550" s="10">
        <v>652019.70819999999</v>
      </c>
      <c r="H550" s="11">
        <v>0.70109646038893103</v>
      </c>
      <c r="I550" s="12">
        <v>0</v>
      </c>
      <c r="J550" s="12">
        <v>9.9999999999999995E-8</v>
      </c>
      <c r="K550" s="13">
        <v>0</v>
      </c>
      <c r="L550" s="13">
        <v>-6.5200000000000008E-2</v>
      </c>
    </row>
    <row r="551" spans="1:12" x14ac:dyDescent="0.2">
      <c r="A551" s="3" t="s">
        <v>246</v>
      </c>
      <c r="B551" s="3" t="s">
        <v>293</v>
      </c>
      <c r="C551" s="3" t="s">
        <v>198</v>
      </c>
      <c r="D551" s="3" t="s">
        <v>289</v>
      </c>
      <c r="E551" s="9" t="s">
        <v>106</v>
      </c>
      <c r="F551" s="10">
        <v>961000</v>
      </c>
      <c r="G551" s="10">
        <v>670026.56819999998</v>
      </c>
      <c r="H551" s="11">
        <v>0.69721807304043903</v>
      </c>
      <c r="I551" s="12">
        <v>0</v>
      </c>
      <c r="J551" s="12">
        <v>9.9999999999999995E-8</v>
      </c>
      <c r="K551" s="13">
        <v>0</v>
      </c>
      <c r="L551" s="13">
        <v>-6.7000000000000004E-2</v>
      </c>
    </row>
    <row r="552" spans="1:12" x14ac:dyDescent="0.2">
      <c r="A552" s="3" t="s">
        <v>246</v>
      </c>
      <c r="B552" s="3" t="s">
        <v>293</v>
      </c>
      <c r="C552" s="3" t="s">
        <v>198</v>
      </c>
      <c r="D552" s="3" t="s">
        <v>289</v>
      </c>
      <c r="E552" s="9" t="s">
        <v>107</v>
      </c>
      <c r="F552" s="10">
        <v>961000</v>
      </c>
      <c r="G552" s="10">
        <v>666183.65099999995</v>
      </c>
      <c r="H552" s="11">
        <v>0.69321919983663305</v>
      </c>
      <c r="I552" s="12">
        <v>0</v>
      </c>
      <c r="J552" s="12">
        <v>9.9999999999999995E-8</v>
      </c>
      <c r="K552" s="13">
        <v>0</v>
      </c>
      <c r="L552" s="13">
        <v>-6.6600000000000006E-2</v>
      </c>
    </row>
    <row r="553" spans="1:12" x14ac:dyDescent="0.2">
      <c r="A553" s="3" t="s">
        <v>246</v>
      </c>
      <c r="B553" s="3" t="s">
        <v>293</v>
      </c>
      <c r="C553" s="3" t="s">
        <v>198</v>
      </c>
      <c r="D553" s="3" t="s">
        <v>289</v>
      </c>
      <c r="E553" s="9" t="s">
        <v>108</v>
      </c>
      <c r="F553" s="10">
        <v>930000</v>
      </c>
      <c r="G553" s="10">
        <v>640983.31779999996</v>
      </c>
      <c r="H553" s="11">
        <v>0.68922937400123496</v>
      </c>
      <c r="I553" s="12">
        <v>0</v>
      </c>
      <c r="J553" s="12">
        <v>9.9999999999999995E-8</v>
      </c>
      <c r="K553" s="13">
        <v>0</v>
      </c>
      <c r="L553" s="13">
        <v>-6.4100000000000004E-2</v>
      </c>
    </row>
    <row r="554" spans="1:12" x14ac:dyDescent="0.2">
      <c r="A554" s="3" t="s">
        <v>246</v>
      </c>
      <c r="B554" s="3" t="s">
        <v>293</v>
      </c>
      <c r="C554" s="3" t="s">
        <v>198</v>
      </c>
      <c r="D554" s="3" t="s">
        <v>289</v>
      </c>
      <c r="E554" s="9" t="s">
        <v>109</v>
      </c>
      <c r="F554" s="10">
        <v>961000</v>
      </c>
      <c r="G554" s="10">
        <v>658647.26780000003</v>
      </c>
      <c r="H554" s="11">
        <v>0.68537696965537398</v>
      </c>
      <c r="I554" s="12">
        <v>0</v>
      </c>
      <c r="J554" s="12">
        <v>9.9999999999999995E-8</v>
      </c>
      <c r="K554" s="13">
        <v>0</v>
      </c>
      <c r="L554" s="13">
        <v>-6.59E-2</v>
      </c>
    </row>
    <row r="555" spans="1:12" x14ac:dyDescent="0.2">
      <c r="A555" s="3" t="s">
        <v>246</v>
      </c>
      <c r="B555" s="3" t="s">
        <v>293</v>
      </c>
      <c r="C555" s="3" t="s">
        <v>198</v>
      </c>
      <c r="D555" s="3" t="s">
        <v>289</v>
      </c>
      <c r="E555" s="9" t="s">
        <v>110</v>
      </c>
      <c r="F555" s="10">
        <v>930000</v>
      </c>
      <c r="G555" s="10">
        <v>633706.89670000004</v>
      </c>
      <c r="H555" s="11">
        <v>0.68140526524784906</v>
      </c>
      <c r="I555" s="12">
        <v>0</v>
      </c>
      <c r="J555" s="12">
        <v>9.9999999999999995E-8</v>
      </c>
      <c r="K555" s="13">
        <v>0</v>
      </c>
      <c r="L555" s="13">
        <v>-6.3399999999999998E-2</v>
      </c>
    </row>
    <row r="556" spans="1:12" x14ac:dyDescent="0.2">
      <c r="A556" s="3" t="s">
        <v>246</v>
      </c>
      <c r="B556" s="3" t="s">
        <v>293</v>
      </c>
      <c r="C556" s="3" t="s">
        <v>198</v>
      </c>
      <c r="D556" s="3" t="s">
        <v>289</v>
      </c>
      <c r="E556" s="9" t="s">
        <v>111</v>
      </c>
      <c r="F556" s="10">
        <v>961000</v>
      </c>
      <c r="G556" s="10">
        <v>651145.34620000003</v>
      </c>
      <c r="H556" s="11">
        <v>0.67757059956324506</v>
      </c>
      <c r="I556" s="12">
        <v>0</v>
      </c>
      <c r="J556" s="12">
        <v>9.9999999999999995E-8</v>
      </c>
      <c r="K556" s="13">
        <v>0</v>
      </c>
      <c r="L556" s="13">
        <v>-6.5100000000000005E-2</v>
      </c>
    </row>
    <row r="557" spans="1:12" x14ac:dyDescent="0.2">
      <c r="A557" s="3" t="s">
        <v>246</v>
      </c>
      <c r="B557" s="3" t="s">
        <v>293</v>
      </c>
      <c r="C557" s="3" t="s">
        <v>198</v>
      </c>
      <c r="D557" s="3" t="s">
        <v>289</v>
      </c>
      <c r="E557" s="9" t="s">
        <v>112</v>
      </c>
      <c r="F557" s="10">
        <v>961000</v>
      </c>
      <c r="G557" s="10">
        <v>647346.35149999999</v>
      </c>
      <c r="H557" s="11">
        <v>0.67361743131607599</v>
      </c>
      <c r="I557" s="12">
        <v>0</v>
      </c>
      <c r="J557" s="12">
        <v>9.9999999999999995E-8</v>
      </c>
      <c r="K557" s="13">
        <v>0</v>
      </c>
      <c r="L557" s="13">
        <v>-6.4700000000000008E-2</v>
      </c>
    </row>
    <row r="558" spans="1:12" x14ac:dyDescent="0.2">
      <c r="A558" s="3" t="s">
        <v>246</v>
      </c>
      <c r="B558" s="3" t="s">
        <v>293</v>
      </c>
      <c r="C558" s="3" t="s">
        <v>198</v>
      </c>
      <c r="D558" s="3" t="s">
        <v>289</v>
      </c>
      <c r="E558" s="9" t="s">
        <v>113</v>
      </c>
      <c r="F558" s="10">
        <v>899000</v>
      </c>
      <c r="G558" s="10">
        <v>602036.78130000003</v>
      </c>
      <c r="H558" s="11">
        <v>0.66967383907364497</v>
      </c>
      <c r="I558" s="12">
        <v>0</v>
      </c>
      <c r="J558" s="12">
        <v>9.9999999999999995E-8</v>
      </c>
      <c r="K558" s="13">
        <v>0</v>
      </c>
      <c r="L558" s="13">
        <v>-6.0200000000000004E-2</v>
      </c>
    </row>
    <row r="559" spans="1:12" x14ac:dyDescent="0.2">
      <c r="A559" s="3" t="s">
        <v>246</v>
      </c>
      <c r="B559" s="3" t="s">
        <v>293</v>
      </c>
      <c r="C559" s="3" t="s">
        <v>198</v>
      </c>
      <c r="D559" s="3" t="s">
        <v>289</v>
      </c>
      <c r="E559" s="9" t="s">
        <v>114</v>
      </c>
      <c r="F559" s="10">
        <v>961000</v>
      </c>
      <c r="G559" s="10">
        <v>640019.68920000002</v>
      </c>
      <c r="H559" s="11">
        <v>0.66599343308247405</v>
      </c>
      <c r="I559" s="12">
        <v>0</v>
      </c>
      <c r="J559" s="12">
        <v>9.9999999999999995E-8</v>
      </c>
      <c r="K559" s="13">
        <v>0</v>
      </c>
      <c r="L559" s="13">
        <v>-6.4000000000000001E-2</v>
      </c>
    </row>
    <row r="560" spans="1:12" x14ac:dyDescent="0.2">
      <c r="A560" s="3" t="s">
        <v>246</v>
      </c>
      <c r="B560" s="3" t="s">
        <v>293</v>
      </c>
      <c r="C560" s="3" t="s">
        <v>198</v>
      </c>
      <c r="D560" s="3" t="s">
        <v>289</v>
      </c>
      <c r="E560" s="9" t="s">
        <v>115</v>
      </c>
      <c r="F560" s="10">
        <v>930000</v>
      </c>
      <c r="G560" s="10">
        <v>615723.86129999999</v>
      </c>
      <c r="H560" s="11">
        <v>0.66206866805527098</v>
      </c>
      <c r="I560" s="12">
        <v>0</v>
      </c>
      <c r="J560" s="12">
        <v>9.9999999999999995E-8</v>
      </c>
      <c r="K560" s="13">
        <v>0</v>
      </c>
      <c r="L560" s="13">
        <v>-6.1600000000000002E-2</v>
      </c>
    </row>
    <row r="561" spans="1:12" x14ac:dyDescent="0.2">
      <c r="A561" s="3" t="s">
        <v>246</v>
      </c>
      <c r="B561" s="3" t="s">
        <v>293</v>
      </c>
      <c r="C561" s="3" t="s">
        <v>198</v>
      </c>
      <c r="D561" s="3" t="s">
        <v>289</v>
      </c>
      <c r="E561" s="9" t="s">
        <v>116</v>
      </c>
      <c r="F561" s="10">
        <v>961000</v>
      </c>
      <c r="G561" s="10">
        <v>632606.99450000003</v>
      </c>
      <c r="H561" s="11">
        <v>0.65827991102152805</v>
      </c>
      <c r="I561" s="12">
        <v>0</v>
      </c>
      <c r="J561" s="12">
        <v>9.9999999999999995E-8</v>
      </c>
      <c r="K561" s="13">
        <v>0</v>
      </c>
      <c r="L561" s="13">
        <v>-6.3300000000000009E-2</v>
      </c>
    </row>
    <row r="562" spans="1:12" x14ac:dyDescent="0.2">
      <c r="A562" s="3" t="s">
        <v>246</v>
      </c>
      <c r="B562" s="3" t="s">
        <v>293</v>
      </c>
      <c r="C562" s="3" t="s">
        <v>198</v>
      </c>
      <c r="D562" s="3" t="s">
        <v>289</v>
      </c>
      <c r="E562" s="9" t="s">
        <v>117</v>
      </c>
      <c r="F562" s="10">
        <v>930000</v>
      </c>
      <c r="G562" s="10">
        <v>608584.16099999996</v>
      </c>
      <c r="H562" s="11">
        <v>0.65439157092641598</v>
      </c>
      <c r="I562" s="12">
        <v>0</v>
      </c>
      <c r="J562" s="12">
        <v>9.9999999999999995E-8</v>
      </c>
      <c r="K562" s="13">
        <v>0</v>
      </c>
      <c r="L562" s="13">
        <v>-6.0900000000000003E-2</v>
      </c>
    </row>
    <row r="563" spans="1:12" x14ac:dyDescent="0.2">
      <c r="A563" s="3" t="s">
        <v>246</v>
      </c>
      <c r="B563" s="3" t="s">
        <v>293</v>
      </c>
      <c r="C563" s="3" t="s">
        <v>198</v>
      </c>
      <c r="D563" s="3" t="s">
        <v>289</v>
      </c>
      <c r="E563" s="9" t="s">
        <v>118</v>
      </c>
      <c r="F563" s="10">
        <v>961000</v>
      </c>
      <c r="G563" s="10">
        <v>625411.07350000006</v>
      </c>
      <c r="H563" s="11">
        <v>0.65079195990877103</v>
      </c>
      <c r="I563" s="12">
        <v>0</v>
      </c>
      <c r="J563" s="12">
        <v>9.9999999999999995E-8</v>
      </c>
      <c r="K563" s="13">
        <v>0</v>
      </c>
      <c r="L563" s="13">
        <v>-6.25E-2</v>
      </c>
    </row>
    <row r="564" spans="1:12" x14ac:dyDescent="0.2">
      <c r="A564" s="3" t="s">
        <v>246</v>
      </c>
      <c r="B564" s="3" t="s">
        <v>293</v>
      </c>
      <c r="C564" s="3" t="s">
        <v>198</v>
      </c>
      <c r="D564" s="3" t="s">
        <v>289</v>
      </c>
      <c r="E564" s="9" t="s">
        <v>119</v>
      </c>
      <c r="F564" s="10">
        <v>961000</v>
      </c>
      <c r="G564" s="10">
        <v>621848.14099999995</v>
      </c>
      <c r="H564" s="11">
        <v>0.64708443395118198</v>
      </c>
      <c r="I564" s="12">
        <v>0</v>
      </c>
      <c r="J564" s="12">
        <v>9.9999999999999995E-8</v>
      </c>
      <c r="K564" s="13">
        <v>0</v>
      </c>
      <c r="L564" s="13">
        <v>-6.2200000000000005E-2</v>
      </c>
    </row>
    <row r="565" spans="1:12" x14ac:dyDescent="0.2">
      <c r="A565" s="3" t="s">
        <v>246</v>
      </c>
      <c r="B565" s="3" t="s">
        <v>293</v>
      </c>
      <c r="C565" s="3" t="s">
        <v>198</v>
      </c>
      <c r="D565" s="3" t="s">
        <v>289</v>
      </c>
      <c r="E565" s="9" t="s">
        <v>120</v>
      </c>
      <c r="F565" s="10">
        <v>930000</v>
      </c>
      <c r="G565" s="10">
        <v>598351.96499999997</v>
      </c>
      <c r="H565" s="11">
        <v>0.64338920964078405</v>
      </c>
      <c r="I565" s="12">
        <v>0</v>
      </c>
      <c r="J565" s="12">
        <v>9.9999999999999995E-8</v>
      </c>
      <c r="K565" s="13">
        <v>0</v>
      </c>
      <c r="L565" s="13">
        <v>-5.9800000000000006E-2</v>
      </c>
    </row>
    <row r="566" spans="1:12" x14ac:dyDescent="0.2">
      <c r="A566" s="3" t="s">
        <v>246</v>
      </c>
      <c r="B566" s="3" t="s">
        <v>293</v>
      </c>
      <c r="C566" s="3" t="s">
        <v>198</v>
      </c>
      <c r="D566" s="3" t="s">
        <v>289</v>
      </c>
      <c r="E566" s="9" t="s">
        <v>121</v>
      </c>
      <c r="F566" s="10">
        <v>961000</v>
      </c>
      <c r="G566" s="10">
        <v>614871.75619999995</v>
      </c>
      <c r="H566" s="11">
        <v>0.63982492841107896</v>
      </c>
      <c r="I566" s="12">
        <v>0</v>
      </c>
      <c r="J566" s="12">
        <v>9.9999999999999995E-8</v>
      </c>
      <c r="K566" s="13">
        <v>0</v>
      </c>
      <c r="L566" s="13">
        <v>-6.1500000000000006E-2</v>
      </c>
    </row>
    <row r="567" spans="1:12" x14ac:dyDescent="0.2">
      <c r="A567" s="3" t="s">
        <v>246</v>
      </c>
      <c r="B567" s="3" t="s">
        <v>293</v>
      </c>
      <c r="C567" s="3" t="s">
        <v>198</v>
      </c>
      <c r="D567" s="3" t="s">
        <v>289</v>
      </c>
      <c r="E567" s="9" t="s">
        <v>122</v>
      </c>
      <c r="F567" s="10">
        <v>930000</v>
      </c>
      <c r="G567" s="10">
        <v>591623.22120000003</v>
      </c>
      <c r="H567" s="11">
        <v>0.63615400131629996</v>
      </c>
      <c r="I567" s="12">
        <v>0</v>
      </c>
      <c r="J567" s="12">
        <v>9.9999999999999995E-8</v>
      </c>
      <c r="K567" s="13">
        <v>0</v>
      </c>
      <c r="L567" s="13">
        <v>-5.9200000000000003E-2</v>
      </c>
    </row>
    <row r="568" spans="1:12" x14ac:dyDescent="0.2">
      <c r="A568" s="3" t="s">
        <v>246</v>
      </c>
      <c r="B568" s="3" t="s">
        <v>293</v>
      </c>
      <c r="C568" s="3" t="s">
        <v>198</v>
      </c>
      <c r="D568" s="3" t="s">
        <v>289</v>
      </c>
      <c r="E568" s="9" t="s">
        <v>123</v>
      </c>
      <c r="F568" s="10">
        <v>961000</v>
      </c>
      <c r="G568" s="10">
        <v>607941.37190000003</v>
      </c>
      <c r="H568" s="11">
        <v>0.63261329025661994</v>
      </c>
      <c r="I568" s="12">
        <v>0</v>
      </c>
      <c r="J568" s="12">
        <v>9.9999999999999995E-8</v>
      </c>
      <c r="K568" s="13">
        <v>0</v>
      </c>
      <c r="L568" s="13">
        <v>-6.08E-2</v>
      </c>
    </row>
    <row r="569" spans="1:12" x14ac:dyDescent="0.2">
      <c r="A569" s="3" t="s">
        <v>246</v>
      </c>
      <c r="B569" s="3" t="s">
        <v>293</v>
      </c>
      <c r="C569" s="3" t="s">
        <v>198</v>
      </c>
      <c r="D569" s="3" t="s">
        <v>289</v>
      </c>
      <c r="E569" s="9" t="s">
        <v>124</v>
      </c>
      <c r="F569" s="10">
        <v>961000</v>
      </c>
      <c r="G569" s="10">
        <v>604437.07200000004</v>
      </c>
      <c r="H569" s="11">
        <v>0.62896677630864806</v>
      </c>
      <c r="I569" s="12">
        <v>0</v>
      </c>
      <c r="J569" s="12">
        <v>9.9999999999999995E-8</v>
      </c>
      <c r="K569" s="13">
        <v>0</v>
      </c>
      <c r="L569" s="13">
        <v>-6.0400000000000002E-2</v>
      </c>
    </row>
    <row r="570" spans="1:12" x14ac:dyDescent="0.2">
      <c r="A570" s="3" t="s">
        <v>246</v>
      </c>
      <c r="B570" s="3" t="s">
        <v>293</v>
      </c>
      <c r="C570" s="3" t="s">
        <v>198</v>
      </c>
      <c r="D570" s="3" t="s">
        <v>289</v>
      </c>
      <c r="E570" s="9" t="s">
        <v>125</v>
      </c>
      <c r="F570" s="10">
        <v>868000</v>
      </c>
      <c r="G570" s="10">
        <v>542788.79379999998</v>
      </c>
      <c r="H570" s="11">
        <v>0.62533271178908101</v>
      </c>
      <c r="I570" s="12">
        <v>0</v>
      </c>
      <c r="J570" s="12">
        <v>9.9999999999999995E-8</v>
      </c>
      <c r="K570" s="13">
        <v>0</v>
      </c>
      <c r="L570" s="13">
        <v>-5.4300000000000001E-2</v>
      </c>
    </row>
    <row r="571" spans="1:12" x14ac:dyDescent="0.2">
      <c r="A571" s="3" t="s">
        <v>246</v>
      </c>
      <c r="B571" s="3" t="s">
        <v>293</v>
      </c>
      <c r="C571" s="3" t="s">
        <v>198</v>
      </c>
      <c r="D571" s="3" t="s">
        <v>289</v>
      </c>
      <c r="E571" s="9" t="s">
        <v>126</v>
      </c>
      <c r="F571" s="10">
        <v>961000</v>
      </c>
      <c r="G571" s="10">
        <v>597800.67359999998</v>
      </c>
      <c r="H571" s="11">
        <v>0.62206105470440298</v>
      </c>
      <c r="I571" s="12">
        <v>0</v>
      </c>
      <c r="J571" s="12">
        <v>9.9999999999999995E-8</v>
      </c>
      <c r="K571" s="13">
        <v>0</v>
      </c>
      <c r="L571" s="13">
        <v>-5.9800000000000006E-2</v>
      </c>
    </row>
    <row r="572" spans="1:12" x14ac:dyDescent="0.2">
      <c r="A572" s="3" t="s">
        <v>246</v>
      </c>
      <c r="B572" s="3" t="s">
        <v>293</v>
      </c>
      <c r="C572" s="3" t="s">
        <v>198</v>
      </c>
      <c r="D572" s="3" t="s">
        <v>289</v>
      </c>
      <c r="E572" s="9" t="s">
        <v>127</v>
      </c>
      <c r="F572" s="10">
        <v>930000</v>
      </c>
      <c r="G572" s="10">
        <v>575159.20750000002</v>
      </c>
      <c r="H572" s="11">
        <v>0.61845076077697203</v>
      </c>
      <c r="I572" s="12">
        <v>0</v>
      </c>
      <c r="J572" s="12">
        <v>9.9999999999999995E-8</v>
      </c>
      <c r="K572" s="13">
        <v>0</v>
      </c>
      <c r="L572" s="13">
        <v>-5.7500000000000002E-2</v>
      </c>
    </row>
    <row r="573" spans="1:12" x14ac:dyDescent="0.2">
      <c r="A573" s="3" t="s">
        <v>246</v>
      </c>
      <c r="B573" s="3" t="s">
        <v>293</v>
      </c>
      <c r="C573" s="3" t="s">
        <v>198</v>
      </c>
      <c r="D573" s="3" t="s">
        <v>289</v>
      </c>
      <c r="E573" s="9" t="s">
        <v>128</v>
      </c>
      <c r="F573" s="10">
        <v>961000</v>
      </c>
      <c r="G573" s="10">
        <v>590985.07109999994</v>
      </c>
      <c r="H573" s="11">
        <v>0.61496885652709499</v>
      </c>
      <c r="I573" s="12">
        <v>0</v>
      </c>
      <c r="J573" s="12">
        <v>9.9999999999999995E-8</v>
      </c>
      <c r="K573" s="13">
        <v>0</v>
      </c>
      <c r="L573" s="13">
        <v>-5.91E-2</v>
      </c>
    </row>
    <row r="574" spans="1:12" x14ac:dyDescent="0.2">
      <c r="A574" s="3" t="s">
        <v>246</v>
      </c>
      <c r="B574" s="3" t="s">
        <v>293</v>
      </c>
      <c r="C574" s="3" t="s">
        <v>198</v>
      </c>
      <c r="D574" s="3" t="s">
        <v>289</v>
      </c>
      <c r="E574" s="9" t="s">
        <v>129</v>
      </c>
      <c r="F574" s="10">
        <v>930000</v>
      </c>
      <c r="G574" s="10">
        <v>568586.41339999996</v>
      </c>
      <c r="H574" s="11">
        <v>0.61138324025200796</v>
      </c>
      <c r="I574" s="12">
        <v>0</v>
      </c>
      <c r="J574" s="12">
        <v>9.9999999999999995E-8</v>
      </c>
      <c r="K574" s="13">
        <v>0</v>
      </c>
      <c r="L574" s="13">
        <v>-5.6900000000000006E-2</v>
      </c>
    </row>
    <row r="575" spans="1:12" x14ac:dyDescent="0.2">
      <c r="A575" s="3" t="s">
        <v>246</v>
      </c>
      <c r="B575" s="3" t="s">
        <v>293</v>
      </c>
      <c r="C575" s="3" t="s">
        <v>198</v>
      </c>
      <c r="D575" s="3" t="s">
        <v>289</v>
      </c>
      <c r="E575" s="9" t="s">
        <v>130</v>
      </c>
      <c r="F575" s="10">
        <v>961000</v>
      </c>
      <c r="G575" s="10">
        <v>584216.18019999994</v>
      </c>
      <c r="H575" s="11">
        <v>0.60792526558285997</v>
      </c>
      <c r="I575" s="12">
        <v>0</v>
      </c>
      <c r="J575" s="12">
        <v>9.9999999999999995E-8</v>
      </c>
      <c r="K575" s="13">
        <v>0</v>
      </c>
      <c r="L575" s="13">
        <v>-5.8400000000000001E-2</v>
      </c>
    </row>
    <row r="576" spans="1:12" x14ac:dyDescent="0.2">
      <c r="A576" s="3" t="s">
        <v>246</v>
      </c>
      <c r="B576" s="3" t="s">
        <v>293</v>
      </c>
      <c r="C576" s="3" t="s">
        <v>198</v>
      </c>
      <c r="D576" s="3" t="s">
        <v>289</v>
      </c>
      <c r="E576" s="9" t="s">
        <v>131</v>
      </c>
      <c r="F576" s="10">
        <v>961000</v>
      </c>
      <c r="G576" s="10">
        <v>580794.21230000001</v>
      </c>
      <c r="H576" s="11">
        <v>0.60436442483280606</v>
      </c>
      <c r="I576" s="12">
        <v>0</v>
      </c>
      <c r="J576" s="12">
        <v>9.9999999999999995E-8</v>
      </c>
      <c r="K576" s="13">
        <v>0</v>
      </c>
      <c r="L576" s="13">
        <v>-5.8100000000000006E-2</v>
      </c>
    </row>
    <row r="577" spans="1:12" x14ac:dyDescent="0.2">
      <c r="A577" s="3" t="s">
        <v>246</v>
      </c>
      <c r="B577" s="3" t="s">
        <v>293</v>
      </c>
      <c r="C577" s="3" t="s">
        <v>198</v>
      </c>
      <c r="D577" s="3" t="s">
        <v>289</v>
      </c>
      <c r="E577" s="9" t="s">
        <v>132</v>
      </c>
      <c r="F577" s="10">
        <v>930000</v>
      </c>
      <c r="G577" s="10">
        <v>558759.076</v>
      </c>
      <c r="H577" s="11">
        <v>0.60081621079226899</v>
      </c>
      <c r="I577" s="12">
        <v>0</v>
      </c>
      <c r="J577" s="12">
        <v>9.9999999999999995E-8</v>
      </c>
      <c r="K577" s="13">
        <v>0</v>
      </c>
      <c r="L577" s="13">
        <v>-5.5900000000000005E-2</v>
      </c>
    </row>
    <row r="578" spans="1:12" x14ac:dyDescent="0.2">
      <c r="A578" s="3" t="s">
        <v>246</v>
      </c>
      <c r="B578" s="3" t="s">
        <v>293</v>
      </c>
      <c r="C578" s="3" t="s">
        <v>198</v>
      </c>
      <c r="D578" s="3" t="s">
        <v>289</v>
      </c>
      <c r="E578" s="9" t="s">
        <v>133</v>
      </c>
      <c r="F578" s="10">
        <v>961000</v>
      </c>
      <c r="G578" s="10">
        <v>574096.11399999994</v>
      </c>
      <c r="H578" s="11">
        <v>0.59739449952009405</v>
      </c>
      <c r="I578" s="12">
        <v>0</v>
      </c>
      <c r="J578" s="12">
        <v>9.9999999999999995E-8</v>
      </c>
      <c r="K578" s="13">
        <v>0</v>
      </c>
      <c r="L578" s="13">
        <v>-5.74E-2</v>
      </c>
    </row>
    <row r="579" spans="1:12" x14ac:dyDescent="0.2">
      <c r="A579" s="3" t="s">
        <v>246</v>
      </c>
      <c r="B579" s="3" t="s">
        <v>293</v>
      </c>
      <c r="C579" s="3" t="s">
        <v>198</v>
      </c>
      <c r="D579" s="3" t="s">
        <v>289</v>
      </c>
      <c r="E579" s="9" t="s">
        <v>134</v>
      </c>
      <c r="F579" s="10">
        <v>930000</v>
      </c>
      <c r="G579" s="10">
        <v>552300.21499999997</v>
      </c>
      <c r="H579" s="11">
        <v>0.59387119896339402</v>
      </c>
      <c r="I579" s="12">
        <v>0</v>
      </c>
      <c r="J579" s="12">
        <v>9.9999999999999995E-8</v>
      </c>
      <c r="K579" s="13">
        <v>0</v>
      </c>
      <c r="L579" s="13">
        <v>-5.5200000000000006E-2</v>
      </c>
    </row>
    <row r="580" spans="1:12" x14ac:dyDescent="0.2">
      <c r="A580" s="3" t="s">
        <v>246</v>
      </c>
      <c r="B580" s="3" t="s">
        <v>293</v>
      </c>
      <c r="C580" s="3" t="s">
        <v>198</v>
      </c>
      <c r="D580" s="3" t="s">
        <v>289</v>
      </c>
      <c r="E580" s="9" t="s">
        <v>135</v>
      </c>
      <c r="F580" s="10">
        <v>961000</v>
      </c>
      <c r="G580" s="10">
        <v>567445.16740000003</v>
      </c>
      <c r="H580" s="11">
        <v>0.59047363931874097</v>
      </c>
      <c r="I580" s="12">
        <v>0</v>
      </c>
      <c r="J580" s="12">
        <v>9.9999999999999995E-8</v>
      </c>
      <c r="K580" s="13">
        <v>0</v>
      </c>
      <c r="L580" s="13">
        <v>-5.67E-2</v>
      </c>
    </row>
    <row r="581" spans="1:12" x14ac:dyDescent="0.2">
      <c r="A581" s="3" t="s">
        <v>246</v>
      </c>
      <c r="B581" s="3" t="s">
        <v>293</v>
      </c>
      <c r="C581" s="3" t="s">
        <v>198</v>
      </c>
      <c r="D581" s="3" t="s">
        <v>289</v>
      </c>
      <c r="E581" s="9" t="s">
        <v>136</v>
      </c>
      <c r="F581" s="10">
        <v>961000</v>
      </c>
      <c r="G581" s="10">
        <v>564083.29920000001</v>
      </c>
      <c r="H581" s="11">
        <v>0.58697533737771501</v>
      </c>
      <c r="I581" s="12">
        <v>0</v>
      </c>
      <c r="J581" s="12">
        <v>9.9999999999999995E-8</v>
      </c>
      <c r="K581" s="13">
        <v>0</v>
      </c>
      <c r="L581" s="13">
        <v>-5.6400000000000006E-2</v>
      </c>
    </row>
    <row r="582" spans="1:12" x14ac:dyDescent="0.2">
      <c r="A582" s="3" t="s">
        <v>246</v>
      </c>
      <c r="B582" s="3" t="s">
        <v>293</v>
      </c>
      <c r="C582" s="3" t="s">
        <v>198</v>
      </c>
      <c r="D582" s="3" t="s">
        <v>289</v>
      </c>
      <c r="E582" s="9" t="s">
        <v>137</v>
      </c>
      <c r="F582" s="10">
        <v>868000</v>
      </c>
      <c r="G582" s="10">
        <v>506469.12089999998</v>
      </c>
      <c r="H582" s="11">
        <v>0.58348977067013397</v>
      </c>
      <c r="I582" s="12">
        <v>0</v>
      </c>
      <c r="J582" s="12">
        <v>9.9999999999999995E-8</v>
      </c>
      <c r="K582" s="13">
        <v>0</v>
      </c>
      <c r="L582" s="13">
        <v>-5.0599999999999999E-2</v>
      </c>
    </row>
    <row r="583" spans="1:12" x14ac:dyDescent="0.2">
      <c r="A583" s="3" t="s">
        <v>246</v>
      </c>
      <c r="B583" s="3" t="s">
        <v>293</v>
      </c>
      <c r="C583" s="3" t="s">
        <v>198</v>
      </c>
      <c r="D583" s="3" t="s">
        <v>289</v>
      </c>
      <c r="E583" s="9" t="s">
        <v>138</v>
      </c>
      <c r="F583" s="10">
        <v>961000</v>
      </c>
      <c r="G583" s="10">
        <v>557718.73300000001</v>
      </c>
      <c r="H583" s="11">
        <v>0.580352479756302</v>
      </c>
      <c r="I583" s="12">
        <v>0</v>
      </c>
      <c r="J583" s="12">
        <v>9.9999999999999995E-8</v>
      </c>
      <c r="K583" s="13">
        <v>0</v>
      </c>
      <c r="L583" s="13">
        <v>-5.5800000000000002E-2</v>
      </c>
    </row>
    <row r="584" spans="1:12" x14ac:dyDescent="0.2">
      <c r="A584" s="3" t="s">
        <v>246</v>
      </c>
      <c r="B584" s="3" t="s">
        <v>293</v>
      </c>
      <c r="C584" s="3" t="s">
        <v>198</v>
      </c>
      <c r="D584" s="3" t="s">
        <v>289</v>
      </c>
      <c r="E584" s="9" t="s">
        <v>139</v>
      </c>
      <c r="F584" s="10">
        <v>930000</v>
      </c>
      <c r="G584" s="10">
        <v>536508.82149999996</v>
      </c>
      <c r="H584" s="11">
        <v>0.57689120589646403</v>
      </c>
      <c r="I584" s="12">
        <v>0</v>
      </c>
      <c r="J584" s="12">
        <v>9.9999999999999995E-8</v>
      </c>
      <c r="K584" s="13">
        <v>0</v>
      </c>
      <c r="L584" s="13">
        <v>-5.3700000000000005E-2</v>
      </c>
    </row>
    <row r="585" spans="1:12" x14ac:dyDescent="0.2">
      <c r="A585" s="3" t="s">
        <v>246</v>
      </c>
      <c r="B585" s="3" t="s">
        <v>293</v>
      </c>
      <c r="C585" s="3" t="s">
        <v>198</v>
      </c>
      <c r="D585" s="3" t="s">
        <v>289</v>
      </c>
      <c r="E585" s="9" t="s">
        <v>140</v>
      </c>
      <c r="F585" s="10">
        <v>961000</v>
      </c>
      <c r="G585" s="10">
        <v>551185.16830000002</v>
      </c>
      <c r="H585" s="11">
        <v>0.57355376516877699</v>
      </c>
      <c r="I585" s="12">
        <v>0</v>
      </c>
      <c r="J585" s="12">
        <v>9.9999999999999995E-8</v>
      </c>
      <c r="K585" s="13">
        <v>0</v>
      </c>
      <c r="L585" s="13">
        <v>-5.5100000000000003E-2</v>
      </c>
    </row>
    <row r="586" spans="1:12" x14ac:dyDescent="0.2">
      <c r="A586" s="3" t="s">
        <v>246</v>
      </c>
      <c r="B586" s="3" t="s">
        <v>293</v>
      </c>
      <c r="C586" s="3" t="s">
        <v>198</v>
      </c>
      <c r="D586" s="3" t="s">
        <v>289</v>
      </c>
      <c r="E586" s="9" t="s">
        <v>141</v>
      </c>
      <c r="F586" s="10">
        <v>930000</v>
      </c>
      <c r="G586" s="10">
        <v>530209.44169999997</v>
      </c>
      <c r="H586" s="11">
        <v>0.57011767920932799</v>
      </c>
      <c r="I586" s="12">
        <v>0</v>
      </c>
      <c r="J586" s="12">
        <v>9.9999999999999995E-8</v>
      </c>
      <c r="K586" s="13">
        <v>0</v>
      </c>
      <c r="L586" s="13">
        <v>-5.3000000000000005E-2</v>
      </c>
    </row>
    <row r="587" spans="1:12" x14ac:dyDescent="0.2">
      <c r="A587" s="3" t="s">
        <v>246</v>
      </c>
      <c r="B587" s="3" t="s">
        <v>293</v>
      </c>
      <c r="C587" s="3" t="s">
        <v>198</v>
      </c>
      <c r="D587" s="3" t="s">
        <v>289</v>
      </c>
      <c r="E587" s="9" t="s">
        <v>142</v>
      </c>
      <c r="F587" s="10">
        <v>961000</v>
      </c>
      <c r="G587" s="10">
        <v>544699.26610000001</v>
      </c>
      <c r="H587" s="11">
        <v>0.56680464732295499</v>
      </c>
      <c r="I587" s="12">
        <v>0</v>
      </c>
      <c r="J587" s="12">
        <v>9.9999999999999995E-8</v>
      </c>
      <c r="K587" s="13">
        <v>0</v>
      </c>
      <c r="L587" s="13">
        <v>-5.45E-2</v>
      </c>
    </row>
    <row r="588" spans="1:12" x14ac:dyDescent="0.2">
      <c r="A588" s="3" t="s">
        <v>246</v>
      </c>
      <c r="B588" s="3" t="s">
        <v>293</v>
      </c>
      <c r="C588" s="3" t="s">
        <v>198</v>
      </c>
      <c r="D588" s="3" t="s">
        <v>289</v>
      </c>
      <c r="E588" s="9" t="s">
        <v>143</v>
      </c>
      <c r="F588" s="10">
        <v>961000</v>
      </c>
      <c r="G588" s="10">
        <v>541421.45830000006</v>
      </c>
      <c r="H588" s="11">
        <v>0.56339381717525405</v>
      </c>
      <c r="I588" s="12">
        <v>0</v>
      </c>
      <c r="J588" s="12">
        <v>9.9999999999999995E-8</v>
      </c>
      <c r="K588" s="13">
        <v>0</v>
      </c>
      <c r="L588" s="13">
        <v>-5.4100000000000002E-2</v>
      </c>
    </row>
    <row r="589" spans="1:12" x14ac:dyDescent="0.2">
      <c r="A589" s="3" t="s">
        <v>246</v>
      </c>
      <c r="B589" s="3" t="s">
        <v>293</v>
      </c>
      <c r="C589" s="3" t="s">
        <v>198</v>
      </c>
      <c r="D589" s="3" t="s">
        <v>289</v>
      </c>
      <c r="E589" s="9" t="s">
        <v>144</v>
      </c>
      <c r="F589" s="10">
        <v>930000</v>
      </c>
      <c r="G589" s="10">
        <v>520796.1372</v>
      </c>
      <c r="H589" s="11">
        <v>0.55999584641587397</v>
      </c>
      <c r="I589" s="12">
        <v>0</v>
      </c>
      <c r="J589" s="12">
        <v>9.9999999999999995E-8</v>
      </c>
      <c r="K589" s="13">
        <v>0</v>
      </c>
      <c r="L589" s="13">
        <v>-5.21E-2</v>
      </c>
    </row>
    <row r="590" spans="1:12" x14ac:dyDescent="0.2">
      <c r="A590" s="3" t="s">
        <v>246</v>
      </c>
      <c r="B590" s="3" t="s">
        <v>293</v>
      </c>
      <c r="C590" s="3" t="s">
        <v>198</v>
      </c>
      <c r="D590" s="3" t="s">
        <v>289</v>
      </c>
      <c r="E590" s="9" t="s">
        <v>145</v>
      </c>
      <c r="F590" s="10">
        <v>961000</v>
      </c>
      <c r="G590" s="10">
        <v>535007.67610000004</v>
      </c>
      <c r="H590" s="11">
        <v>0.55671974621313602</v>
      </c>
      <c r="I590" s="12">
        <v>0</v>
      </c>
      <c r="J590" s="12">
        <v>9.9999999999999995E-8</v>
      </c>
      <c r="K590" s="13">
        <v>0</v>
      </c>
      <c r="L590" s="13">
        <v>-5.3500000000000006E-2</v>
      </c>
    </row>
    <row r="591" spans="1:12" x14ac:dyDescent="0.2">
      <c r="A591" s="3" t="s">
        <v>246</v>
      </c>
      <c r="B591" s="3" t="s">
        <v>293</v>
      </c>
      <c r="C591" s="3" t="s">
        <v>198</v>
      </c>
      <c r="D591" s="3" t="s">
        <v>289</v>
      </c>
      <c r="E591" s="9" t="s">
        <v>146</v>
      </c>
      <c r="F591" s="10">
        <v>930000</v>
      </c>
      <c r="G591" s="10">
        <v>514612.82579999999</v>
      </c>
      <c r="H591" s="11">
        <v>0.55334712451624302</v>
      </c>
      <c r="I591" s="12">
        <v>0</v>
      </c>
      <c r="J591" s="12">
        <v>9.9999999999999995E-8</v>
      </c>
      <c r="K591" s="13">
        <v>0</v>
      </c>
      <c r="L591" s="13">
        <v>-5.1500000000000004E-2</v>
      </c>
    </row>
    <row r="592" spans="1:12" x14ac:dyDescent="0.2">
      <c r="A592" s="3" t="s">
        <v>246</v>
      </c>
      <c r="B592" s="3" t="s">
        <v>293</v>
      </c>
      <c r="C592" s="3" t="s">
        <v>198</v>
      </c>
      <c r="D592" s="3" t="s">
        <v>289</v>
      </c>
      <c r="E592" s="9" t="s">
        <v>147</v>
      </c>
      <c r="F592" s="10">
        <v>961000</v>
      </c>
      <c r="G592" s="10">
        <v>528641.85549999995</v>
      </c>
      <c r="H592" s="11">
        <v>0.55009558325056707</v>
      </c>
      <c r="I592" s="12">
        <v>0</v>
      </c>
      <c r="J592" s="12">
        <v>9.9999999999999995E-8</v>
      </c>
      <c r="K592" s="13">
        <v>0</v>
      </c>
      <c r="L592" s="13">
        <v>-5.2900000000000003E-2</v>
      </c>
    </row>
    <row r="593" spans="1:12" x14ac:dyDescent="0.2">
      <c r="A593" s="3" t="s">
        <v>246</v>
      </c>
      <c r="B593" s="3" t="s">
        <v>293</v>
      </c>
      <c r="C593" s="3" t="s">
        <v>198</v>
      </c>
      <c r="D593" s="3" t="s">
        <v>289</v>
      </c>
      <c r="E593" s="9" t="s">
        <v>148</v>
      </c>
      <c r="F593" s="10">
        <v>961000</v>
      </c>
      <c r="G593" s="10">
        <v>525425.1801</v>
      </c>
      <c r="H593" s="11">
        <v>0.54674836642971703</v>
      </c>
      <c r="I593" s="12">
        <v>0</v>
      </c>
      <c r="J593" s="12">
        <v>9.9999999999999995E-8</v>
      </c>
      <c r="K593" s="13">
        <v>0</v>
      </c>
      <c r="L593" s="13">
        <v>-5.2499999999999998E-2</v>
      </c>
    </row>
    <row r="594" spans="1:12" x14ac:dyDescent="0.2">
      <c r="A594" s="3" t="s">
        <v>246</v>
      </c>
      <c r="B594" s="3" t="s">
        <v>293</v>
      </c>
      <c r="C594" s="3" t="s">
        <v>198</v>
      </c>
      <c r="D594" s="3" t="s">
        <v>289</v>
      </c>
      <c r="E594" s="9" t="s">
        <v>149</v>
      </c>
      <c r="F594" s="10">
        <v>868000</v>
      </c>
      <c r="G594" s="10">
        <v>471683.4216</v>
      </c>
      <c r="H594" s="11">
        <v>0.54341408015149306</v>
      </c>
      <c r="I594" s="12">
        <v>0</v>
      </c>
      <c r="J594" s="12">
        <v>9.9999999999999995E-8</v>
      </c>
      <c r="K594" s="13">
        <v>0</v>
      </c>
      <c r="L594" s="13">
        <v>-4.7199999999999999E-2</v>
      </c>
    </row>
    <row r="595" spans="1:12" x14ac:dyDescent="0.2">
      <c r="A595" s="3" t="s">
        <v>246</v>
      </c>
      <c r="B595" s="3" t="s">
        <v>293</v>
      </c>
      <c r="C595" s="3" t="s">
        <v>198</v>
      </c>
      <c r="D595" s="3" t="s">
        <v>289</v>
      </c>
      <c r="E595" s="9" t="s">
        <v>150</v>
      </c>
      <c r="F595" s="10">
        <v>961000</v>
      </c>
      <c r="G595" s="10">
        <v>519337.46120000002</v>
      </c>
      <c r="H595" s="11">
        <v>0.54041359128502497</v>
      </c>
      <c r="I595" s="12">
        <v>0</v>
      </c>
      <c r="J595" s="12">
        <v>9.9999999999999995E-8</v>
      </c>
      <c r="K595" s="13">
        <v>0</v>
      </c>
      <c r="L595" s="13">
        <v>-5.1900000000000002E-2</v>
      </c>
    </row>
    <row r="596" spans="1:12" x14ac:dyDescent="0.2">
      <c r="A596" s="3" t="s">
        <v>246</v>
      </c>
      <c r="B596" s="3" t="s">
        <v>293</v>
      </c>
      <c r="C596" s="3" t="s">
        <v>198</v>
      </c>
      <c r="D596" s="3" t="s">
        <v>289</v>
      </c>
      <c r="E596" s="9" t="s">
        <v>151</v>
      </c>
      <c r="F596" s="10">
        <v>930000</v>
      </c>
      <c r="G596" s="10">
        <v>499506.67249999999</v>
      </c>
      <c r="H596" s="11">
        <v>0.53710394896837899</v>
      </c>
      <c r="I596" s="12">
        <v>0</v>
      </c>
      <c r="J596" s="12">
        <v>9.9999999999999995E-8</v>
      </c>
      <c r="K596" s="13">
        <v>0</v>
      </c>
      <c r="L596" s="13">
        <v>-0.05</v>
      </c>
    </row>
    <row r="597" spans="1:12" x14ac:dyDescent="0.2">
      <c r="A597" s="3" t="s">
        <v>246</v>
      </c>
      <c r="B597" s="3" t="s">
        <v>293</v>
      </c>
      <c r="C597" s="3" t="s">
        <v>198</v>
      </c>
      <c r="D597" s="3" t="s">
        <v>289</v>
      </c>
      <c r="E597" s="9" t="s">
        <v>152</v>
      </c>
      <c r="F597" s="10">
        <v>961000</v>
      </c>
      <c r="G597" s="10">
        <v>513090.79080000002</v>
      </c>
      <c r="H597" s="11">
        <v>0.53391341392881297</v>
      </c>
      <c r="I597" s="12">
        <v>0</v>
      </c>
      <c r="J597" s="12">
        <v>9.9999999999999995E-8</v>
      </c>
      <c r="K597" s="13">
        <v>0</v>
      </c>
      <c r="L597" s="13">
        <v>-5.1300000000000005E-2</v>
      </c>
    </row>
    <row r="598" spans="1:12" x14ac:dyDescent="0.2">
      <c r="A598" s="3" t="s">
        <v>246</v>
      </c>
      <c r="B598" s="3" t="s">
        <v>293</v>
      </c>
      <c r="C598" s="3" t="s">
        <v>198</v>
      </c>
      <c r="D598" s="3" t="s">
        <v>289</v>
      </c>
      <c r="E598" s="9" t="s">
        <v>153</v>
      </c>
      <c r="F598" s="10">
        <v>930000</v>
      </c>
      <c r="G598" s="10">
        <v>493493.07909999997</v>
      </c>
      <c r="H598" s="11">
        <v>0.53063771944557903</v>
      </c>
      <c r="I598" s="12">
        <v>0</v>
      </c>
      <c r="J598" s="12">
        <v>9.9999999999999995E-8</v>
      </c>
      <c r="K598" s="13">
        <v>0</v>
      </c>
      <c r="L598" s="13">
        <v>-4.9300000000000004E-2</v>
      </c>
    </row>
    <row r="599" spans="1:12" x14ac:dyDescent="0.2">
      <c r="A599" s="3" t="s">
        <v>246</v>
      </c>
      <c r="B599" s="3" t="s">
        <v>293</v>
      </c>
      <c r="C599" s="3" t="s">
        <v>198</v>
      </c>
      <c r="D599" s="3" t="s">
        <v>289</v>
      </c>
      <c r="E599" s="9" t="s">
        <v>154</v>
      </c>
      <c r="F599" s="10">
        <v>961000</v>
      </c>
      <c r="G599" s="10">
        <v>507143.99599999998</v>
      </c>
      <c r="H599" s="11">
        <v>0.52772528204370994</v>
      </c>
      <c r="I599" s="12">
        <v>0</v>
      </c>
      <c r="J599" s="12">
        <v>9.9999999999999995E-8</v>
      </c>
      <c r="K599" s="13">
        <v>0</v>
      </c>
      <c r="L599" s="13">
        <v>-5.0700000000000002E-2</v>
      </c>
    </row>
    <row r="600" spans="1:12" x14ac:dyDescent="0.2">
      <c r="A600" s="3" t="s">
        <v>246</v>
      </c>
      <c r="B600" s="3" t="s">
        <v>293</v>
      </c>
      <c r="C600" s="3" t="s">
        <v>198</v>
      </c>
      <c r="D600" s="3" t="s">
        <v>289</v>
      </c>
      <c r="E600" s="9" t="s">
        <v>155</v>
      </c>
      <c r="F600" s="10">
        <v>961000</v>
      </c>
      <c r="G600" s="10">
        <v>504265.32140000002</v>
      </c>
      <c r="H600" s="11">
        <v>0.52472978297783801</v>
      </c>
      <c r="I600" s="12">
        <v>0</v>
      </c>
      <c r="J600" s="12">
        <v>9.9999999999999995E-8</v>
      </c>
      <c r="K600" s="13">
        <v>0</v>
      </c>
      <c r="L600" s="13">
        <v>-5.04E-2</v>
      </c>
    </row>
    <row r="601" spans="1:12" x14ac:dyDescent="0.2">
      <c r="A601" s="3" t="s">
        <v>246</v>
      </c>
      <c r="B601" s="3" t="s">
        <v>293</v>
      </c>
      <c r="C601" s="3" t="s">
        <v>198</v>
      </c>
      <c r="D601" s="3" t="s">
        <v>289</v>
      </c>
      <c r="E601" s="9" t="s">
        <v>156</v>
      </c>
      <c r="F601" s="10">
        <v>930000</v>
      </c>
      <c r="G601" s="10">
        <v>485226.09120000002</v>
      </c>
      <c r="H601" s="11">
        <v>0.52174848511193905</v>
      </c>
      <c r="I601" s="12">
        <v>0</v>
      </c>
      <c r="J601" s="12">
        <v>9.9999999999999995E-8</v>
      </c>
      <c r="K601" s="13">
        <v>0</v>
      </c>
      <c r="L601" s="13">
        <v>-4.8500000000000001E-2</v>
      </c>
    </row>
    <row r="602" spans="1:12" x14ac:dyDescent="0.2">
      <c r="A602" s="3" t="s">
        <v>246</v>
      </c>
      <c r="B602" s="3" t="s">
        <v>293</v>
      </c>
      <c r="C602" s="3" t="s">
        <v>198</v>
      </c>
      <c r="D602" s="3" t="s">
        <v>289</v>
      </c>
      <c r="E602" s="9" t="s">
        <v>157</v>
      </c>
      <c r="F602" s="10">
        <v>961000</v>
      </c>
      <c r="G602" s="10">
        <v>498640.6372</v>
      </c>
      <c r="H602" s="11">
        <v>0.51887683371860405</v>
      </c>
      <c r="I602" s="12">
        <v>0</v>
      </c>
      <c r="J602" s="12">
        <v>9.9999999999999995E-8</v>
      </c>
      <c r="K602" s="13">
        <v>0</v>
      </c>
      <c r="L602" s="13">
        <v>-4.99E-2</v>
      </c>
    </row>
    <row r="603" spans="1:12" x14ac:dyDescent="0.2">
      <c r="A603" s="3" t="s">
        <v>246</v>
      </c>
      <c r="B603" s="3" t="s">
        <v>293</v>
      </c>
      <c r="C603" s="3" t="s">
        <v>198</v>
      </c>
      <c r="D603" s="3" t="s">
        <v>289</v>
      </c>
      <c r="E603" s="9" t="s">
        <v>158</v>
      </c>
      <c r="F603" s="10">
        <v>930000</v>
      </c>
      <c r="G603" s="10">
        <v>479808.70439999999</v>
      </c>
      <c r="H603" s="11">
        <v>0.51592333802929902</v>
      </c>
      <c r="I603" s="12">
        <v>0</v>
      </c>
      <c r="J603" s="12">
        <v>9.9999999999999995E-8</v>
      </c>
      <c r="K603" s="13">
        <v>0</v>
      </c>
      <c r="L603" s="13">
        <v>-4.8000000000000001E-2</v>
      </c>
    </row>
    <row r="604" spans="1:12" x14ac:dyDescent="0.2">
      <c r="A604" s="3" t="s">
        <v>246</v>
      </c>
      <c r="B604" s="3" t="s">
        <v>293</v>
      </c>
      <c r="C604" s="3" t="s">
        <v>198</v>
      </c>
      <c r="D604" s="3" t="s">
        <v>289</v>
      </c>
      <c r="E604" s="9" t="s">
        <v>159</v>
      </c>
      <c r="F604" s="10">
        <v>961000</v>
      </c>
      <c r="G604" s="10">
        <v>493068.43930000003</v>
      </c>
      <c r="H604" s="11">
        <v>0.51307850088079099</v>
      </c>
      <c r="I604" s="12">
        <v>0</v>
      </c>
      <c r="J604" s="12">
        <v>9.9999999999999995E-8</v>
      </c>
      <c r="K604" s="13">
        <v>0</v>
      </c>
      <c r="L604" s="13">
        <v>-4.9300000000000004E-2</v>
      </c>
    </row>
    <row r="605" spans="1:12" x14ac:dyDescent="0.2">
      <c r="A605" s="3" t="s">
        <v>246</v>
      </c>
      <c r="B605" s="3" t="s">
        <v>293</v>
      </c>
      <c r="C605" s="3" t="s">
        <v>198</v>
      </c>
      <c r="D605" s="3" t="s">
        <v>289</v>
      </c>
      <c r="E605" s="9" t="s">
        <v>160</v>
      </c>
      <c r="F605" s="10">
        <v>961000</v>
      </c>
      <c r="G605" s="10">
        <v>490256.66710000002</v>
      </c>
      <c r="H605" s="11">
        <v>0.51015261921548805</v>
      </c>
      <c r="I605" s="12">
        <v>0</v>
      </c>
      <c r="J605" s="12">
        <v>9.9999999999999995E-8</v>
      </c>
      <c r="K605" s="13">
        <v>0</v>
      </c>
      <c r="L605" s="13">
        <v>-4.9000000000000002E-2</v>
      </c>
    </row>
    <row r="606" spans="1:12" x14ac:dyDescent="0.2">
      <c r="A606" s="3" t="s">
        <v>246</v>
      </c>
      <c r="B606" s="3" t="s">
        <v>293</v>
      </c>
      <c r="C606" s="3" t="s">
        <v>198</v>
      </c>
      <c r="D606" s="3" t="s">
        <v>289</v>
      </c>
      <c r="E606" s="9" t="s">
        <v>161</v>
      </c>
      <c r="F606" s="10">
        <v>899000</v>
      </c>
      <c r="G606" s="10">
        <v>456009.38829999999</v>
      </c>
      <c r="H606" s="11">
        <v>0.50724069892286805</v>
      </c>
      <c r="I606" s="12">
        <v>0</v>
      </c>
      <c r="J606" s="12">
        <v>9.9999999999999995E-8</v>
      </c>
      <c r="K606" s="13">
        <v>0</v>
      </c>
      <c r="L606" s="13">
        <v>-4.5600000000000002E-2</v>
      </c>
    </row>
    <row r="607" spans="1:12" x14ac:dyDescent="0.2">
      <c r="A607" s="3" t="s">
        <v>246</v>
      </c>
      <c r="B607" s="3" t="s">
        <v>293</v>
      </c>
      <c r="C607" s="3" t="s">
        <v>198</v>
      </c>
      <c r="D607" s="3" t="s">
        <v>289</v>
      </c>
      <c r="E607" s="9" t="s">
        <v>162</v>
      </c>
      <c r="F607" s="10">
        <v>961000</v>
      </c>
      <c r="G607" s="10">
        <v>484852.6005</v>
      </c>
      <c r="H607" s="11">
        <v>0.50452924087002704</v>
      </c>
      <c r="I607" s="12">
        <v>0</v>
      </c>
      <c r="J607" s="12">
        <v>9.9999999999999995E-8</v>
      </c>
      <c r="K607" s="13">
        <v>0</v>
      </c>
      <c r="L607" s="13">
        <v>-4.8500000000000001E-2</v>
      </c>
    </row>
    <row r="608" spans="1:12" x14ac:dyDescent="0.2">
      <c r="A608" s="3" t="s">
        <v>246</v>
      </c>
      <c r="B608" s="3" t="s">
        <v>293</v>
      </c>
      <c r="C608" s="3" t="s">
        <v>198</v>
      </c>
      <c r="D608" s="3" t="s">
        <v>289</v>
      </c>
      <c r="E608" s="9" t="s">
        <v>163</v>
      </c>
      <c r="F608" s="10">
        <v>930000</v>
      </c>
      <c r="G608" s="10">
        <v>466529.11070000002</v>
      </c>
      <c r="H608" s="11">
        <v>0.50164420501813101</v>
      </c>
      <c r="I608" s="12">
        <v>0</v>
      </c>
      <c r="J608" s="12">
        <v>9.9999999999999995E-8</v>
      </c>
      <c r="K608" s="13">
        <v>0</v>
      </c>
      <c r="L608" s="13">
        <v>-4.6700000000000005E-2</v>
      </c>
    </row>
    <row r="609" spans="1:12" x14ac:dyDescent="0.2">
      <c r="A609" s="3" t="s">
        <v>246</v>
      </c>
      <c r="B609" s="3" t="s">
        <v>293</v>
      </c>
      <c r="C609" s="3" t="s">
        <v>198</v>
      </c>
      <c r="D609" s="3" t="s">
        <v>289</v>
      </c>
      <c r="E609" s="9" t="s">
        <v>164</v>
      </c>
      <c r="F609" s="10">
        <v>961000</v>
      </c>
      <c r="G609" s="10">
        <v>479409.64279999997</v>
      </c>
      <c r="H609" s="11">
        <v>0.49886539316378997</v>
      </c>
      <c r="I609" s="12">
        <v>0</v>
      </c>
      <c r="J609" s="12">
        <v>9.9999999999999995E-8</v>
      </c>
      <c r="K609" s="13">
        <v>0</v>
      </c>
      <c r="L609" s="13">
        <v>-4.7900000000000005E-2</v>
      </c>
    </row>
    <row r="610" spans="1:12" x14ac:dyDescent="0.2">
      <c r="A610" s="3" t="s">
        <v>246</v>
      </c>
      <c r="B610" s="3" t="s">
        <v>293</v>
      </c>
      <c r="C610" s="3" t="s">
        <v>198</v>
      </c>
      <c r="D610" s="3" t="s">
        <v>289</v>
      </c>
      <c r="E610" s="9" t="s">
        <v>165</v>
      </c>
      <c r="F610" s="10">
        <v>930000</v>
      </c>
      <c r="G610" s="10">
        <v>461286.97889999999</v>
      </c>
      <c r="H610" s="11">
        <v>0.49600750418394701</v>
      </c>
      <c r="I610" s="12">
        <v>0</v>
      </c>
      <c r="J610" s="12">
        <v>9.9999999999999995E-8</v>
      </c>
      <c r="K610" s="13">
        <v>0</v>
      </c>
      <c r="L610" s="13">
        <v>-4.6100000000000002E-2</v>
      </c>
    </row>
    <row r="611" spans="1:12" x14ac:dyDescent="0.2">
      <c r="A611" s="3" t="s">
        <v>246</v>
      </c>
      <c r="B611" s="3" t="s">
        <v>293</v>
      </c>
      <c r="C611" s="3" t="s">
        <v>198</v>
      </c>
      <c r="D611" s="3" t="s">
        <v>289</v>
      </c>
      <c r="E611" s="9" t="s">
        <v>166</v>
      </c>
      <c r="F611" s="10">
        <v>961000</v>
      </c>
      <c r="G611" s="10">
        <v>474017.93300000002</v>
      </c>
      <c r="H611" s="11">
        <v>0.493254873073531</v>
      </c>
      <c r="I611" s="12">
        <v>0</v>
      </c>
      <c r="J611" s="12">
        <v>9.9999999999999995E-8</v>
      </c>
      <c r="K611" s="13">
        <v>0</v>
      </c>
      <c r="L611" s="13">
        <v>-4.7400000000000005E-2</v>
      </c>
    </row>
    <row r="612" spans="1:12" x14ac:dyDescent="0.2">
      <c r="A612" s="3" t="s">
        <v>246</v>
      </c>
      <c r="B612" s="3" t="s">
        <v>293</v>
      </c>
      <c r="C612" s="3" t="s">
        <v>198</v>
      </c>
      <c r="D612" s="3" t="s">
        <v>289</v>
      </c>
      <c r="E612" s="9" t="s">
        <v>167</v>
      </c>
      <c r="F612" s="10">
        <v>961000</v>
      </c>
      <c r="G612" s="10">
        <v>471297.41039999999</v>
      </c>
      <c r="H612" s="11">
        <v>0.49042394419693203</v>
      </c>
      <c r="I612" s="12">
        <v>0</v>
      </c>
      <c r="J612" s="12">
        <v>9.9999999999999995E-8</v>
      </c>
      <c r="K612" s="13">
        <v>0</v>
      </c>
      <c r="L612" s="13">
        <v>-4.7100000000000003E-2</v>
      </c>
    </row>
    <row r="613" spans="1:12" x14ac:dyDescent="0.2">
      <c r="A613" s="3" t="s">
        <v>246</v>
      </c>
      <c r="B613" s="3" t="s">
        <v>293</v>
      </c>
      <c r="C613" s="3" t="s">
        <v>198</v>
      </c>
      <c r="D613" s="3" t="s">
        <v>289</v>
      </c>
      <c r="E613" s="9" t="s">
        <v>168</v>
      </c>
      <c r="F613" s="10">
        <v>930000</v>
      </c>
      <c r="G613" s="10">
        <v>453474.17979999998</v>
      </c>
      <c r="H613" s="11">
        <v>0.48760664491549</v>
      </c>
      <c r="I613" s="12">
        <v>0</v>
      </c>
      <c r="J613" s="12">
        <v>9.9999999999999995E-8</v>
      </c>
      <c r="K613" s="13">
        <v>0</v>
      </c>
      <c r="L613" s="13">
        <v>-4.53E-2</v>
      </c>
    </row>
    <row r="614" spans="1:12" x14ac:dyDescent="0.2">
      <c r="A614" s="3" t="s">
        <v>246</v>
      </c>
      <c r="B614" s="3" t="s">
        <v>293</v>
      </c>
      <c r="C614" s="3" t="s">
        <v>198</v>
      </c>
      <c r="D614" s="3" t="s">
        <v>289</v>
      </c>
      <c r="E614" s="9" t="s">
        <v>169</v>
      </c>
      <c r="F614" s="10">
        <v>961000</v>
      </c>
      <c r="G614" s="10">
        <v>465982.32500000001</v>
      </c>
      <c r="H614" s="11">
        <v>0.48489315816807299</v>
      </c>
      <c r="I614" s="12">
        <v>0</v>
      </c>
      <c r="J614" s="12">
        <v>9.9999999999999995E-8</v>
      </c>
      <c r="K614" s="13">
        <v>0</v>
      </c>
      <c r="L614" s="13">
        <v>-4.6600000000000003E-2</v>
      </c>
    </row>
    <row r="615" spans="1:12" x14ac:dyDescent="0.2">
      <c r="A615" s="3" t="s">
        <v>246</v>
      </c>
      <c r="B615" s="3" t="s">
        <v>293</v>
      </c>
      <c r="C615" s="3" t="s">
        <v>198</v>
      </c>
      <c r="D615" s="3" t="s">
        <v>289</v>
      </c>
      <c r="E615" s="9" t="s">
        <v>170</v>
      </c>
      <c r="F615" s="10">
        <v>930000</v>
      </c>
      <c r="G615" s="10">
        <v>448355.36040000001</v>
      </c>
      <c r="H615" s="11">
        <v>0.482102538106082</v>
      </c>
      <c r="I615" s="12">
        <v>0</v>
      </c>
      <c r="J615" s="12">
        <v>9.9999999999999995E-8</v>
      </c>
      <c r="K615" s="13">
        <v>0</v>
      </c>
      <c r="L615" s="13">
        <v>-4.48E-2</v>
      </c>
    </row>
    <row r="616" spans="1:12" x14ac:dyDescent="0.2">
      <c r="A616" s="3" t="s">
        <v>246</v>
      </c>
      <c r="B616" s="3" t="s">
        <v>293</v>
      </c>
      <c r="C616" s="3" t="s">
        <v>198</v>
      </c>
      <c r="D616" s="3" t="s">
        <v>289</v>
      </c>
      <c r="E616" s="9" t="s">
        <v>171</v>
      </c>
      <c r="F616" s="10">
        <v>961000</v>
      </c>
      <c r="G616" s="10">
        <v>460717.60359999997</v>
      </c>
      <c r="H616" s="11">
        <v>0.47941478005343802</v>
      </c>
      <c r="I616" s="12">
        <v>0</v>
      </c>
      <c r="J616" s="12">
        <v>9.9999999999999995E-8</v>
      </c>
      <c r="K616" s="13">
        <v>0</v>
      </c>
      <c r="L616" s="13">
        <v>-4.6100000000000002E-2</v>
      </c>
    </row>
    <row r="617" spans="1:12" x14ac:dyDescent="0.2">
      <c r="A617" s="3" t="s">
        <v>246</v>
      </c>
      <c r="B617" s="3" t="s">
        <v>293</v>
      </c>
      <c r="C617" s="3" t="s">
        <v>198</v>
      </c>
      <c r="D617" s="3" t="s">
        <v>289</v>
      </c>
      <c r="E617" s="9" t="s">
        <v>172</v>
      </c>
      <c r="F617" s="10">
        <v>961000</v>
      </c>
      <c r="G617" s="10">
        <v>458061.27799999999</v>
      </c>
      <c r="H617" s="11">
        <v>0.47665065351917402</v>
      </c>
      <c r="I617" s="12">
        <v>0</v>
      </c>
      <c r="J617" s="12">
        <v>9.9999999999999995E-8</v>
      </c>
      <c r="K617" s="13">
        <v>0</v>
      </c>
      <c r="L617" s="13">
        <v>-4.58E-2</v>
      </c>
    </row>
    <row r="618" spans="1:12" x14ac:dyDescent="0.2">
      <c r="A618" s="3" t="s">
        <v>246</v>
      </c>
      <c r="B618" s="3" t="s">
        <v>293</v>
      </c>
      <c r="C618" s="3" t="s">
        <v>198</v>
      </c>
      <c r="D618" s="3" t="s">
        <v>289</v>
      </c>
      <c r="E618" s="9" t="s">
        <v>173</v>
      </c>
      <c r="F618" s="10">
        <v>868000</v>
      </c>
      <c r="G618" s="10">
        <v>411345.13050000003</v>
      </c>
      <c r="H618" s="11">
        <v>0.47389991988931102</v>
      </c>
      <c r="I618" s="12">
        <v>0</v>
      </c>
      <c r="J618" s="12">
        <v>9.9999999999999995E-8</v>
      </c>
      <c r="K618" s="13">
        <v>0</v>
      </c>
      <c r="L618" s="13">
        <v>-4.1100000000000005E-2</v>
      </c>
    </row>
    <row r="619" spans="1:12" x14ac:dyDescent="0.2">
      <c r="A619" s="3" t="s">
        <v>246</v>
      </c>
      <c r="B619" s="3" t="s">
        <v>293</v>
      </c>
      <c r="C619" s="3" t="s">
        <v>198</v>
      </c>
      <c r="D619" s="3" t="s">
        <v>289</v>
      </c>
      <c r="E619" s="9" t="s">
        <v>174</v>
      </c>
      <c r="F619" s="10">
        <v>961000</v>
      </c>
      <c r="G619" s="10">
        <v>453041.21059999999</v>
      </c>
      <c r="H619" s="11">
        <v>0.47142685802908602</v>
      </c>
      <c r="I619" s="12">
        <v>0</v>
      </c>
      <c r="J619" s="12">
        <v>9.9999999999999995E-8</v>
      </c>
      <c r="K619" s="13">
        <v>0</v>
      </c>
      <c r="L619" s="13">
        <v>-4.53E-2</v>
      </c>
    </row>
    <row r="620" spans="1:12" x14ac:dyDescent="0.2">
      <c r="A620" s="3" t="s">
        <v>246</v>
      </c>
      <c r="B620" s="3" t="s">
        <v>293</v>
      </c>
      <c r="C620" s="3" t="s">
        <v>198</v>
      </c>
      <c r="D620" s="3" t="s">
        <v>289</v>
      </c>
      <c r="E620" s="9" t="s">
        <v>175</v>
      </c>
      <c r="F620" s="10">
        <v>930000</v>
      </c>
      <c r="G620" s="10">
        <v>435892.37839999999</v>
      </c>
      <c r="H620" s="11">
        <v>0.46870148216109603</v>
      </c>
      <c r="I620" s="12">
        <v>0</v>
      </c>
      <c r="J620" s="12">
        <v>9.9999999999999995E-8</v>
      </c>
      <c r="K620" s="13">
        <v>0</v>
      </c>
      <c r="L620" s="13">
        <v>-4.36E-2</v>
      </c>
    </row>
    <row r="621" spans="1:12" x14ac:dyDescent="0.2">
      <c r="A621" s="3" t="s">
        <v>246</v>
      </c>
      <c r="B621" s="3" t="s">
        <v>293</v>
      </c>
      <c r="C621" s="3" t="s">
        <v>198</v>
      </c>
      <c r="D621" s="3" t="s">
        <v>289</v>
      </c>
      <c r="E621" s="9" t="s">
        <v>176</v>
      </c>
      <c r="F621" s="10">
        <v>961000</v>
      </c>
      <c r="G621" s="10">
        <v>447899.65299999999</v>
      </c>
      <c r="H621" s="11">
        <v>0.46607664203793103</v>
      </c>
      <c r="I621" s="12">
        <v>0</v>
      </c>
      <c r="J621" s="12">
        <v>9.9999999999999995E-8</v>
      </c>
      <c r="K621" s="13">
        <v>0</v>
      </c>
      <c r="L621" s="13">
        <v>-4.48E-2</v>
      </c>
    </row>
    <row r="622" spans="1:12" x14ac:dyDescent="0.2">
      <c r="A622" s="3" t="s">
        <v>246</v>
      </c>
      <c r="B622" s="3" t="s">
        <v>293</v>
      </c>
      <c r="C622" s="3" t="s">
        <v>198</v>
      </c>
      <c r="D622" s="3" t="s">
        <v>289</v>
      </c>
      <c r="E622" s="9" t="s">
        <v>177</v>
      </c>
      <c r="F622" s="10">
        <v>930000</v>
      </c>
      <c r="G622" s="10">
        <v>430940.89079999999</v>
      </c>
      <c r="H622" s="11">
        <v>0.46337730198407701</v>
      </c>
      <c r="I622" s="12">
        <v>0</v>
      </c>
      <c r="J622" s="12">
        <v>9.9999999999999995E-8</v>
      </c>
      <c r="K622" s="13">
        <v>0</v>
      </c>
      <c r="L622" s="13">
        <v>-4.3099999999999999E-2</v>
      </c>
    </row>
    <row r="623" spans="1:12" x14ac:dyDescent="0.2">
      <c r="A623" s="3" t="s">
        <v>246</v>
      </c>
      <c r="B623" s="3" t="s">
        <v>293</v>
      </c>
      <c r="C623" s="3" t="s">
        <v>198</v>
      </c>
      <c r="D623" s="3" t="s">
        <v>289</v>
      </c>
      <c r="E623" s="9" t="s">
        <v>178</v>
      </c>
      <c r="F623" s="10">
        <v>961000</v>
      </c>
      <c r="G623" s="10">
        <v>442807.24349999998</v>
      </c>
      <c r="H623" s="11">
        <v>0.46077756867608</v>
      </c>
      <c r="I623" s="12">
        <v>0</v>
      </c>
      <c r="J623" s="12">
        <v>9.9999999999999995E-8</v>
      </c>
      <c r="K623" s="13">
        <v>0</v>
      </c>
      <c r="L623" s="13">
        <v>-4.4299999999999999E-2</v>
      </c>
    </row>
    <row r="624" spans="1:12" x14ac:dyDescent="0.2">
      <c r="A624" s="3" t="s">
        <v>246</v>
      </c>
      <c r="B624" s="3" t="s">
        <v>293</v>
      </c>
      <c r="C624" s="3" t="s">
        <v>198</v>
      </c>
      <c r="D624" s="3" t="s">
        <v>289</v>
      </c>
      <c r="E624" s="9" t="s">
        <v>179</v>
      </c>
      <c r="F624" s="10">
        <v>961000</v>
      </c>
      <c r="G624" s="10">
        <v>440238.02120000002</v>
      </c>
      <c r="H624" s="11">
        <v>0.458104080346391</v>
      </c>
      <c r="I624" s="12">
        <v>0</v>
      </c>
      <c r="J624" s="12">
        <v>9.9999999999999995E-8</v>
      </c>
      <c r="K624" s="13">
        <v>0</v>
      </c>
      <c r="L624" s="13">
        <v>-4.4000000000000004E-2</v>
      </c>
    </row>
    <row r="625" spans="1:12" x14ac:dyDescent="0.2">
      <c r="A625" s="3" t="s">
        <v>246</v>
      </c>
      <c r="B625" s="3" t="s">
        <v>293</v>
      </c>
      <c r="C625" s="3" t="s">
        <v>198</v>
      </c>
      <c r="D625" s="3" t="s">
        <v>289</v>
      </c>
      <c r="E625" s="9" t="s">
        <v>180</v>
      </c>
      <c r="F625" s="10">
        <v>930000</v>
      </c>
      <c r="G625" s="10">
        <v>423562.60320000001</v>
      </c>
      <c r="H625" s="11">
        <v>0.45544365938384102</v>
      </c>
      <c r="I625" s="12">
        <v>0</v>
      </c>
      <c r="J625" s="12">
        <v>9.9999999999999995E-8</v>
      </c>
      <c r="K625" s="13">
        <v>0</v>
      </c>
      <c r="L625" s="13">
        <v>-4.24E-2</v>
      </c>
    </row>
    <row r="626" spans="1:12" x14ac:dyDescent="0.2">
      <c r="A626" s="3" t="s">
        <v>246</v>
      </c>
      <c r="B626" s="3" t="s">
        <v>293</v>
      </c>
      <c r="C626" s="3" t="s">
        <v>198</v>
      </c>
      <c r="D626" s="3" t="s">
        <v>289</v>
      </c>
      <c r="E626" s="9" t="s">
        <v>181</v>
      </c>
      <c r="F626" s="10">
        <v>961000</v>
      </c>
      <c r="G626" s="10">
        <v>435219.07890000002</v>
      </c>
      <c r="H626" s="11">
        <v>0.45288145572276001</v>
      </c>
      <c r="I626" s="12">
        <v>0</v>
      </c>
      <c r="J626" s="12">
        <v>9.9999999999999995E-8</v>
      </c>
      <c r="K626" s="13">
        <v>0</v>
      </c>
      <c r="L626" s="13">
        <v>-4.3500000000000004E-2</v>
      </c>
    </row>
    <row r="627" spans="1:12" x14ac:dyDescent="0.2">
      <c r="A627" s="3" t="s">
        <v>246</v>
      </c>
      <c r="B627" s="3" t="s">
        <v>293</v>
      </c>
      <c r="C627" s="3" t="s">
        <v>198</v>
      </c>
      <c r="D627" s="3" t="s">
        <v>289</v>
      </c>
      <c r="E627" s="9" t="s">
        <v>182</v>
      </c>
      <c r="F627" s="10">
        <v>930000</v>
      </c>
      <c r="G627" s="10">
        <v>418729.34710000001</v>
      </c>
      <c r="H627" s="11">
        <v>0.45024660975819802</v>
      </c>
      <c r="I627" s="12">
        <v>0</v>
      </c>
      <c r="J627" s="12">
        <v>9.9999999999999995E-8</v>
      </c>
      <c r="K627" s="13">
        <v>0</v>
      </c>
      <c r="L627" s="13">
        <v>-4.19E-2</v>
      </c>
    </row>
    <row r="628" spans="1:12" x14ac:dyDescent="0.2">
      <c r="A628" s="3" t="s">
        <v>246</v>
      </c>
      <c r="B628" s="3" t="s">
        <v>293</v>
      </c>
      <c r="C628" s="3" t="s">
        <v>198</v>
      </c>
      <c r="D628" s="3" t="s">
        <v>289</v>
      </c>
      <c r="E628" s="9" t="s">
        <v>183</v>
      </c>
      <c r="F628" s="10">
        <v>961000</v>
      </c>
      <c r="G628" s="10">
        <v>430248.41389999999</v>
      </c>
      <c r="H628" s="11">
        <v>0.44770906755398598</v>
      </c>
      <c r="I628" s="12">
        <v>0</v>
      </c>
      <c r="J628" s="12">
        <v>9.9999999999999995E-8</v>
      </c>
      <c r="K628" s="13">
        <v>0</v>
      </c>
      <c r="L628" s="13">
        <v>-4.3000000000000003E-2</v>
      </c>
    </row>
    <row r="629" spans="1:12" x14ac:dyDescent="0.2">
      <c r="A629" s="3" t="s">
        <v>246</v>
      </c>
      <c r="B629" s="3" t="s">
        <v>293</v>
      </c>
      <c r="C629" s="3" t="s">
        <v>198</v>
      </c>
      <c r="D629" s="3" t="s">
        <v>289</v>
      </c>
      <c r="E629" s="9" t="s">
        <v>184</v>
      </c>
      <c r="F629" s="10">
        <v>961000</v>
      </c>
      <c r="G629" s="10">
        <v>427740.72879999998</v>
      </c>
      <c r="H629" s="11">
        <v>0.44509961372875201</v>
      </c>
      <c r="I629" s="12">
        <v>0</v>
      </c>
      <c r="J629" s="12">
        <v>9.9999999999999995E-8</v>
      </c>
      <c r="K629" s="13">
        <v>0</v>
      </c>
      <c r="L629" s="13">
        <v>-4.2800000000000005E-2</v>
      </c>
    </row>
    <row r="630" spans="1:12" ht="13.5" thickBot="1" x14ac:dyDescent="0.25">
      <c r="A630" s="3" t="s">
        <v>246</v>
      </c>
      <c r="B630" s="3" t="s">
        <v>293</v>
      </c>
      <c r="C630" s="3" t="s">
        <v>198</v>
      </c>
      <c r="D630" s="3" t="s">
        <v>289</v>
      </c>
      <c r="E630" s="9" t="s">
        <v>185</v>
      </c>
      <c r="F630" s="10">
        <v>868000</v>
      </c>
      <c r="G630" s="42">
        <v>384092.59899999999</v>
      </c>
      <c r="H630" s="11">
        <v>0.44250299419083999</v>
      </c>
      <c r="I630" s="12">
        <v>0</v>
      </c>
      <c r="J630" s="12">
        <v>9.9999999999999995E-8</v>
      </c>
      <c r="K630" s="13">
        <v>0</v>
      </c>
      <c r="L630" s="13">
        <v>-3.8400000000000004E-2</v>
      </c>
    </row>
    <row r="631" spans="1:12" ht="13.5" thickTop="1" x14ac:dyDescent="0.2">
      <c r="A631" s="3" t="s">
        <v>246</v>
      </c>
      <c r="B631" s="3" t="s">
        <v>293</v>
      </c>
      <c r="C631" s="3" t="s">
        <v>198</v>
      </c>
      <c r="D631" s="3" t="s">
        <v>289</v>
      </c>
      <c r="E631" s="9" t="s">
        <v>186</v>
      </c>
      <c r="F631" s="10">
        <v>961000</v>
      </c>
      <c r="G631" s="10">
        <v>423002.07520000002</v>
      </c>
      <c r="H631" s="11">
        <v>0.440168652640052</v>
      </c>
      <c r="I631" s="12">
        <v>0</v>
      </c>
      <c r="J631" s="12">
        <v>9.9999999999999995E-8</v>
      </c>
      <c r="K631" s="13">
        <v>0</v>
      </c>
      <c r="L631" s="13">
        <v>-4.2300000000000004E-2</v>
      </c>
    </row>
    <row r="632" spans="1:12" x14ac:dyDescent="0.2">
      <c r="A632" s="3" t="s">
        <v>246</v>
      </c>
      <c r="B632" s="3" t="s">
        <v>293</v>
      </c>
      <c r="C632" s="3" t="s">
        <v>198</v>
      </c>
      <c r="D632" s="3" t="s">
        <v>289</v>
      </c>
      <c r="E632" s="9" t="s">
        <v>187</v>
      </c>
      <c r="F632" s="10">
        <v>930000</v>
      </c>
      <c r="G632" s="10">
        <v>406964.58669999999</v>
      </c>
      <c r="H632" s="11">
        <v>0.43759632978147001</v>
      </c>
      <c r="I632" s="12">
        <v>0</v>
      </c>
      <c r="J632" s="12">
        <v>9.9999999999999995E-8</v>
      </c>
      <c r="K632" s="13">
        <v>0</v>
      </c>
      <c r="L632" s="13">
        <v>-4.07E-2</v>
      </c>
    </row>
    <row r="633" spans="1:12" x14ac:dyDescent="0.2">
      <c r="A633" s="3" t="s">
        <v>246</v>
      </c>
      <c r="B633" s="3" t="s">
        <v>293</v>
      </c>
      <c r="C633" s="3" t="s">
        <v>198</v>
      </c>
      <c r="D633" s="3" t="s">
        <v>289</v>
      </c>
      <c r="E633" s="9" t="s">
        <v>188</v>
      </c>
      <c r="F633" s="10">
        <v>961000</v>
      </c>
      <c r="G633" s="10">
        <v>418149.43170000002</v>
      </c>
      <c r="H633" s="11">
        <v>0.43511907569485703</v>
      </c>
      <c r="I633" s="12">
        <v>0</v>
      </c>
      <c r="J633" s="12">
        <v>9.9999999999999995E-8</v>
      </c>
      <c r="K633" s="13">
        <v>0</v>
      </c>
      <c r="L633" s="13">
        <v>-4.1800000000000004E-2</v>
      </c>
    </row>
    <row r="634" spans="1:12" x14ac:dyDescent="0.2">
      <c r="A634" s="3" t="s">
        <v>246</v>
      </c>
      <c r="B634" s="3" t="s">
        <v>293</v>
      </c>
      <c r="C634" s="3" t="s">
        <v>198</v>
      </c>
      <c r="D634" s="3" t="s">
        <v>289</v>
      </c>
      <c r="E634" s="9" t="s">
        <v>189</v>
      </c>
      <c r="F634" s="10">
        <v>930000</v>
      </c>
      <c r="G634" s="10">
        <v>402291.67589999997</v>
      </c>
      <c r="H634" s="11">
        <v>0.43257169452990502</v>
      </c>
      <c r="I634" s="12">
        <v>0</v>
      </c>
      <c r="J634" s="12">
        <v>9.9999999999999995E-8</v>
      </c>
      <c r="K634" s="13">
        <v>0</v>
      </c>
      <c r="L634" s="13">
        <v>-4.02E-2</v>
      </c>
    </row>
    <row r="635" spans="1:12" x14ac:dyDescent="0.2">
      <c r="A635" s="3" t="s">
        <v>246</v>
      </c>
      <c r="B635" s="3" t="s">
        <v>293</v>
      </c>
      <c r="C635" s="3" t="s">
        <v>198</v>
      </c>
      <c r="D635" s="3" t="s">
        <v>289</v>
      </c>
      <c r="E635" s="9" t="s">
        <v>190</v>
      </c>
      <c r="F635" s="10">
        <v>961000</v>
      </c>
      <c r="G635" s="10">
        <v>413343.8688</v>
      </c>
      <c r="H635" s="11">
        <v>0.43011848989449902</v>
      </c>
      <c r="I635" s="12">
        <v>0</v>
      </c>
      <c r="J635" s="12">
        <v>9.9999999999999995E-8</v>
      </c>
      <c r="K635" s="13">
        <v>0</v>
      </c>
      <c r="L635" s="13">
        <v>-4.1300000000000003E-2</v>
      </c>
    </row>
    <row r="636" spans="1:12" x14ac:dyDescent="0.2">
      <c r="A636" s="3" t="s">
        <v>246</v>
      </c>
      <c r="B636" s="3" t="s">
        <v>293</v>
      </c>
      <c r="C636" s="3" t="s">
        <v>198</v>
      </c>
      <c r="D636" s="3" t="s">
        <v>289</v>
      </c>
      <c r="E636" s="9" t="s">
        <v>191</v>
      </c>
      <c r="F636" s="10">
        <v>961000</v>
      </c>
      <c r="G636" s="10">
        <v>410919.63050000003</v>
      </c>
      <c r="H636" s="11">
        <v>0.42759586936965699</v>
      </c>
      <c r="I636" s="12">
        <v>0</v>
      </c>
      <c r="J636" s="12">
        <v>9.9999999999999995E-8</v>
      </c>
      <c r="K636" s="13">
        <v>0</v>
      </c>
      <c r="L636" s="13">
        <v>-4.1100000000000005E-2</v>
      </c>
    </row>
    <row r="637" spans="1:12" x14ac:dyDescent="0.2">
      <c r="A637" s="3" t="s">
        <v>246</v>
      </c>
      <c r="B637" s="3" t="s">
        <v>293</v>
      </c>
      <c r="C637" s="3" t="s">
        <v>198</v>
      </c>
      <c r="D637" s="3" t="s">
        <v>289</v>
      </c>
      <c r="E637" s="9" t="s">
        <v>192</v>
      </c>
      <c r="F637" s="10">
        <v>930000</v>
      </c>
      <c r="G637" s="10">
        <v>395329.75949999999</v>
      </c>
      <c r="H637" s="11">
        <v>0.42508576290835703</v>
      </c>
      <c r="I637" s="12">
        <v>0</v>
      </c>
      <c r="J637" s="12">
        <v>9.9999999999999995E-8</v>
      </c>
      <c r="K637" s="13">
        <v>0</v>
      </c>
      <c r="L637" s="13">
        <v>-3.95E-2</v>
      </c>
    </row>
    <row r="638" spans="1:12" x14ac:dyDescent="0.2">
      <c r="A638" s="3" t="s">
        <v>246</v>
      </c>
      <c r="B638" s="3" t="s">
        <v>293</v>
      </c>
      <c r="C638" s="3" t="s">
        <v>198</v>
      </c>
      <c r="D638" s="3" t="s">
        <v>289</v>
      </c>
      <c r="E638" s="9" t="s">
        <v>193</v>
      </c>
      <c r="F638" s="10">
        <v>961000</v>
      </c>
      <c r="G638" s="10">
        <v>406184.42739999999</v>
      </c>
      <c r="H638" s="11">
        <v>0.42266849883410201</v>
      </c>
      <c r="I638" s="12">
        <v>0</v>
      </c>
      <c r="J638" s="12">
        <v>9.9999999999999995E-8</v>
      </c>
      <c r="K638" s="13">
        <v>0</v>
      </c>
      <c r="L638" s="13">
        <v>-4.0600000000000004E-2</v>
      </c>
    </row>
    <row r="639" spans="1:12" x14ac:dyDescent="0.2">
      <c r="A639" s="3" t="s">
        <v>246</v>
      </c>
      <c r="B639" s="3" t="s">
        <v>293</v>
      </c>
      <c r="C639" s="3" t="s">
        <v>198</v>
      </c>
      <c r="D639" s="3" t="s">
        <v>289</v>
      </c>
      <c r="E639" s="9" t="s">
        <v>195</v>
      </c>
      <c r="F639" s="10">
        <v>930000</v>
      </c>
      <c r="G639" s="10">
        <v>390770.07929999998</v>
      </c>
      <c r="H639" s="11">
        <v>0.42018288097251999</v>
      </c>
      <c r="I639" s="12">
        <v>0</v>
      </c>
      <c r="J639" s="12">
        <v>9.9999999999999995E-8</v>
      </c>
      <c r="K639" s="13">
        <v>0</v>
      </c>
      <c r="L639" s="13">
        <v>-3.9100000000000003E-2</v>
      </c>
    </row>
    <row r="640" spans="1:12" x14ac:dyDescent="0.2">
      <c r="A640" s="3" t="s">
        <v>246</v>
      </c>
      <c r="B640" s="3" t="s">
        <v>293</v>
      </c>
      <c r="C640" s="3" t="s">
        <v>198</v>
      </c>
      <c r="D640" s="3" t="s">
        <v>289</v>
      </c>
      <c r="E640" s="9" t="s">
        <v>196</v>
      </c>
      <c r="F640" s="10">
        <v>961000</v>
      </c>
      <c r="G640" s="10">
        <v>401495.4486</v>
      </c>
      <c r="H640" s="11">
        <v>0.41778922853206901</v>
      </c>
      <c r="I640" s="12">
        <v>0</v>
      </c>
      <c r="J640" s="12">
        <v>9.9999999999999995E-8</v>
      </c>
      <c r="K640" s="13">
        <v>0</v>
      </c>
      <c r="L640" s="13">
        <v>-4.0100000000000004E-2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98"/>
  <sheetViews>
    <sheetView workbookViewId="0">
      <pane xSplit="1" topLeftCell="F1" activePane="topRight" state="frozen"/>
      <selection activeCell="A23" sqref="A23"/>
      <selection pane="topRight" activeCell="Q6" sqref="Q6"/>
    </sheetView>
  </sheetViews>
  <sheetFormatPr defaultRowHeight="12.75" x14ac:dyDescent="0.2"/>
  <cols>
    <col min="1" max="1" width="12" customWidth="1"/>
    <col min="2" max="2" width="6.85546875" customWidth="1"/>
    <col min="6" max="6" width="1.28515625" customWidth="1"/>
    <col min="10" max="10" width="12.7109375" customWidth="1"/>
    <col min="11" max="11" width="1.140625" customWidth="1"/>
    <col min="15" max="15" width="12.85546875" customWidth="1"/>
    <col min="16" max="16" width="1.28515625" style="72" customWidth="1"/>
    <col min="17" max="17" width="12.7109375" customWidth="1"/>
    <col min="20" max="20" width="11.42578125" customWidth="1"/>
    <col min="24" max="24" width="11.140625" customWidth="1"/>
    <col min="33" max="33" width="17.7109375" customWidth="1"/>
  </cols>
  <sheetData>
    <row r="1" spans="1:34" x14ac:dyDescent="0.2">
      <c r="N1" s="53"/>
    </row>
    <row r="2" spans="1:34" ht="13.5" thickBot="1" x14ac:dyDescent="0.25">
      <c r="I2" s="53">
        <f>+L6-G6</f>
        <v>0.34</v>
      </c>
      <c r="L2" s="53"/>
      <c r="M2" s="53"/>
      <c r="N2" s="53"/>
      <c r="P2"/>
    </row>
    <row r="3" spans="1:34" ht="13.5" thickBot="1" x14ac:dyDescent="0.25">
      <c r="G3" s="61" t="s">
        <v>207</v>
      </c>
      <c r="H3" s="62"/>
      <c r="I3" s="62"/>
      <c r="J3" s="63">
        <f>SUM(J6:J169)</f>
        <v>-6647170.0471318364</v>
      </c>
      <c r="L3" s="61" t="s">
        <v>197</v>
      </c>
      <c r="M3" s="62"/>
      <c r="N3" s="62"/>
      <c r="O3" s="67">
        <f>SUM(O6:O169)</f>
        <v>-8753153.92861275</v>
      </c>
      <c r="P3" s="73"/>
      <c r="Q3" s="63">
        <f>SUM(Q6:Q169)</f>
        <v>-15400323.975744592</v>
      </c>
    </row>
    <row r="4" spans="1:34" x14ac:dyDescent="0.2">
      <c r="A4" s="26"/>
      <c r="B4" s="26" t="s">
        <v>218</v>
      </c>
      <c r="C4" s="27" t="s">
        <v>20</v>
      </c>
      <c r="D4" s="27" t="s">
        <v>22</v>
      </c>
      <c r="E4" s="28" t="s">
        <v>23</v>
      </c>
      <c r="G4" s="52" t="s">
        <v>208</v>
      </c>
      <c r="H4" s="52" t="s">
        <v>209</v>
      </c>
      <c r="I4" s="52" t="s">
        <v>208</v>
      </c>
      <c r="J4" s="52" t="s">
        <v>204</v>
      </c>
      <c r="L4" s="52" t="s">
        <v>208</v>
      </c>
      <c r="M4" s="52" t="s">
        <v>209</v>
      </c>
      <c r="N4" s="52" t="s">
        <v>209</v>
      </c>
      <c r="O4" s="68" t="s">
        <v>204</v>
      </c>
      <c r="P4" s="74"/>
      <c r="Q4" s="70" t="s">
        <v>204</v>
      </c>
      <c r="S4" s="55" t="s">
        <v>210</v>
      </c>
      <c r="T4" s="55"/>
      <c r="U4" s="55" t="s">
        <v>214</v>
      </c>
      <c r="V4" s="55" t="s">
        <v>215</v>
      </c>
      <c r="W4" s="55" t="s">
        <v>216</v>
      </c>
      <c r="X4" s="55" t="s">
        <v>217</v>
      </c>
      <c r="AA4" s="108" t="s">
        <v>221</v>
      </c>
      <c r="AB4" s="109"/>
      <c r="AC4" s="109"/>
      <c r="AD4" s="109"/>
      <c r="AE4" s="110"/>
      <c r="AG4" s="130" t="s">
        <v>232</v>
      </c>
      <c r="AH4" s="110">
        <v>28600</v>
      </c>
    </row>
    <row r="5" spans="1:34" x14ac:dyDescent="0.2">
      <c r="A5" s="33" t="s">
        <v>17</v>
      </c>
      <c r="B5" s="33" t="s">
        <v>219</v>
      </c>
      <c r="C5" s="34" t="s">
        <v>21</v>
      </c>
      <c r="D5" s="34" t="s">
        <v>21</v>
      </c>
      <c r="E5" s="35" t="s">
        <v>24</v>
      </c>
      <c r="G5" s="51" t="s">
        <v>229</v>
      </c>
      <c r="H5" s="51" t="s">
        <v>210</v>
      </c>
      <c r="I5" s="51" t="s">
        <v>211</v>
      </c>
      <c r="J5" s="51" t="s">
        <v>206</v>
      </c>
      <c r="L5" s="51" t="s">
        <v>210</v>
      </c>
      <c r="M5" s="51" t="s">
        <v>211</v>
      </c>
      <c r="N5" s="51" t="s">
        <v>220</v>
      </c>
      <c r="O5" s="69" t="s">
        <v>197</v>
      </c>
      <c r="P5" s="74"/>
      <c r="Q5" s="71" t="s">
        <v>228</v>
      </c>
      <c r="S5" s="56" t="s">
        <v>212</v>
      </c>
      <c r="T5" s="56" t="s">
        <v>213</v>
      </c>
      <c r="U5" s="56" t="s">
        <v>211</v>
      </c>
      <c r="V5" s="56" t="s">
        <v>211</v>
      </c>
      <c r="W5" s="56" t="s">
        <v>211</v>
      </c>
      <c r="X5" s="56" t="s">
        <v>211</v>
      </c>
      <c r="AA5" s="111"/>
      <c r="AB5" s="112"/>
      <c r="AC5" s="112"/>
      <c r="AD5" s="112"/>
      <c r="AE5" s="113"/>
      <c r="AG5" s="124" t="s">
        <v>230</v>
      </c>
      <c r="AH5" s="113">
        <v>31000</v>
      </c>
    </row>
    <row r="6" spans="1:34" x14ac:dyDescent="0.2">
      <c r="A6" s="9" t="s">
        <v>32</v>
      </c>
      <c r="B6" s="10">
        <f t="shared" ref="B6:B68" si="0">+A7-A6</f>
        <v>31</v>
      </c>
      <c r="C6" s="10">
        <f t="shared" ref="C6:C68" si="1">+B6*31000</f>
        <v>961000</v>
      </c>
      <c r="D6" s="10">
        <f t="shared" ref="D6:D68" si="2">+C6*E6</f>
        <v>961000</v>
      </c>
      <c r="E6" s="11">
        <v>1</v>
      </c>
      <c r="G6" s="147">
        <f>+H6-0.34</f>
        <v>-0.15300000000000002</v>
      </c>
      <c r="H6" s="147">
        <f>+S6</f>
        <v>0.187</v>
      </c>
      <c r="I6" s="147">
        <f t="shared" ref="I6:I68" si="3">+X6</f>
        <v>0.73423033036211349</v>
      </c>
      <c r="J6" s="54">
        <f t="shared" ref="J6:J68" si="4">(-G6+H6-I6)*D6</f>
        <v>-378855.34747799102</v>
      </c>
      <c r="L6" s="12">
        <f t="shared" ref="L6:L68" si="5">+H6</f>
        <v>0.187</v>
      </c>
      <c r="M6" s="147">
        <f t="shared" ref="M6:M68" si="6">+I6</f>
        <v>0.73423033036211349</v>
      </c>
      <c r="N6" s="147">
        <f t="shared" ref="N6:N47" si="7">+$AD$7</f>
        <v>-0.40499999999999997</v>
      </c>
      <c r="O6" s="54">
        <f t="shared" ref="O6:O68" si="8">(-L6+M6+N6)*D6</f>
        <v>136683.34747799113</v>
      </c>
      <c r="P6" s="75"/>
      <c r="Q6" s="54">
        <f t="shared" ref="Q6:Q68" si="9">+O6+J6</f>
        <v>-242171.99999999988</v>
      </c>
      <c r="S6" s="147">
        <v>0.187</v>
      </c>
      <c r="T6" s="58">
        <v>1.5471000000000001</v>
      </c>
      <c r="U6" s="12">
        <v>1.1148</v>
      </c>
      <c r="V6" s="12">
        <f t="shared" ref="V6:V68" si="10">+U6/T6*1.055056</f>
        <v>0.76024589800271469</v>
      </c>
      <c r="W6" s="12">
        <v>1.167</v>
      </c>
      <c r="X6" s="12">
        <f t="shared" ref="X6:X68" si="11">+W6/T6*1.055056*$AH$6</f>
        <v>0.73423033036211349</v>
      </c>
      <c r="AA6" s="114" t="s">
        <v>222</v>
      </c>
      <c r="AB6" s="115" t="s">
        <v>223</v>
      </c>
      <c r="AC6" s="115" t="s">
        <v>225</v>
      </c>
      <c r="AD6" s="115" t="s">
        <v>19</v>
      </c>
      <c r="AE6" s="113"/>
      <c r="AG6" s="124" t="s">
        <v>231</v>
      </c>
      <c r="AH6" s="113">
        <f>+AH4/AH5</f>
        <v>0.92258064516129035</v>
      </c>
    </row>
    <row r="7" spans="1:34" x14ac:dyDescent="0.2">
      <c r="A7" s="9" t="s">
        <v>33</v>
      </c>
      <c r="B7" s="10">
        <f t="shared" si="0"/>
        <v>30</v>
      </c>
      <c r="C7" s="10">
        <f t="shared" si="1"/>
        <v>930000</v>
      </c>
      <c r="D7" s="10">
        <f t="shared" si="2"/>
        <v>929169.38427798543</v>
      </c>
      <c r="E7" s="11">
        <v>0.99910686481503808</v>
      </c>
      <c r="G7" s="12">
        <v>-0.26780946888486223</v>
      </c>
      <c r="H7" s="60">
        <f t="shared" ref="H7:H70" si="12">+S7</f>
        <v>0.23</v>
      </c>
      <c r="I7" s="60">
        <f t="shared" si="3"/>
        <v>0.73415725206376115</v>
      </c>
      <c r="J7" s="54">
        <f t="shared" si="4"/>
        <v>-219607.12417180432</v>
      </c>
      <c r="L7" s="12">
        <f t="shared" si="5"/>
        <v>0.23</v>
      </c>
      <c r="M7" s="12">
        <f t="shared" si="6"/>
        <v>0.73415725206376115</v>
      </c>
      <c r="N7" s="60">
        <f t="shared" si="7"/>
        <v>-0.40499999999999997</v>
      </c>
      <c r="O7" s="54">
        <f t="shared" si="8"/>
        <v>92133.882846781984</v>
      </c>
      <c r="P7" s="75"/>
      <c r="Q7" s="54">
        <f t="shared" si="9"/>
        <v>-127473.24132502233</v>
      </c>
      <c r="S7" s="12">
        <v>0.23</v>
      </c>
      <c r="T7" s="58">
        <v>1.5472539989356</v>
      </c>
      <c r="U7" s="12">
        <v>1.1148</v>
      </c>
      <c r="V7" s="12">
        <f t="shared" si="10"/>
        <v>0.76017023036238729</v>
      </c>
      <c r="W7" s="12">
        <v>1.167</v>
      </c>
      <c r="X7" s="12">
        <f t="shared" si="11"/>
        <v>0.73415725206376115</v>
      </c>
      <c r="AA7" s="133" t="s">
        <v>224</v>
      </c>
      <c r="AB7" s="116">
        <v>38261</v>
      </c>
      <c r="AC7" s="117">
        <v>31000</v>
      </c>
      <c r="AD7" s="118">
        <f>-0.41+0.005</f>
        <v>-0.40499999999999997</v>
      </c>
      <c r="AE7" s="119">
        <f>+AC7*AD7</f>
        <v>-12555</v>
      </c>
      <c r="AG7" s="131" t="s">
        <v>267</v>
      </c>
      <c r="AH7" s="132">
        <f>2400/AH5</f>
        <v>7.7419354838709681E-2</v>
      </c>
    </row>
    <row r="8" spans="1:34" x14ac:dyDescent="0.2">
      <c r="A8" s="9" t="s">
        <v>34</v>
      </c>
      <c r="B8" s="10">
        <f t="shared" si="0"/>
        <v>31</v>
      </c>
      <c r="C8" s="10">
        <f t="shared" si="1"/>
        <v>961000</v>
      </c>
      <c r="D8" s="10">
        <f t="shared" si="2"/>
        <v>956879.82816642802</v>
      </c>
      <c r="E8" s="11">
        <v>0.99571262036048702</v>
      </c>
      <c r="G8" s="12">
        <v>-0.375</v>
      </c>
      <c r="H8" s="60">
        <f t="shared" si="12"/>
        <v>0.21</v>
      </c>
      <c r="I8" s="60">
        <f t="shared" si="3"/>
        <v>0.73394101863059469</v>
      </c>
      <c r="J8" s="54">
        <f t="shared" si="4"/>
        <v>-142518.65631417625</v>
      </c>
      <c r="L8" s="12">
        <f t="shared" si="5"/>
        <v>0.21</v>
      </c>
      <c r="M8" s="12">
        <f t="shared" si="6"/>
        <v>0.73394101863059469</v>
      </c>
      <c r="N8" s="60">
        <f t="shared" si="7"/>
        <v>-0.40499999999999997</v>
      </c>
      <c r="O8" s="54">
        <f t="shared" si="8"/>
        <v>113812.26146918342</v>
      </c>
      <c r="P8" s="75"/>
      <c r="Q8" s="54">
        <f t="shared" si="9"/>
        <v>-28706.394844992828</v>
      </c>
      <c r="S8" s="12">
        <v>0.21</v>
      </c>
      <c r="T8" s="58">
        <v>1.5477098503401101</v>
      </c>
      <c r="U8" s="12">
        <v>1.1148</v>
      </c>
      <c r="V8" s="12">
        <f t="shared" si="10"/>
        <v>0.75994633525239541</v>
      </c>
      <c r="W8" s="12">
        <v>1.167</v>
      </c>
      <c r="X8" s="12">
        <f t="shared" si="11"/>
        <v>0.73394101863059469</v>
      </c>
      <c r="AA8" s="111"/>
      <c r="AB8" s="116"/>
      <c r="AC8" s="112"/>
      <c r="AD8" s="112"/>
      <c r="AE8" s="113"/>
    </row>
    <row r="9" spans="1:34" x14ac:dyDescent="0.2">
      <c r="A9" s="9" t="s">
        <v>35</v>
      </c>
      <c r="B9" s="10">
        <f t="shared" si="0"/>
        <v>31</v>
      </c>
      <c r="C9" s="10">
        <f t="shared" si="1"/>
        <v>961000</v>
      </c>
      <c r="D9" s="10">
        <f t="shared" si="2"/>
        <v>953552.56745824113</v>
      </c>
      <c r="E9" s="11">
        <v>0.99225033034156207</v>
      </c>
      <c r="G9" s="12">
        <v>-0.38</v>
      </c>
      <c r="H9" s="60">
        <f t="shared" si="12"/>
        <v>0.185</v>
      </c>
      <c r="I9" s="60">
        <f t="shared" si="3"/>
        <v>0.73375143173516688</v>
      </c>
      <c r="J9" s="54">
        <f t="shared" si="4"/>
        <v>-160913.36099332254</v>
      </c>
      <c r="L9" s="12">
        <f t="shared" si="5"/>
        <v>0.185</v>
      </c>
      <c r="M9" s="12">
        <f t="shared" si="6"/>
        <v>0.73375143173516688</v>
      </c>
      <c r="N9" s="60">
        <f t="shared" si="7"/>
        <v>-0.40499999999999997</v>
      </c>
      <c r="O9" s="54">
        <f t="shared" si="8"/>
        <v>137074.54680686654</v>
      </c>
      <c r="P9" s="75"/>
      <c r="Q9" s="54">
        <f t="shared" si="9"/>
        <v>-23838.814186456002</v>
      </c>
      <c r="S9" s="12">
        <v>0.185</v>
      </c>
      <c r="T9" s="58">
        <v>1.5481097480341499</v>
      </c>
      <c r="U9" s="12">
        <v>1.1148</v>
      </c>
      <c r="V9" s="12">
        <f t="shared" si="10"/>
        <v>0.75975003083182879</v>
      </c>
      <c r="W9" s="12">
        <v>1.167</v>
      </c>
      <c r="X9" s="12">
        <f t="shared" si="11"/>
        <v>0.73375143173516688</v>
      </c>
      <c r="AA9" s="120">
        <v>38292</v>
      </c>
      <c r="AB9" s="116">
        <v>40087</v>
      </c>
      <c r="AC9" s="117">
        <v>9600</v>
      </c>
      <c r="AD9" s="121">
        <f>-0.48+0.005</f>
        <v>-0.47499999999999998</v>
      </c>
      <c r="AE9" s="119">
        <f>+AC9*AD9</f>
        <v>-4560</v>
      </c>
    </row>
    <row r="10" spans="1:34" x14ac:dyDescent="0.2">
      <c r="A10" s="9" t="s">
        <v>36</v>
      </c>
      <c r="B10" s="10">
        <f t="shared" si="0"/>
        <v>30</v>
      </c>
      <c r="C10" s="10">
        <f t="shared" si="1"/>
        <v>930000</v>
      </c>
      <c r="D10" s="10">
        <f t="shared" si="2"/>
        <v>919607.06850214128</v>
      </c>
      <c r="E10" s="11">
        <v>0.98882480484101209</v>
      </c>
      <c r="G10" s="12">
        <v>-0.36</v>
      </c>
      <c r="H10" s="60">
        <f t="shared" si="12"/>
        <v>0.19500000000000001</v>
      </c>
      <c r="I10" s="60">
        <f t="shared" si="3"/>
        <v>0.73354617359290464</v>
      </c>
      <c r="J10" s="54">
        <f t="shared" si="4"/>
        <v>-164192.32329004552</v>
      </c>
      <c r="L10" s="12">
        <f t="shared" si="5"/>
        <v>0.19500000000000001</v>
      </c>
      <c r="M10" s="12">
        <f t="shared" si="6"/>
        <v>0.73354617359290464</v>
      </c>
      <c r="N10" s="60">
        <f t="shared" si="7"/>
        <v>-0.40499999999999997</v>
      </c>
      <c r="O10" s="54">
        <f t="shared" si="8"/>
        <v>122810.00520744918</v>
      </c>
      <c r="P10" s="75"/>
      <c r="Q10" s="54">
        <f t="shared" si="9"/>
        <v>-41382.318082596335</v>
      </c>
      <c r="S10" s="12">
        <v>0.19500000000000001</v>
      </c>
      <c r="T10" s="58">
        <v>1.5485429343042698</v>
      </c>
      <c r="U10" s="12">
        <v>1.1148</v>
      </c>
      <c r="V10" s="12">
        <f t="shared" si="10"/>
        <v>0.75953749989401043</v>
      </c>
      <c r="W10" s="12">
        <v>1.167</v>
      </c>
      <c r="X10" s="12">
        <f t="shared" si="11"/>
        <v>0.73354617359290464</v>
      </c>
      <c r="AA10" s="122" t="s">
        <v>226</v>
      </c>
      <c r="AB10" s="112"/>
      <c r="AC10" s="117">
        <v>6400</v>
      </c>
      <c r="AD10" s="121">
        <v>-0.56000000000000005</v>
      </c>
      <c r="AE10" s="119">
        <f>+AC10*AD10</f>
        <v>-3584.0000000000005</v>
      </c>
    </row>
    <row r="11" spans="1:34" x14ac:dyDescent="0.2">
      <c r="A11" s="9" t="s">
        <v>37</v>
      </c>
      <c r="B11" s="10">
        <f t="shared" si="0"/>
        <v>31</v>
      </c>
      <c r="C11" s="10">
        <f t="shared" si="1"/>
        <v>961000</v>
      </c>
      <c r="D11" s="10">
        <f t="shared" si="2"/>
        <v>947180.63364780799</v>
      </c>
      <c r="E11" s="11">
        <v>0.985619806085128</v>
      </c>
      <c r="G11" s="12">
        <v>-0.35999999999999943</v>
      </c>
      <c r="H11" s="60">
        <f t="shared" si="12"/>
        <v>0.2</v>
      </c>
      <c r="I11" s="60">
        <f t="shared" si="3"/>
        <v>0.73327804015319642</v>
      </c>
      <c r="J11" s="54">
        <f t="shared" si="4"/>
        <v>-164125.60386955549</v>
      </c>
      <c r="L11" s="12">
        <f t="shared" si="5"/>
        <v>0.2</v>
      </c>
      <c r="M11" s="12">
        <f t="shared" si="6"/>
        <v>0.73327804015319642</v>
      </c>
      <c r="N11" s="60">
        <f t="shared" si="7"/>
        <v>-0.40499999999999997</v>
      </c>
      <c r="O11" s="54">
        <f t="shared" si="8"/>
        <v>121502.47535540361</v>
      </c>
      <c r="P11" s="75"/>
      <c r="Q11" s="54">
        <f t="shared" si="9"/>
        <v>-42623.128514151875</v>
      </c>
      <c r="S11" s="12">
        <v>0.2</v>
      </c>
      <c r="T11" s="58">
        <v>1.5491091808311999</v>
      </c>
      <c r="U11" s="12">
        <v>1.1148</v>
      </c>
      <c r="V11" s="12">
        <f t="shared" si="10"/>
        <v>0.75925986583392613</v>
      </c>
      <c r="W11" s="12">
        <v>1.167</v>
      </c>
      <c r="X11" s="12">
        <f t="shared" si="11"/>
        <v>0.73327804015319642</v>
      </c>
      <c r="AA11" s="111"/>
      <c r="AB11" s="112"/>
      <c r="AC11" s="117">
        <v>15000</v>
      </c>
      <c r="AD11" s="121">
        <v>-0.65510000000000002</v>
      </c>
      <c r="AE11" s="119">
        <f>+AC11*AD11</f>
        <v>-9826.5</v>
      </c>
    </row>
    <row r="12" spans="1:34" x14ac:dyDescent="0.2">
      <c r="A12" s="9" t="s">
        <v>38</v>
      </c>
      <c r="B12" s="10">
        <f t="shared" si="0"/>
        <v>30</v>
      </c>
      <c r="C12" s="10">
        <f t="shared" si="1"/>
        <v>930000</v>
      </c>
      <c r="D12" s="10">
        <f t="shared" si="2"/>
        <v>913482.12254307803</v>
      </c>
      <c r="E12" s="11">
        <v>0.98223884144416995</v>
      </c>
      <c r="G12" s="12">
        <v>-0.20787141638317674</v>
      </c>
      <c r="H12" s="60">
        <f t="shared" si="12"/>
        <v>0.41499999999999998</v>
      </c>
      <c r="I12" s="60">
        <f t="shared" si="3"/>
        <v>0.73304602849715961</v>
      </c>
      <c r="J12" s="54">
        <f t="shared" si="4"/>
        <v>-100642.53852424135</v>
      </c>
      <c r="L12" s="12">
        <f t="shared" si="5"/>
        <v>0.41499999999999998</v>
      </c>
      <c r="M12" s="12">
        <f t="shared" si="6"/>
        <v>0.73304602849715961</v>
      </c>
      <c r="N12" s="60">
        <f t="shared" si="7"/>
        <v>-0.40499999999999997</v>
      </c>
      <c r="O12" s="54">
        <f t="shared" si="8"/>
        <v>-79430.898451964924</v>
      </c>
      <c r="P12" s="75"/>
      <c r="Q12" s="54">
        <f t="shared" si="9"/>
        <v>-180073.43697620626</v>
      </c>
      <c r="S12" s="12">
        <v>0.41499999999999998</v>
      </c>
      <c r="T12" s="58">
        <v>1.5495994793560599</v>
      </c>
      <c r="U12" s="12">
        <v>1.1148</v>
      </c>
      <c r="V12" s="12">
        <f t="shared" si="10"/>
        <v>0.75901963344022494</v>
      </c>
      <c r="W12" s="12">
        <v>1.167</v>
      </c>
      <c r="X12" s="12">
        <f t="shared" si="11"/>
        <v>0.73304602849715961</v>
      </c>
      <c r="AA12" s="111"/>
      <c r="AB12" s="112"/>
      <c r="AC12" s="65">
        <f>SUM(AC9:AC11)</f>
        <v>31000</v>
      </c>
      <c r="AD12" s="66">
        <f>+AE12/AC12</f>
        <v>-0.57969354838709675</v>
      </c>
      <c r="AE12" s="123">
        <f>SUM(AE9:AE11)</f>
        <v>-17970.5</v>
      </c>
    </row>
    <row r="13" spans="1:34" x14ac:dyDescent="0.2">
      <c r="A13" s="9" t="s">
        <v>39</v>
      </c>
      <c r="B13" s="10">
        <f t="shared" si="0"/>
        <v>31</v>
      </c>
      <c r="C13" s="10">
        <f t="shared" si="1"/>
        <v>961000</v>
      </c>
      <c r="D13" s="10">
        <f t="shared" si="2"/>
        <v>940803.99201441475</v>
      </c>
      <c r="E13" s="11">
        <v>0.97898438294944301</v>
      </c>
      <c r="G13" s="12">
        <v>-0.20790294894689243</v>
      </c>
      <c r="H13" s="60">
        <f t="shared" si="12"/>
        <v>0.41499999999999998</v>
      </c>
      <c r="I13" s="60">
        <f t="shared" si="3"/>
        <v>0.73281969792660828</v>
      </c>
      <c r="J13" s="54">
        <f t="shared" si="4"/>
        <v>-103410.11622936299</v>
      </c>
      <c r="L13" s="12">
        <f t="shared" si="5"/>
        <v>0.41499999999999998</v>
      </c>
      <c r="M13" s="12">
        <f t="shared" si="6"/>
        <v>0.73281969792660828</v>
      </c>
      <c r="N13" s="60">
        <f t="shared" si="7"/>
        <v>-0.40499999999999997</v>
      </c>
      <c r="O13" s="54">
        <f t="shared" si="8"/>
        <v>-82019.57621566944</v>
      </c>
      <c r="P13" s="75"/>
      <c r="Q13" s="54">
        <f t="shared" si="9"/>
        <v>-185429.69244503241</v>
      </c>
      <c r="S13" s="12">
        <v>0.41499999999999998</v>
      </c>
      <c r="T13" s="58">
        <v>1.5500780714780797</v>
      </c>
      <c r="U13" s="12">
        <v>1.1148</v>
      </c>
      <c r="V13" s="12">
        <f t="shared" si="10"/>
        <v>0.75878528342669527</v>
      </c>
      <c r="W13" s="12">
        <v>1.167</v>
      </c>
      <c r="X13" s="12">
        <f t="shared" si="11"/>
        <v>0.73281969792660828</v>
      </c>
      <c r="AA13" s="111"/>
      <c r="AB13" s="112"/>
      <c r="AC13" s="112"/>
      <c r="AD13" s="112"/>
      <c r="AE13" s="113"/>
    </row>
    <row r="14" spans="1:34" x14ac:dyDescent="0.2">
      <c r="A14" s="9" t="s">
        <v>40</v>
      </c>
      <c r="B14" s="10">
        <f t="shared" si="0"/>
        <v>31</v>
      </c>
      <c r="C14" s="10">
        <f t="shared" si="1"/>
        <v>961000</v>
      </c>
      <c r="D14" s="10">
        <f t="shared" si="2"/>
        <v>937484.97227588168</v>
      </c>
      <c r="E14" s="11">
        <v>0.97553066834118796</v>
      </c>
      <c r="G14" s="12">
        <v>-0.20793227922592195</v>
      </c>
      <c r="H14" s="60">
        <f t="shared" si="12"/>
        <v>0.41499999999999998</v>
      </c>
      <c r="I14" s="60">
        <f t="shared" si="3"/>
        <v>0.73260917464510411</v>
      </c>
      <c r="J14" s="54">
        <f t="shared" si="4"/>
        <v>-102820.44126135674</v>
      </c>
      <c r="L14" s="12">
        <f t="shared" si="5"/>
        <v>0.41499999999999998</v>
      </c>
      <c r="M14" s="12">
        <f t="shared" si="6"/>
        <v>0.73260917464510411</v>
      </c>
      <c r="N14" s="60">
        <f t="shared" si="7"/>
        <v>-0.40499999999999997</v>
      </c>
      <c r="O14" s="54">
        <f t="shared" si="8"/>
        <v>-81927.585485000949</v>
      </c>
      <c r="P14" s="75"/>
      <c r="Q14" s="54">
        <f t="shared" si="9"/>
        <v>-184748.02674635767</v>
      </c>
      <c r="S14" s="12">
        <v>0.41499999999999998</v>
      </c>
      <c r="T14" s="58">
        <v>1.5505235034129898</v>
      </c>
      <c r="U14" s="12">
        <v>1.1148</v>
      </c>
      <c r="V14" s="12">
        <f t="shared" si="10"/>
        <v>0.7585673007929371</v>
      </c>
      <c r="W14" s="12">
        <v>1.167</v>
      </c>
      <c r="X14" s="12">
        <f t="shared" si="11"/>
        <v>0.73260917464510411</v>
      </c>
      <c r="AA14" s="120">
        <v>38292</v>
      </c>
      <c r="AB14" s="116">
        <v>40087</v>
      </c>
      <c r="AC14" s="117">
        <v>9600</v>
      </c>
      <c r="AD14" s="121">
        <f>-0.48+0.005</f>
        <v>-0.47499999999999998</v>
      </c>
      <c r="AE14" s="119">
        <f>+AC14*AD14</f>
        <v>-4560</v>
      </c>
    </row>
    <row r="15" spans="1:34" x14ac:dyDescent="0.2">
      <c r="A15" s="9" t="s">
        <v>41</v>
      </c>
      <c r="B15" s="10">
        <f t="shared" si="0"/>
        <v>28</v>
      </c>
      <c r="C15" s="10">
        <f t="shared" si="1"/>
        <v>868000</v>
      </c>
      <c r="D15" s="10">
        <f t="shared" si="2"/>
        <v>843604.62044938595</v>
      </c>
      <c r="E15" s="11">
        <v>0.97189472402002997</v>
      </c>
      <c r="G15" s="12">
        <v>-0.20795250802935605</v>
      </c>
      <c r="H15" s="60">
        <f t="shared" si="12"/>
        <v>0.52500000000000002</v>
      </c>
      <c r="I15" s="60">
        <f t="shared" si="3"/>
        <v>0.73246397881948355</v>
      </c>
      <c r="J15" s="54">
        <f t="shared" si="4"/>
        <v>412.12549867294865</v>
      </c>
      <c r="L15" s="12">
        <f t="shared" si="5"/>
        <v>0.52500000000000002</v>
      </c>
      <c r="M15" s="12">
        <f t="shared" si="6"/>
        <v>0.73246397881948355</v>
      </c>
      <c r="N15" s="60">
        <f t="shared" si="7"/>
        <v>-0.40499999999999997</v>
      </c>
      <c r="O15" s="54">
        <f t="shared" si="8"/>
        <v>-166642.30017307145</v>
      </c>
      <c r="P15" s="75"/>
      <c r="Q15" s="54">
        <f t="shared" si="9"/>
        <v>-166230.1746743985</v>
      </c>
      <c r="S15" s="12">
        <v>0.52500000000000002</v>
      </c>
      <c r="T15" s="58">
        <v>1.5508308626098</v>
      </c>
      <c r="U15" s="12">
        <v>1.1148</v>
      </c>
      <c r="V15" s="12">
        <f t="shared" si="10"/>
        <v>0.75841696032582395</v>
      </c>
      <c r="W15" s="12">
        <v>1.167</v>
      </c>
      <c r="X15" s="12">
        <f t="shared" si="11"/>
        <v>0.73246397881948355</v>
      </c>
      <c r="AA15" s="122" t="s">
        <v>227</v>
      </c>
      <c r="AB15" s="112"/>
      <c r="AC15" s="117">
        <v>6400</v>
      </c>
      <c r="AD15" s="121">
        <v>-0.7</v>
      </c>
      <c r="AE15" s="119">
        <f>+AC15*AD15</f>
        <v>-4480</v>
      </c>
    </row>
    <row r="16" spans="1:34" x14ac:dyDescent="0.2">
      <c r="A16" s="9" t="s">
        <v>42</v>
      </c>
      <c r="B16" s="10">
        <f t="shared" si="0"/>
        <v>31</v>
      </c>
      <c r="C16" s="10">
        <f t="shared" si="1"/>
        <v>961000</v>
      </c>
      <c r="D16" s="10">
        <f t="shared" si="2"/>
        <v>930792.21134719404</v>
      </c>
      <c r="E16" s="11">
        <v>0.96856629692736107</v>
      </c>
      <c r="G16" s="12">
        <v>-0.20796840546353845</v>
      </c>
      <c r="H16" s="60">
        <f t="shared" si="12"/>
        <v>0.52500000000000002</v>
      </c>
      <c r="I16" s="60">
        <f t="shared" si="3"/>
        <v>0.73234987216512604</v>
      </c>
      <c r="J16" s="54">
        <f t="shared" si="4"/>
        <v>575.7259766211871</v>
      </c>
      <c r="L16" s="12">
        <f t="shared" si="5"/>
        <v>0.52500000000000002</v>
      </c>
      <c r="M16" s="12">
        <f t="shared" si="6"/>
        <v>0.73234987216512604</v>
      </c>
      <c r="N16" s="60">
        <f t="shared" si="7"/>
        <v>-0.40499999999999997</v>
      </c>
      <c r="O16" s="54">
        <f t="shared" si="8"/>
        <v>-183971.19956047792</v>
      </c>
      <c r="P16" s="75"/>
      <c r="Q16" s="54">
        <f t="shared" si="9"/>
        <v>-183395.47358385674</v>
      </c>
      <c r="S16" s="12">
        <v>0.52500000000000002</v>
      </c>
      <c r="T16" s="58">
        <v>1.5510724959164099</v>
      </c>
      <c r="U16" s="12">
        <v>1.1148</v>
      </c>
      <c r="V16" s="12">
        <f t="shared" si="10"/>
        <v>0.75829881059497961</v>
      </c>
      <c r="W16" s="12">
        <v>1.167</v>
      </c>
      <c r="X16" s="12">
        <f t="shared" si="11"/>
        <v>0.73234987216512604</v>
      </c>
      <c r="AA16" s="111"/>
      <c r="AB16" s="112"/>
      <c r="AC16" s="117">
        <v>15000</v>
      </c>
      <c r="AD16" s="121">
        <v>-0.65510000000000002</v>
      </c>
      <c r="AE16" s="119">
        <f>+AC16*AD16</f>
        <v>-9826.5</v>
      </c>
    </row>
    <row r="17" spans="1:31" x14ac:dyDescent="0.2">
      <c r="A17" s="9" t="s">
        <v>43</v>
      </c>
      <c r="B17" s="10">
        <f t="shared" si="0"/>
        <v>30</v>
      </c>
      <c r="C17" s="10">
        <f t="shared" si="1"/>
        <v>930000</v>
      </c>
      <c r="D17" s="10">
        <f t="shared" si="2"/>
        <v>897281.66448448063</v>
      </c>
      <c r="E17" s="11">
        <v>0.96481899406933402</v>
      </c>
      <c r="G17" s="12">
        <v>-0.26298619642823695</v>
      </c>
      <c r="H17" s="60">
        <f t="shared" si="12"/>
        <v>0.23499999999999999</v>
      </c>
      <c r="I17" s="60">
        <f t="shared" si="3"/>
        <v>0.73222217435954207</v>
      </c>
      <c r="J17" s="54">
        <f t="shared" si="4"/>
        <v>-210175.64816035153</v>
      </c>
      <c r="L17" s="12">
        <f t="shared" si="5"/>
        <v>0.23499999999999999</v>
      </c>
      <c r="M17" s="12">
        <f t="shared" si="6"/>
        <v>0.73222217435954207</v>
      </c>
      <c r="N17" s="60">
        <f t="shared" si="7"/>
        <v>-0.40499999999999997</v>
      </c>
      <c r="O17" s="54">
        <f t="shared" si="8"/>
        <v>82749.266111707941</v>
      </c>
      <c r="P17" s="75"/>
      <c r="Q17" s="54">
        <f t="shared" si="9"/>
        <v>-127426.38204864359</v>
      </c>
      <c r="S17" s="12">
        <v>0.23499999999999999</v>
      </c>
      <c r="T17" s="58">
        <v>1.5513429992704</v>
      </c>
      <c r="U17" s="12">
        <v>1.1148</v>
      </c>
      <c r="V17" s="12">
        <f t="shared" si="10"/>
        <v>0.75816658814534144</v>
      </c>
      <c r="W17" s="12">
        <v>1.167</v>
      </c>
      <c r="X17" s="12">
        <f t="shared" si="11"/>
        <v>0.73222217435954207</v>
      </c>
      <c r="AA17" s="111"/>
      <c r="AB17" s="112"/>
      <c r="AC17" s="65">
        <f>SUM(AC14:AC16)</f>
        <v>31000</v>
      </c>
      <c r="AD17" s="66">
        <f>+AE17/AC17</f>
        <v>-0.60859677419354841</v>
      </c>
      <c r="AE17" s="123">
        <f>SUM(AE14:AE16)</f>
        <v>-18866.5</v>
      </c>
    </row>
    <row r="18" spans="1:31" x14ac:dyDescent="0.2">
      <c r="A18" s="9" t="s">
        <v>44</v>
      </c>
      <c r="B18" s="10">
        <f t="shared" si="0"/>
        <v>31</v>
      </c>
      <c r="C18" s="10">
        <f t="shared" si="1"/>
        <v>961000</v>
      </c>
      <c r="D18" s="10">
        <f t="shared" si="2"/>
        <v>923648.51373653347</v>
      </c>
      <c r="E18" s="11">
        <v>0.96113268859160605</v>
      </c>
      <c r="G18" s="12">
        <v>-0.26300581099744358</v>
      </c>
      <c r="H18" s="60">
        <f t="shared" si="12"/>
        <v>0.23499999999999999</v>
      </c>
      <c r="I18" s="60">
        <f t="shared" si="3"/>
        <v>0.73208138730905814</v>
      </c>
      <c r="J18" s="54">
        <f t="shared" si="4"/>
        <v>-216203.55816224532</v>
      </c>
      <c r="L18" s="12">
        <f t="shared" si="5"/>
        <v>0.23499999999999999</v>
      </c>
      <c r="M18" s="12">
        <f t="shared" si="6"/>
        <v>0.73208138730905814</v>
      </c>
      <c r="N18" s="60">
        <f t="shared" si="7"/>
        <v>-0.40499999999999997</v>
      </c>
      <c r="O18" s="54">
        <f t="shared" si="8"/>
        <v>85050.836530809684</v>
      </c>
      <c r="P18" s="75"/>
      <c r="Q18" s="54">
        <f t="shared" si="9"/>
        <v>-131152.72163143562</v>
      </c>
      <c r="S18" s="12">
        <v>0.23499999999999999</v>
      </c>
      <c r="T18" s="58">
        <v>1.5516413390573998</v>
      </c>
      <c r="U18" s="12">
        <v>1.1148</v>
      </c>
      <c r="V18" s="12">
        <f t="shared" si="10"/>
        <v>0.75802081266699861</v>
      </c>
      <c r="W18" s="12">
        <v>1.167</v>
      </c>
      <c r="X18" s="12">
        <f t="shared" si="11"/>
        <v>0.73208138730905814</v>
      </c>
      <c r="AA18" s="111"/>
      <c r="AB18" s="112"/>
      <c r="AC18" s="112"/>
      <c r="AD18" s="112"/>
      <c r="AE18" s="113"/>
    </row>
    <row r="19" spans="1:31" x14ac:dyDescent="0.2">
      <c r="A19" s="9" t="s">
        <v>45</v>
      </c>
      <c r="B19" s="10">
        <f t="shared" si="0"/>
        <v>30</v>
      </c>
      <c r="C19" s="10">
        <f t="shared" si="1"/>
        <v>930000</v>
      </c>
      <c r="D19" s="10">
        <f t="shared" si="2"/>
        <v>890261.64015560446</v>
      </c>
      <c r="E19" s="11">
        <v>0.95727058081247796</v>
      </c>
      <c r="G19" s="12">
        <v>-0.26302474307927159</v>
      </c>
      <c r="H19" s="60">
        <f t="shared" si="12"/>
        <v>0.23499999999999999</v>
      </c>
      <c r="I19" s="60">
        <f t="shared" si="3"/>
        <v>0.73194549893282279</v>
      </c>
      <c r="J19" s="54">
        <f t="shared" si="4"/>
        <v>-208250.67577262121</v>
      </c>
      <c r="L19" s="12">
        <f t="shared" si="5"/>
        <v>0.23499999999999999</v>
      </c>
      <c r="M19" s="12">
        <f t="shared" si="6"/>
        <v>0.73194549893282279</v>
      </c>
      <c r="N19" s="60">
        <f t="shared" si="7"/>
        <v>-0.40499999999999997</v>
      </c>
      <c r="O19" s="54">
        <f t="shared" si="8"/>
        <v>81855.550684860238</v>
      </c>
      <c r="P19" s="75"/>
      <c r="Q19" s="54">
        <f t="shared" si="9"/>
        <v>-126395.12508776097</v>
      </c>
      <c r="S19" s="12">
        <v>0.23499999999999999</v>
      </c>
      <c r="T19" s="58">
        <v>1.5519294069837299</v>
      </c>
      <c r="U19" s="12">
        <v>1.1148</v>
      </c>
      <c r="V19" s="12">
        <f t="shared" si="10"/>
        <v>0.75788010943485573</v>
      </c>
      <c r="W19" s="12">
        <v>1.167</v>
      </c>
      <c r="X19" s="12">
        <f t="shared" si="11"/>
        <v>0.73194549893282279</v>
      </c>
      <c r="AA19" s="120">
        <v>40118</v>
      </c>
      <c r="AB19" s="116">
        <v>41913</v>
      </c>
      <c r="AC19" s="117">
        <v>16000</v>
      </c>
      <c r="AD19" s="121">
        <v>-0.56000000000000005</v>
      </c>
      <c r="AE19" s="119">
        <f>+AC19*AD19</f>
        <v>-8960</v>
      </c>
    </row>
    <row r="20" spans="1:31" x14ac:dyDescent="0.2">
      <c r="A20" s="9" t="s">
        <v>46</v>
      </c>
      <c r="B20" s="10">
        <f t="shared" si="0"/>
        <v>31</v>
      </c>
      <c r="C20" s="10">
        <f t="shared" si="1"/>
        <v>961000</v>
      </c>
      <c r="D20" s="10">
        <f t="shared" si="2"/>
        <v>916274.12603349797</v>
      </c>
      <c r="E20" s="11">
        <v>0.95345902813059102</v>
      </c>
      <c r="G20" s="12">
        <v>-0.2630429154455638</v>
      </c>
      <c r="H20" s="60">
        <f t="shared" si="12"/>
        <v>0.23499999999999999</v>
      </c>
      <c r="I20" s="60">
        <f t="shared" si="3"/>
        <v>0.73181506354963022</v>
      </c>
      <c r="J20" s="54">
        <f t="shared" si="4"/>
        <v>-214199.37069502691</v>
      </c>
      <c r="L20" s="12">
        <f t="shared" si="5"/>
        <v>0.23499999999999999</v>
      </c>
      <c r="M20" s="12">
        <f t="shared" si="6"/>
        <v>0.73181506354963022</v>
      </c>
      <c r="N20" s="60">
        <f t="shared" si="7"/>
        <v>-0.40499999999999997</v>
      </c>
      <c r="O20" s="54">
        <f t="shared" si="8"/>
        <v>84127.767110647546</v>
      </c>
      <c r="P20" s="75"/>
      <c r="Q20" s="54">
        <f t="shared" si="9"/>
        <v>-130071.60358437937</v>
      </c>
      <c r="S20" s="12">
        <v>0.23499999999999999</v>
      </c>
      <c r="T20" s="58">
        <v>1.5522060158115201</v>
      </c>
      <c r="U20" s="12">
        <v>1.1148</v>
      </c>
      <c r="V20" s="12">
        <f t="shared" si="10"/>
        <v>0.75774505240857137</v>
      </c>
      <c r="W20" s="12">
        <v>1.167</v>
      </c>
      <c r="X20" s="12">
        <f t="shared" si="11"/>
        <v>0.73181506354963022</v>
      </c>
      <c r="AA20" s="122" t="s">
        <v>226</v>
      </c>
      <c r="AB20" s="112"/>
      <c r="AC20" s="117">
        <v>15000</v>
      </c>
      <c r="AD20" s="121">
        <v>-0.65510000000000002</v>
      </c>
      <c r="AE20" s="119">
        <f>+AC20*AD20</f>
        <v>-9826.5</v>
      </c>
    </row>
    <row r="21" spans="1:31" x14ac:dyDescent="0.2">
      <c r="A21" s="9" t="s">
        <v>47</v>
      </c>
      <c r="B21" s="10">
        <f t="shared" si="0"/>
        <v>31</v>
      </c>
      <c r="C21" s="10">
        <f t="shared" si="1"/>
        <v>961000</v>
      </c>
      <c r="D21" s="10">
        <f t="shared" si="2"/>
        <v>912396.74760596582</v>
      </c>
      <c r="E21" s="11">
        <v>0.94942429511546911</v>
      </c>
      <c r="G21" s="12">
        <v>-0.26306143071959198</v>
      </c>
      <c r="H21" s="60">
        <f t="shared" si="12"/>
        <v>0.23499999999999999</v>
      </c>
      <c r="I21" s="60">
        <f t="shared" si="3"/>
        <v>0.7316821668853255</v>
      </c>
      <c r="J21" s="54">
        <f t="shared" si="4"/>
        <v>-213154.79985092671</v>
      </c>
      <c r="L21" s="12">
        <f t="shared" si="5"/>
        <v>0.23499999999999999</v>
      </c>
      <c r="M21" s="12">
        <f t="shared" si="6"/>
        <v>0.7316821668853255</v>
      </c>
      <c r="N21" s="60">
        <f t="shared" si="7"/>
        <v>-0.40499999999999997</v>
      </c>
      <c r="O21" s="54">
        <f t="shared" si="8"/>
        <v>83650.510879638416</v>
      </c>
      <c r="P21" s="75"/>
      <c r="Q21" s="54">
        <f t="shared" si="9"/>
        <v>-129504.28897128829</v>
      </c>
      <c r="S21" s="12">
        <v>0.23499999999999999</v>
      </c>
      <c r="T21" s="58">
        <v>1.55248794560447</v>
      </c>
      <c r="U21" s="12">
        <v>1.1148</v>
      </c>
      <c r="V21" s="12">
        <f t="shared" si="10"/>
        <v>0.75760744689199444</v>
      </c>
      <c r="W21" s="12">
        <v>1.167</v>
      </c>
      <c r="X21" s="12">
        <f t="shared" si="11"/>
        <v>0.7316821668853255</v>
      </c>
      <c r="AA21" s="111"/>
      <c r="AB21" s="112"/>
      <c r="AC21" s="65">
        <f>SUM(AC19:AC20)</f>
        <v>31000</v>
      </c>
      <c r="AD21" s="66">
        <f>+AE21/AC21</f>
        <v>-0.6060161290322581</v>
      </c>
      <c r="AE21" s="123">
        <f>SUM(AE19:AE20)</f>
        <v>-18786.5</v>
      </c>
    </row>
    <row r="22" spans="1:31" x14ac:dyDescent="0.2">
      <c r="A22" s="9" t="s">
        <v>48</v>
      </c>
      <c r="B22" s="10">
        <f t="shared" si="0"/>
        <v>30</v>
      </c>
      <c r="C22" s="10">
        <f t="shared" si="1"/>
        <v>930000</v>
      </c>
      <c r="D22" s="10">
        <f t="shared" si="2"/>
        <v>879156.1335607043</v>
      </c>
      <c r="E22" s="11">
        <v>0.94532917587172505</v>
      </c>
      <c r="G22" s="12">
        <v>-0.26307890015775648</v>
      </c>
      <c r="H22" s="60">
        <f t="shared" si="12"/>
        <v>0.23499999999999999</v>
      </c>
      <c r="I22" s="60">
        <f t="shared" si="3"/>
        <v>0.73155677689348042</v>
      </c>
      <c r="J22" s="54">
        <f t="shared" si="4"/>
        <v>-205263.50738294178</v>
      </c>
      <c r="L22" s="12">
        <f t="shared" si="5"/>
        <v>0.23499999999999999</v>
      </c>
      <c r="M22" s="12">
        <f t="shared" si="6"/>
        <v>0.73155677689348042</v>
      </c>
      <c r="N22" s="60">
        <f t="shared" si="7"/>
        <v>-0.40499999999999997</v>
      </c>
      <c r="O22" s="54">
        <f t="shared" si="8"/>
        <v>80492.701974952317</v>
      </c>
      <c r="P22" s="75"/>
      <c r="Q22" s="54">
        <f t="shared" si="9"/>
        <v>-124770.80540798946</v>
      </c>
      <c r="S22" s="12">
        <v>0.23499999999999999</v>
      </c>
      <c r="T22" s="58">
        <v>1.55275404450067</v>
      </c>
      <c r="U22" s="12">
        <v>1.1148</v>
      </c>
      <c r="V22" s="12">
        <f t="shared" si="10"/>
        <v>0.75747761402755276</v>
      </c>
      <c r="W22" s="12">
        <v>1.167</v>
      </c>
      <c r="X22" s="12">
        <f t="shared" si="11"/>
        <v>0.73155677689348042</v>
      </c>
      <c r="AA22" s="111"/>
      <c r="AB22" s="112"/>
      <c r="AC22" s="40"/>
      <c r="AD22" s="40"/>
      <c r="AE22" s="113"/>
    </row>
    <row r="23" spans="1:31" x14ac:dyDescent="0.2">
      <c r="A23" s="9" t="s">
        <v>49</v>
      </c>
      <c r="B23" s="10">
        <f t="shared" si="0"/>
        <v>31</v>
      </c>
      <c r="C23" s="10">
        <f t="shared" si="1"/>
        <v>961000</v>
      </c>
      <c r="D23" s="10">
        <f t="shared" si="2"/>
        <v>904595.55003620032</v>
      </c>
      <c r="E23" s="11">
        <v>0.94130650367970903</v>
      </c>
      <c r="G23" s="12">
        <v>-0.26309448018065762</v>
      </c>
      <c r="H23" s="60">
        <f t="shared" si="12"/>
        <v>0.23</v>
      </c>
      <c r="I23" s="60">
        <f t="shared" si="3"/>
        <v>0.73144494851491126</v>
      </c>
      <c r="J23" s="54">
        <f t="shared" si="4"/>
        <v>-215610.77300421015</v>
      </c>
      <c r="L23" s="12">
        <f t="shared" si="5"/>
        <v>0.23</v>
      </c>
      <c r="M23" s="12">
        <f t="shared" si="6"/>
        <v>0.73144494851491126</v>
      </c>
      <c r="N23" s="60">
        <f t="shared" si="7"/>
        <v>-0.40499999999999997</v>
      </c>
      <c r="O23" s="54">
        <f t="shared" si="8"/>
        <v>87243.671250059211</v>
      </c>
      <c r="P23" s="75"/>
      <c r="Q23" s="54">
        <f t="shared" si="9"/>
        <v>-128367.10175415094</v>
      </c>
      <c r="S23" s="12">
        <v>0.23</v>
      </c>
      <c r="T23" s="58">
        <v>1.5529914403121601</v>
      </c>
      <c r="U23" s="12">
        <v>1.1148</v>
      </c>
      <c r="V23" s="12">
        <f t="shared" si="10"/>
        <v>0.75736182329735302</v>
      </c>
      <c r="W23" s="12">
        <v>1.167</v>
      </c>
      <c r="X23" s="12">
        <f t="shared" si="11"/>
        <v>0.73144494851491126</v>
      </c>
      <c r="AA23" s="120">
        <v>40118</v>
      </c>
      <c r="AB23" s="116">
        <v>41913</v>
      </c>
      <c r="AC23" s="117">
        <v>16000</v>
      </c>
      <c r="AD23" s="121">
        <v>-0.7</v>
      </c>
      <c r="AE23" s="119">
        <f>+AC23*AD23</f>
        <v>-11200</v>
      </c>
    </row>
    <row r="24" spans="1:31" x14ac:dyDescent="0.2">
      <c r="A24" s="9" t="s">
        <v>50</v>
      </c>
      <c r="B24" s="10">
        <f t="shared" si="0"/>
        <v>30</v>
      </c>
      <c r="C24" s="10">
        <f t="shared" si="1"/>
        <v>930000</v>
      </c>
      <c r="D24" s="10">
        <f t="shared" si="2"/>
        <v>871491.11471119081</v>
      </c>
      <c r="E24" s="11">
        <v>0.93708722011956003</v>
      </c>
      <c r="G24" s="12">
        <v>-0.24150537447755926</v>
      </c>
      <c r="H24" s="60">
        <f t="shared" si="12"/>
        <v>0.43</v>
      </c>
      <c r="I24" s="60">
        <f t="shared" si="3"/>
        <v>0.73134067193817232</v>
      </c>
      <c r="J24" s="54">
        <f t="shared" si="4"/>
        <v>-52145.930083025407</v>
      </c>
      <c r="L24" s="12">
        <f t="shared" si="5"/>
        <v>0.43</v>
      </c>
      <c r="M24" s="12">
        <f t="shared" si="6"/>
        <v>0.73134067193817232</v>
      </c>
      <c r="N24" s="60">
        <f t="shared" si="7"/>
        <v>-0.40499999999999997</v>
      </c>
      <c r="O24" s="54">
        <f t="shared" si="8"/>
        <v>-90338.183362815194</v>
      </c>
      <c r="P24" s="75"/>
      <c r="Q24" s="54">
        <f t="shared" si="9"/>
        <v>-142484.1134458406</v>
      </c>
      <c r="S24" s="12">
        <v>0.43</v>
      </c>
      <c r="T24" s="58">
        <v>1.5532128701290899</v>
      </c>
      <c r="U24" s="12">
        <v>1.1148</v>
      </c>
      <c r="V24" s="12">
        <f t="shared" si="10"/>
        <v>0.75725385194770256</v>
      </c>
      <c r="W24" s="12">
        <v>1.167</v>
      </c>
      <c r="X24" s="12">
        <f t="shared" si="11"/>
        <v>0.73134067193817232</v>
      </c>
      <c r="AA24" s="122" t="s">
        <v>227</v>
      </c>
      <c r="AB24" s="112"/>
      <c r="AC24" s="117">
        <v>15000</v>
      </c>
      <c r="AD24" s="121">
        <v>-0.65510000000000002</v>
      </c>
      <c r="AE24" s="119">
        <f>+AC24*AD24</f>
        <v>-9826.5</v>
      </c>
    </row>
    <row r="25" spans="1:31" x14ac:dyDescent="0.2">
      <c r="A25" s="9" t="s">
        <v>51</v>
      </c>
      <c r="B25" s="10">
        <f t="shared" si="0"/>
        <v>31</v>
      </c>
      <c r="C25" s="10">
        <f t="shared" si="1"/>
        <v>961000</v>
      </c>
      <c r="D25" s="10">
        <f t="shared" si="2"/>
        <v>896563.46583680389</v>
      </c>
      <c r="E25" s="11">
        <v>0.93294845560541506</v>
      </c>
      <c r="G25" s="12">
        <v>-0.24151791244488319</v>
      </c>
      <c r="H25" s="60">
        <f t="shared" si="12"/>
        <v>0.44</v>
      </c>
      <c r="I25" s="60">
        <f t="shared" si="3"/>
        <v>0.73124757522960959</v>
      </c>
      <c r="J25" s="54">
        <f t="shared" si="4"/>
        <v>-44585.798821169876</v>
      </c>
      <c r="L25" s="12">
        <f t="shared" si="5"/>
        <v>0.44</v>
      </c>
      <c r="M25" s="12">
        <f t="shared" si="6"/>
        <v>0.73124757522960959</v>
      </c>
      <c r="N25" s="60">
        <f t="shared" si="7"/>
        <v>-0.40499999999999997</v>
      </c>
      <c r="O25" s="54">
        <f t="shared" si="8"/>
        <v>-101986.26819948151</v>
      </c>
      <c r="P25" s="75"/>
      <c r="Q25" s="54">
        <f t="shared" si="9"/>
        <v>-146572.06702065139</v>
      </c>
      <c r="S25" s="12">
        <v>0.44</v>
      </c>
      <c r="T25" s="58">
        <v>1.55341061301509</v>
      </c>
      <c r="U25" s="12">
        <v>1.1148</v>
      </c>
      <c r="V25" s="12">
        <f t="shared" si="10"/>
        <v>0.75715745659616818</v>
      </c>
      <c r="W25" s="12">
        <v>1.167</v>
      </c>
      <c r="X25" s="12">
        <f t="shared" si="11"/>
        <v>0.73124757522960959</v>
      </c>
      <c r="AA25" s="111"/>
      <c r="AB25" s="112"/>
      <c r="AC25" s="65">
        <f>SUM(AC23:AC24)</f>
        <v>31000</v>
      </c>
      <c r="AD25" s="66">
        <f>+AE25/AC25</f>
        <v>-0.67827419354838714</v>
      </c>
      <c r="AE25" s="123">
        <f>SUM(AE23:AE24)</f>
        <v>-21026.5</v>
      </c>
    </row>
    <row r="26" spans="1:31" x14ac:dyDescent="0.2">
      <c r="A26" s="9" t="s">
        <v>52</v>
      </c>
      <c r="B26" s="10">
        <f t="shared" si="0"/>
        <v>31</v>
      </c>
      <c r="C26" s="10">
        <f t="shared" si="1"/>
        <v>961000</v>
      </c>
      <c r="D26" s="10">
        <f t="shared" si="2"/>
        <v>892387.80725098797</v>
      </c>
      <c r="E26" s="11">
        <v>0.92860333740997703</v>
      </c>
      <c r="G26" s="12">
        <v>-0.24152851670028852</v>
      </c>
      <c r="H26" s="60">
        <f t="shared" si="12"/>
        <v>0.46500000000000002</v>
      </c>
      <c r="I26" s="60">
        <f t="shared" si="3"/>
        <v>0.73116883668694688</v>
      </c>
      <c r="J26" s="54">
        <f t="shared" si="4"/>
        <v>-21988.721122856674</v>
      </c>
      <c r="L26" s="12">
        <f t="shared" si="5"/>
        <v>0.46500000000000002</v>
      </c>
      <c r="M26" s="12">
        <f t="shared" si="6"/>
        <v>0.73116883668694688</v>
      </c>
      <c r="N26" s="60">
        <f t="shared" si="7"/>
        <v>-0.40499999999999997</v>
      </c>
      <c r="O26" s="54">
        <f t="shared" si="8"/>
        <v>-123891.23740703928</v>
      </c>
      <c r="P26" s="75"/>
      <c r="Q26" s="54">
        <f t="shared" si="9"/>
        <v>-145879.95852989596</v>
      </c>
      <c r="S26" s="12">
        <v>0.46500000000000002</v>
      </c>
      <c r="T26" s="58">
        <v>1.55357789761707</v>
      </c>
      <c r="U26" s="12">
        <v>1.1148</v>
      </c>
      <c r="V26" s="12">
        <f t="shared" si="10"/>
        <v>0.75707592815529812</v>
      </c>
      <c r="W26" s="12">
        <v>1.167</v>
      </c>
      <c r="X26" s="12">
        <f t="shared" si="11"/>
        <v>0.73116883668694688</v>
      </c>
      <c r="AA26" s="124"/>
      <c r="AB26" s="40"/>
      <c r="AC26" s="40"/>
      <c r="AD26" s="40"/>
      <c r="AE26" s="113"/>
    </row>
    <row r="27" spans="1:31" x14ac:dyDescent="0.2">
      <c r="A27" s="9" t="s">
        <v>53</v>
      </c>
      <c r="B27" s="10">
        <f t="shared" si="0"/>
        <v>28</v>
      </c>
      <c r="C27" s="10">
        <f t="shared" si="1"/>
        <v>868000</v>
      </c>
      <c r="D27" s="10">
        <f t="shared" si="2"/>
        <v>802193.03004134295</v>
      </c>
      <c r="E27" s="11">
        <v>0.92418551848080988</v>
      </c>
      <c r="G27" s="12">
        <v>-0.241536268275369</v>
      </c>
      <c r="H27" s="60">
        <f t="shared" si="12"/>
        <v>0.46</v>
      </c>
      <c r="I27" s="60">
        <f t="shared" si="3"/>
        <v>0.73111127981927093</v>
      </c>
      <c r="J27" s="54">
        <f t="shared" si="4"/>
        <v>-23724.868123910412</v>
      </c>
      <c r="L27" s="12">
        <f t="shared" si="5"/>
        <v>0.46</v>
      </c>
      <c r="M27" s="12">
        <f t="shared" si="6"/>
        <v>0.73111127981927093</v>
      </c>
      <c r="N27" s="60">
        <f t="shared" si="7"/>
        <v>-0.40499999999999997</v>
      </c>
      <c r="O27" s="54">
        <f t="shared" si="8"/>
        <v>-107404.59813013655</v>
      </c>
      <c r="P27" s="75"/>
      <c r="Q27" s="54">
        <f t="shared" si="9"/>
        <v>-131129.46625404697</v>
      </c>
      <c r="S27" s="12">
        <v>0.46</v>
      </c>
      <c r="T27" s="58">
        <v>1.5537002033179199</v>
      </c>
      <c r="U27" s="12">
        <v>1.1148</v>
      </c>
      <c r="V27" s="12">
        <f t="shared" si="10"/>
        <v>0.75701633190771322</v>
      </c>
      <c r="W27" s="12">
        <v>1.167</v>
      </c>
      <c r="X27" s="12">
        <f t="shared" si="11"/>
        <v>0.73111127981927093</v>
      </c>
      <c r="AA27" s="125">
        <v>41944</v>
      </c>
      <c r="AB27" s="126">
        <v>41974</v>
      </c>
      <c r="AC27" s="127">
        <v>31000</v>
      </c>
      <c r="AD27" s="128">
        <v>-0.56000000000000005</v>
      </c>
      <c r="AE27" s="129">
        <f>+AC27*AD27</f>
        <v>-17360</v>
      </c>
    </row>
    <row r="28" spans="1:31" x14ac:dyDescent="0.2">
      <c r="A28" s="9" t="s">
        <v>54</v>
      </c>
      <c r="B28" s="10">
        <f t="shared" si="0"/>
        <v>31</v>
      </c>
      <c r="C28" s="10">
        <f t="shared" si="1"/>
        <v>961000</v>
      </c>
      <c r="D28" s="10">
        <f t="shared" si="2"/>
        <v>884259.80743630603</v>
      </c>
      <c r="E28" s="11">
        <v>0.92014548120323203</v>
      </c>
      <c r="G28" s="12">
        <v>-0.24154206991212135</v>
      </c>
      <c r="H28" s="60">
        <f t="shared" si="12"/>
        <v>0.45</v>
      </c>
      <c r="I28" s="60">
        <f t="shared" si="3"/>
        <v>0.73106820160157449</v>
      </c>
      <c r="J28" s="54">
        <f t="shared" si="4"/>
        <v>-34951.369596417942</v>
      </c>
      <c r="L28" s="12">
        <f t="shared" si="5"/>
        <v>0.45</v>
      </c>
      <c r="M28" s="12">
        <f t="shared" si="6"/>
        <v>0.73106820160157449</v>
      </c>
      <c r="N28" s="60">
        <f t="shared" si="7"/>
        <v>-0.40499999999999997</v>
      </c>
      <c r="O28" s="54">
        <f t="shared" si="8"/>
        <v>-109587.90818702683</v>
      </c>
      <c r="P28" s="75"/>
      <c r="Q28" s="54">
        <f t="shared" si="9"/>
        <v>-144539.27778344476</v>
      </c>
      <c r="S28" s="12">
        <v>0.45</v>
      </c>
      <c r="T28" s="58">
        <v>1.5537917551532299</v>
      </c>
      <c r="U28" s="12">
        <v>1.1148</v>
      </c>
      <c r="V28" s="12">
        <f t="shared" si="10"/>
        <v>0.75697172732391627</v>
      </c>
      <c r="W28" s="12">
        <v>1.167</v>
      </c>
      <c r="X28" s="12">
        <f t="shared" si="11"/>
        <v>0.73106820160157449</v>
      </c>
    </row>
    <row r="29" spans="1:31" x14ac:dyDescent="0.2">
      <c r="A29" s="9" t="s">
        <v>55</v>
      </c>
      <c r="B29" s="10">
        <f t="shared" si="0"/>
        <v>30</v>
      </c>
      <c r="C29" s="10">
        <f t="shared" si="1"/>
        <v>930000</v>
      </c>
      <c r="D29" s="10">
        <f t="shared" si="2"/>
        <v>851569.98548305093</v>
      </c>
      <c r="E29" s="11">
        <v>0.91566665105704403</v>
      </c>
      <c r="G29" s="12">
        <v>-0.30155234389793195</v>
      </c>
      <c r="H29" s="60">
        <f t="shared" si="12"/>
        <v>0.215</v>
      </c>
      <c r="I29" s="60">
        <f t="shared" si="3"/>
        <v>0.73099191537126607</v>
      </c>
      <c r="J29" s="54">
        <f t="shared" si="4"/>
        <v>-182610.30276653881</v>
      </c>
      <c r="L29" s="12">
        <f t="shared" si="5"/>
        <v>0.215</v>
      </c>
      <c r="M29" s="12">
        <f t="shared" si="6"/>
        <v>0.73099191537126607</v>
      </c>
      <c r="N29" s="60">
        <f t="shared" si="7"/>
        <v>-0.40499999999999997</v>
      </c>
      <c r="O29" s="54">
        <f t="shared" si="8"/>
        <v>94517.383761445119</v>
      </c>
      <c r="P29" s="75"/>
      <c r="Q29" s="54">
        <f t="shared" si="9"/>
        <v>-88092.919005093689</v>
      </c>
      <c r="S29" s="12">
        <v>0.215</v>
      </c>
      <c r="T29" s="58">
        <v>1.5539539086780398</v>
      </c>
      <c r="U29" s="12">
        <v>1.1148</v>
      </c>
      <c r="V29" s="12">
        <f t="shared" si="10"/>
        <v>0.75689273808679569</v>
      </c>
      <c r="W29" s="12">
        <v>1.167</v>
      </c>
      <c r="X29" s="12">
        <f t="shared" si="11"/>
        <v>0.73099191537126607</v>
      </c>
    </row>
    <row r="30" spans="1:31" x14ac:dyDescent="0.2">
      <c r="A30" s="9" t="s">
        <v>56</v>
      </c>
      <c r="B30" s="10">
        <f t="shared" si="0"/>
        <v>31</v>
      </c>
      <c r="C30" s="10">
        <f t="shared" si="1"/>
        <v>961000</v>
      </c>
      <c r="D30" s="10">
        <f t="shared" si="2"/>
        <v>875808.72501692933</v>
      </c>
      <c r="E30" s="11">
        <v>0.91135143081886505</v>
      </c>
      <c r="G30" s="12">
        <v>-0.30156881375919609</v>
      </c>
      <c r="H30" s="60">
        <f t="shared" si="12"/>
        <v>0.215</v>
      </c>
      <c r="I30" s="60">
        <f t="shared" si="3"/>
        <v>0.73086962362855046</v>
      </c>
      <c r="J30" s="54">
        <f t="shared" si="4"/>
        <v>-187686.51906177466</v>
      </c>
      <c r="L30" s="12">
        <f t="shared" si="5"/>
        <v>0.215</v>
      </c>
      <c r="M30" s="12">
        <f t="shared" si="6"/>
        <v>0.73086962362855046</v>
      </c>
      <c r="N30" s="60">
        <f t="shared" si="7"/>
        <v>-0.40499999999999997</v>
      </c>
      <c r="O30" s="54">
        <f t="shared" si="8"/>
        <v>97100.58371322765</v>
      </c>
      <c r="P30" s="75"/>
      <c r="Q30" s="54">
        <f t="shared" si="9"/>
        <v>-90585.935348547006</v>
      </c>
      <c r="S30" s="12">
        <v>0.215</v>
      </c>
      <c r="T30" s="58">
        <v>1.5542139218533699</v>
      </c>
      <c r="U30" s="12">
        <v>1.1148</v>
      </c>
      <c r="V30" s="12">
        <f t="shared" si="10"/>
        <v>0.75676611324999099</v>
      </c>
      <c r="W30" s="12">
        <v>1.167</v>
      </c>
      <c r="X30" s="12">
        <f t="shared" si="11"/>
        <v>0.73086962362855046</v>
      </c>
    </row>
    <row r="31" spans="1:31" x14ac:dyDescent="0.2">
      <c r="A31" s="9" t="s">
        <v>57</v>
      </c>
      <c r="B31" s="10">
        <f t="shared" si="0"/>
        <v>30</v>
      </c>
      <c r="C31" s="10">
        <f t="shared" si="1"/>
        <v>930000</v>
      </c>
      <c r="D31" s="10">
        <f t="shared" si="2"/>
        <v>843368.29718175018</v>
      </c>
      <c r="E31" s="11">
        <v>0.90684763137822599</v>
      </c>
      <c r="G31" s="12">
        <v>-0.30158200597871998</v>
      </c>
      <c r="H31" s="60">
        <f t="shared" si="12"/>
        <v>0.215</v>
      </c>
      <c r="I31" s="60">
        <f t="shared" si="3"/>
        <v>0.73077166897732049</v>
      </c>
      <c r="J31" s="54">
        <f t="shared" si="4"/>
        <v>-180640.77135706265</v>
      </c>
      <c r="L31" s="12">
        <f t="shared" si="5"/>
        <v>0.215</v>
      </c>
      <c r="M31" s="12">
        <f t="shared" si="6"/>
        <v>0.73077166897732049</v>
      </c>
      <c r="N31" s="60">
        <f t="shared" si="7"/>
        <v>-0.40499999999999997</v>
      </c>
      <c r="O31" s="54">
        <f t="shared" si="8"/>
        <v>93421.313841383337</v>
      </c>
      <c r="P31" s="75"/>
      <c r="Q31" s="54">
        <f t="shared" si="9"/>
        <v>-87219.457515679314</v>
      </c>
      <c r="S31" s="12">
        <v>0.215</v>
      </c>
      <c r="T31" s="58">
        <v>1.5544222529766401</v>
      </c>
      <c r="U31" s="12">
        <v>1.1148</v>
      </c>
      <c r="V31" s="12">
        <f t="shared" si="10"/>
        <v>0.75666468782705698</v>
      </c>
      <c r="W31" s="12">
        <v>1.167</v>
      </c>
      <c r="X31" s="12">
        <f t="shared" si="11"/>
        <v>0.73077166897732049</v>
      </c>
    </row>
    <row r="32" spans="1:31" x14ac:dyDescent="0.2">
      <c r="A32" s="9" t="s">
        <v>58</v>
      </c>
      <c r="B32" s="10">
        <f t="shared" si="0"/>
        <v>31</v>
      </c>
      <c r="C32" s="10">
        <f t="shared" si="1"/>
        <v>961000</v>
      </c>
      <c r="D32" s="10">
        <f t="shared" si="2"/>
        <v>867275.43843193003</v>
      </c>
      <c r="E32" s="11">
        <v>0.90247184019971904</v>
      </c>
      <c r="G32" s="12">
        <v>-0.30157827561457573</v>
      </c>
      <c r="H32" s="60">
        <f t="shared" si="12"/>
        <v>0.215</v>
      </c>
      <c r="I32" s="60">
        <f t="shared" si="3"/>
        <v>0.73079936761575104</v>
      </c>
      <c r="J32" s="54">
        <f t="shared" si="4"/>
        <v>-185788.69148668615</v>
      </c>
      <c r="L32" s="12">
        <f t="shared" si="5"/>
        <v>0.215</v>
      </c>
      <c r="M32" s="12">
        <f t="shared" si="6"/>
        <v>0.73079936761575104</v>
      </c>
      <c r="N32" s="60">
        <f t="shared" si="7"/>
        <v>-0.40499999999999997</v>
      </c>
      <c r="O32" s="54">
        <f t="shared" si="8"/>
        <v>96093.570126931125</v>
      </c>
      <c r="P32" s="75"/>
      <c r="Q32" s="54">
        <f t="shared" si="9"/>
        <v>-89695.121359755023</v>
      </c>
      <c r="S32" s="12">
        <v>0.215</v>
      </c>
      <c r="T32" s="58">
        <v>1.55436333751795</v>
      </c>
      <c r="U32" s="12">
        <v>1.1148</v>
      </c>
      <c r="V32" s="12">
        <f t="shared" si="10"/>
        <v>0.75669336789566255</v>
      </c>
      <c r="W32" s="12">
        <v>1.167</v>
      </c>
      <c r="X32" s="12">
        <f t="shared" si="11"/>
        <v>0.73079936761575104</v>
      </c>
    </row>
    <row r="33" spans="1:24" x14ac:dyDescent="0.2">
      <c r="A33" s="9" t="s">
        <v>59</v>
      </c>
      <c r="B33" s="10">
        <f t="shared" si="0"/>
        <v>31</v>
      </c>
      <c r="C33" s="10">
        <f t="shared" si="1"/>
        <v>961000</v>
      </c>
      <c r="D33" s="10">
        <f t="shared" si="2"/>
        <v>862926.44724427676</v>
      </c>
      <c r="E33" s="11">
        <v>0.89794635509289988</v>
      </c>
      <c r="G33" s="12">
        <v>-0.30157666675192418</v>
      </c>
      <c r="H33" s="60">
        <f t="shared" si="12"/>
        <v>0.215</v>
      </c>
      <c r="I33" s="60">
        <f t="shared" si="3"/>
        <v>0.73081131371622066</v>
      </c>
      <c r="J33" s="54">
        <f t="shared" si="4"/>
        <v>-184868.74278153226</v>
      </c>
      <c r="L33" s="12">
        <f t="shared" si="5"/>
        <v>0.215</v>
      </c>
      <c r="M33" s="12">
        <f t="shared" si="6"/>
        <v>0.73081131371622066</v>
      </c>
      <c r="N33" s="60">
        <f t="shared" si="7"/>
        <v>-0.40499999999999997</v>
      </c>
      <c r="O33" s="54">
        <f t="shared" si="8"/>
        <v>95622.013259609332</v>
      </c>
      <c r="P33" s="75"/>
      <c r="Q33" s="54">
        <f t="shared" si="9"/>
        <v>-89246.729521922927</v>
      </c>
      <c r="S33" s="12">
        <v>0.215</v>
      </c>
      <c r="T33" s="58">
        <v>1.5543379293445299</v>
      </c>
      <c r="U33" s="12">
        <v>1.1148</v>
      </c>
      <c r="V33" s="12">
        <f t="shared" si="10"/>
        <v>0.75670573727554724</v>
      </c>
      <c r="W33" s="12">
        <v>1.167</v>
      </c>
      <c r="X33" s="12">
        <f t="shared" si="11"/>
        <v>0.73081131371622066</v>
      </c>
    </row>
    <row r="34" spans="1:24" x14ac:dyDescent="0.2">
      <c r="A34" s="9" t="s">
        <v>60</v>
      </c>
      <c r="B34" s="10">
        <f t="shared" si="0"/>
        <v>30</v>
      </c>
      <c r="C34" s="10">
        <f t="shared" si="1"/>
        <v>930000</v>
      </c>
      <c r="D34" s="10">
        <f t="shared" si="2"/>
        <v>830845.60703819827</v>
      </c>
      <c r="E34" s="11">
        <v>0.89338237315935298</v>
      </c>
      <c r="G34" s="12">
        <v>-0.30157349656237464</v>
      </c>
      <c r="H34" s="60">
        <f t="shared" si="12"/>
        <v>0.215</v>
      </c>
      <c r="I34" s="60">
        <f t="shared" si="3"/>
        <v>0.73083485295547701</v>
      </c>
      <c r="J34" s="54">
        <f t="shared" si="4"/>
        <v>-178018.10671725491</v>
      </c>
      <c r="L34" s="12">
        <f t="shared" si="5"/>
        <v>0.215</v>
      </c>
      <c r="M34" s="12">
        <f t="shared" si="6"/>
        <v>0.73083485295547701</v>
      </c>
      <c r="N34" s="60">
        <f t="shared" si="7"/>
        <v>-0.40499999999999997</v>
      </c>
      <c r="O34" s="54">
        <f t="shared" si="8"/>
        <v>92086.650684782784</v>
      </c>
      <c r="P34" s="75"/>
      <c r="Q34" s="54">
        <f t="shared" si="9"/>
        <v>-85931.456032472124</v>
      </c>
      <c r="S34" s="12">
        <v>0.215</v>
      </c>
      <c r="T34" s="58">
        <v>1.55428786614317</v>
      </c>
      <c r="U34" s="12">
        <v>1.1148</v>
      </c>
      <c r="V34" s="12">
        <f t="shared" si="10"/>
        <v>0.75673011056734252</v>
      </c>
      <c r="W34" s="12">
        <v>1.167</v>
      </c>
      <c r="X34" s="12">
        <f t="shared" si="11"/>
        <v>0.73083485295547701</v>
      </c>
    </row>
    <row r="35" spans="1:24" x14ac:dyDescent="0.2">
      <c r="A35" s="9" t="s">
        <v>61</v>
      </c>
      <c r="B35" s="10">
        <f t="shared" si="0"/>
        <v>31</v>
      </c>
      <c r="C35" s="10">
        <f t="shared" si="1"/>
        <v>961000</v>
      </c>
      <c r="D35" s="10">
        <f t="shared" si="2"/>
        <v>854299.33650028775</v>
      </c>
      <c r="E35" s="11">
        <v>0.88896913267459698</v>
      </c>
      <c r="G35" s="12">
        <v>-0.30157330319112807</v>
      </c>
      <c r="H35" s="60">
        <f t="shared" si="12"/>
        <v>0.215</v>
      </c>
      <c r="I35" s="60">
        <f t="shared" si="3"/>
        <v>0.73083628877247375</v>
      </c>
      <c r="J35" s="54">
        <f t="shared" si="4"/>
        <v>-183044.72641871436</v>
      </c>
      <c r="L35" s="12">
        <f t="shared" si="5"/>
        <v>0.215</v>
      </c>
      <c r="M35" s="12">
        <f t="shared" si="6"/>
        <v>0.73083628877247375</v>
      </c>
      <c r="N35" s="60">
        <f t="shared" si="7"/>
        <v>-0.40499999999999997</v>
      </c>
      <c r="O35" s="54">
        <f t="shared" si="8"/>
        <v>94687.367958478673</v>
      </c>
      <c r="P35" s="75"/>
      <c r="Q35" s="54">
        <f t="shared" si="9"/>
        <v>-88357.358460235686</v>
      </c>
      <c r="S35" s="12">
        <v>0.215</v>
      </c>
      <c r="T35" s="58">
        <v>1.5542848125551501</v>
      </c>
      <c r="U35" s="12">
        <v>1.1148</v>
      </c>
      <c r="V35" s="12">
        <f t="shared" si="10"/>
        <v>0.75673159725882999</v>
      </c>
      <c r="W35" s="12">
        <v>1.167</v>
      </c>
      <c r="X35" s="12">
        <f t="shared" si="11"/>
        <v>0.73083628877247375</v>
      </c>
    </row>
    <row r="36" spans="1:24" x14ac:dyDescent="0.2">
      <c r="A36" s="9" t="s">
        <v>62</v>
      </c>
      <c r="B36" s="10">
        <f t="shared" si="0"/>
        <v>30</v>
      </c>
      <c r="C36" s="10">
        <f t="shared" si="1"/>
        <v>930000</v>
      </c>
      <c r="D36" s="10">
        <f t="shared" si="2"/>
        <v>822516.05984454136</v>
      </c>
      <c r="E36" s="11">
        <v>0.8844258708005821</v>
      </c>
      <c r="G36" s="12">
        <v>-0.25997142774152948</v>
      </c>
      <c r="H36" s="60">
        <f t="shared" si="12"/>
        <v>0.45500000000000002</v>
      </c>
      <c r="I36" s="60">
        <f t="shared" si="3"/>
        <v>0.73080475424266655</v>
      </c>
      <c r="J36" s="54">
        <f t="shared" si="4"/>
        <v>-13023.165327947365</v>
      </c>
      <c r="L36" s="12">
        <f t="shared" si="5"/>
        <v>0.45500000000000002</v>
      </c>
      <c r="M36" s="12">
        <f t="shared" si="6"/>
        <v>0.73080475424266655</v>
      </c>
      <c r="N36" s="60">
        <f t="shared" si="7"/>
        <v>-0.40499999999999997</v>
      </c>
      <c r="O36" s="54">
        <f t="shared" si="8"/>
        <v>-106265.16449096909</v>
      </c>
      <c r="P36" s="75"/>
      <c r="Q36" s="54">
        <f t="shared" si="9"/>
        <v>-119288.32981891646</v>
      </c>
      <c r="S36" s="12">
        <v>0.45500000000000002</v>
      </c>
      <c r="T36" s="58">
        <v>1.5543518805927701</v>
      </c>
      <c r="U36" s="12">
        <v>1.1148</v>
      </c>
      <c r="V36" s="12">
        <f t="shared" si="10"/>
        <v>0.75669894538388027</v>
      </c>
      <c r="W36" s="12">
        <v>1.167</v>
      </c>
      <c r="X36" s="12">
        <f t="shared" si="11"/>
        <v>0.73080475424266655</v>
      </c>
    </row>
    <row r="37" spans="1:24" x14ac:dyDescent="0.2">
      <c r="A37" s="9" t="s">
        <v>63</v>
      </c>
      <c r="B37" s="10">
        <f t="shared" si="0"/>
        <v>31</v>
      </c>
      <c r="C37" s="10">
        <f t="shared" si="1"/>
        <v>961000</v>
      </c>
      <c r="D37" s="10">
        <f t="shared" si="2"/>
        <v>845680.02163612889</v>
      </c>
      <c r="E37" s="11">
        <v>0.88000002251418197</v>
      </c>
      <c r="G37" s="12">
        <v>-0.25997461988251214</v>
      </c>
      <c r="H37" s="60">
        <f t="shared" si="12"/>
        <v>0.45500000000000002</v>
      </c>
      <c r="I37" s="60">
        <f t="shared" si="3"/>
        <v>0.73078020550167788</v>
      </c>
      <c r="J37" s="54">
        <f t="shared" si="4"/>
        <v>-13366.467988387714</v>
      </c>
      <c r="L37" s="12">
        <f t="shared" si="5"/>
        <v>0.45500000000000002</v>
      </c>
      <c r="M37" s="12">
        <f t="shared" si="6"/>
        <v>0.73078020550167788</v>
      </c>
      <c r="N37" s="60">
        <f t="shared" si="7"/>
        <v>-0.40499999999999997</v>
      </c>
      <c r="O37" s="54">
        <f t="shared" si="8"/>
        <v>-109278.59860715717</v>
      </c>
      <c r="P37" s="75"/>
      <c r="Q37" s="54">
        <f t="shared" si="9"/>
        <v>-122645.06659554488</v>
      </c>
      <c r="S37" s="12">
        <v>0.45500000000000002</v>
      </c>
      <c r="T37" s="58">
        <v>1.55440409517307</v>
      </c>
      <c r="U37" s="12">
        <v>1.1148</v>
      </c>
      <c r="V37" s="12">
        <f t="shared" si="10"/>
        <v>0.75667352682124944</v>
      </c>
      <c r="W37" s="12">
        <v>1.167</v>
      </c>
      <c r="X37" s="12">
        <f t="shared" si="11"/>
        <v>0.73078020550167788</v>
      </c>
    </row>
    <row r="38" spans="1:24" x14ac:dyDescent="0.2">
      <c r="A38" s="9" t="s">
        <v>64</v>
      </c>
      <c r="B38" s="10">
        <f t="shared" si="0"/>
        <v>31</v>
      </c>
      <c r="C38" s="10">
        <f t="shared" si="1"/>
        <v>961000</v>
      </c>
      <c r="D38" s="10">
        <f t="shared" si="2"/>
        <v>841280.75905701553</v>
      </c>
      <c r="E38" s="11">
        <v>0.875422225865781</v>
      </c>
      <c r="G38" s="12">
        <v>-0.25997982875431003</v>
      </c>
      <c r="H38" s="60">
        <f t="shared" si="12"/>
        <v>0.45500000000000002</v>
      </c>
      <c r="I38" s="60">
        <f t="shared" si="3"/>
        <v>0.7307401473572458</v>
      </c>
      <c r="J38" s="54">
        <f t="shared" si="4"/>
        <v>-13258.852797258145</v>
      </c>
      <c r="L38" s="12">
        <f t="shared" si="5"/>
        <v>0.45500000000000002</v>
      </c>
      <c r="M38" s="12">
        <f t="shared" si="6"/>
        <v>0.7307401473572458</v>
      </c>
      <c r="N38" s="60">
        <f t="shared" si="7"/>
        <v>-0.40499999999999997</v>
      </c>
      <c r="O38" s="54">
        <f t="shared" si="8"/>
        <v>-108743.82694689422</v>
      </c>
      <c r="P38" s="75"/>
      <c r="Q38" s="54">
        <f t="shared" si="9"/>
        <v>-122002.67974415237</v>
      </c>
      <c r="S38" s="12">
        <v>0.45500000000000002</v>
      </c>
      <c r="T38" s="58">
        <v>1.5544893054136399</v>
      </c>
      <c r="U38" s="12">
        <v>1.1148</v>
      </c>
      <c r="V38" s="12">
        <f t="shared" si="10"/>
        <v>0.75663204931926298</v>
      </c>
      <c r="W38" s="12">
        <v>1.167</v>
      </c>
      <c r="X38" s="12">
        <f t="shared" si="11"/>
        <v>0.7307401473572458</v>
      </c>
    </row>
    <row r="39" spans="1:24" x14ac:dyDescent="0.2">
      <c r="A39" s="9" t="s">
        <v>65</v>
      </c>
      <c r="B39" s="10">
        <f t="shared" si="0"/>
        <v>29</v>
      </c>
      <c r="C39" s="10">
        <f t="shared" si="1"/>
        <v>899000</v>
      </c>
      <c r="D39" s="10">
        <f t="shared" si="2"/>
        <v>782888.73974564043</v>
      </c>
      <c r="E39" s="11">
        <v>0.87084398191951107</v>
      </c>
      <c r="G39" s="12">
        <v>-0.25998738495402662</v>
      </c>
      <c r="H39" s="60">
        <f t="shared" si="12"/>
        <v>0.45500000000000002</v>
      </c>
      <c r="I39" s="60">
        <f t="shared" si="3"/>
        <v>0.73068203739572302</v>
      </c>
      <c r="J39" s="54">
        <f t="shared" si="4"/>
        <v>-12287.166670825472</v>
      </c>
      <c r="L39" s="12">
        <f t="shared" si="5"/>
        <v>0.45500000000000002</v>
      </c>
      <c r="M39" s="12">
        <f t="shared" si="6"/>
        <v>0.73068203739572302</v>
      </c>
      <c r="N39" s="60">
        <f t="shared" si="7"/>
        <v>-0.40499999999999997</v>
      </c>
      <c r="O39" s="54">
        <f t="shared" si="8"/>
        <v>-101241.57676973626</v>
      </c>
      <c r="P39" s="75"/>
      <c r="Q39" s="54">
        <f t="shared" si="9"/>
        <v>-113528.74344056174</v>
      </c>
      <c r="S39" s="12">
        <v>0.45500000000000002</v>
      </c>
      <c r="T39" s="58">
        <v>1.55461293143577</v>
      </c>
      <c r="U39" s="12">
        <v>1.1148</v>
      </c>
      <c r="V39" s="12">
        <f t="shared" si="10"/>
        <v>0.75657188038037027</v>
      </c>
      <c r="W39" s="12">
        <v>1.167</v>
      </c>
      <c r="X39" s="12">
        <f t="shared" si="11"/>
        <v>0.73068203739572302</v>
      </c>
    </row>
    <row r="40" spans="1:24" x14ac:dyDescent="0.2">
      <c r="A40" s="9" t="s">
        <v>66</v>
      </c>
      <c r="B40" s="10">
        <f t="shared" si="0"/>
        <v>31</v>
      </c>
      <c r="C40" s="10">
        <f t="shared" si="1"/>
        <v>961000</v>
      </c>
      <c r="D40" s="10">
        <f t="shared" si="2"/>
        <v>832742.85903908825</v>
      </c>
      <c r="E40" s="11">
        <v>0.86653783458802103</v>
      </c>
      <c r="G40" s="12">
        <v>-0.2599940449895719</v>
      </c>
      <c r="H40" s="60">
        <f t="shared" si="12"/>
        <v>0.45500000000000002</v>
      </c>
      <c r="I40" s="60">
        <f t="shared" si="3"/>
        <v>0.73063081926706075</v>
      </c>
      <c r="J40" s="54">
        <f t="shared" si="4"/>
        <v>-13021.412117984875</v>
      </c>
      <c r="L40" s="12">
        <f t="shared" si="5"/>
        <v>0.45500000000000002</v>
      </c>
      <c r="M40" s="12">
        <f t="shared" si="6"/>
        <v>0.73063081926706075</v>
      </c>
      <c r="N40" s="60">
        <f t="shared" si="7"/>
        <v>-0.40499999999999997</v>
      </c>
      <c r="O40" s="54">
        <f t="shared" si="8"/>
        <v>-107731.26143509235</v>
      </c>
      <c r="P40" s="75"/>
      <c r="Q40" s="54">
        <f t="shared" si="9"/>
        <v>-120752.67355307723</v>
      </c>
      <c r="S40" s="12">
        <v>0.45500000000000002</v>
      </c>
      <c r="T40" s="58">
        <v>1.5547219117347699</v>
      </c>
      <c r="U40" s="12">
        <v>1.1148</v>
      </c>
      <c r="V40" s="12">
        <f t="shared" si="10"/>
        <v>0.7565188474687502</v>
      </c>
      <c r="W40" s="12">
        <v>1.167</v>
      </c>
      <c r="X40" s="12">
        <f t="shared" si="11"/>
        <v>0.73063081926706075</v>
      </c>
    </row>
    <row r="41" spans="1:24" x14ac:dyDescent="0.2">
      <c r="A41" s="9" t="s">
        <v>67</v>
      </c>
      <c r="B41" s="10">
        <f t="shared" si="0"/>
        <v>30</v>
      </c>
      <c r="C41" s="10">
        <f t="shared" si="1"/>
        <v>930000</v>
      </c>
      <c r="D41" s="10">
        <f t="shared" si="2"/>
        <v>801639.36018044711</v>
      </c>
      <c r="E41" s="11">
        <v>0.86197780664564205</v>
      </c>
      <c r="G41" s="12">
        <v>-0.32500814887866269</v>
      </c>
      <c r="H41" s="60">
        <f t="shared" si="12"/>
        <v>0.19500000000000001</v>
      </c>
      <c r="I41" s="60">
        <f t="shared" si="3"/>
        <v>0.73052235516036346</v>
      </c>
      <c r="J41" s="54">
        <f t="shared" si="4"/>
        <v>-168756.4736325572</v>
      </c>
      <c r="L41" s="12">
        <f t="shared" si="5"/>
        <v>0.19500000000000001</v>
      </c>
      <c r="M41" s="12">
        <f t="shared" si="6"/>
        <v>0.73052235516036346</v>
      </c>
      <c r="N41" s="60">
        <f t="shared" si="7"/>
        <v>-0.40499999999999997</v>
      </c>
      <c r="O41" s="54">
        <f t="shared" si="8"/>
        <v>104631.85727999882</v>
      </c>
      <c r="P41" s="75"/>
      <c r="Q41" s="54">
        <f t="shared" si="9"/>
        <v>-64124.616352558383</v>
      </c>
      <c r="S41" s="12">
        <v>0.19500000000000001</v>
      </c>
      <c r="T41" s="58">
        <v>1.5549527486449999</v>
      </c>
      <c r="U41" s="12">
        <v>1.1148</v>
      </c>
      <c r="V41" s="12">
        <f t="shared" si="10"/>
        <v>0.75640654021476283</v>
      </c>
      <c r="W41" s="12">
        <v>1.167</v>
      </c>
      <c r="X41" s="12">
        <f t="shared" si="11"/>
        <v>0.73052235516036346</v>
      </c>
    </row>
    <row r="42" spans="1:24" x14ac:dyDescent="0.2">
      <c r="A42" s="9" t="s">
        <v>68</v>
      </c>
      <c r="B42" s="10">
        <f t="shared" si="0"/>
        <v>31</v>
      </c>
      <c r="C42" s="10">
        <f t="shared" si="1"/>
        <v>961000</v>
      </c>
      <c r="D42" s="10">
        <f t="shared" si="2"/>
        <v>824168.84854906541</v>
      </c>
      <c r="E42" s="11">
        <v>0.85761586737675899</v>
      </c>
      <c r="G42" s="12">
        <v>-0.32502966267246869</v>
      </c>
      <c r="H42" s="60">
        <f t="shared" si="12"/>
        <v>0.19500000000000001</v>
      </c>
      <c r="I42" s="60">
        <f t="shared" si="3"/>
        <v>0.73035690615464421</v>
      </c>
      <c r="J42" s="54">
        <f t="shared" si="4"/>
        <v>-173345.16207920347</v>
      </c>
      <c r="L42" s="12">
        <f t="shared" si="5"/>
        <v>0.19500000000000001</v>
      </c>
      <c r="M42" s="12">
        <f t="shared" si="6"/>
        <v>0.73035690615464421</v>
      </c>
      <c r="N42" s="60">
        <f t="shared" si="7"/>
        <v>-0.40499999999999997</v>
      </c>
      <c r="O42" s="54">
        <f t="shared" si="8"/>
        <v>107436.10124589167</v>
      </c>
      <c r="P42" s="75"/>
      <c r="Q42" s="54">
        <f t="shared" si="9"/>
        <v>-65909.0608333118</v>
      </c>
      <c r="S42" s="12">
        <v>0.19500000000000001</v>
      </c>
      <c r="T42" s="58">
        <v>1.55530499476472</v>
      </c>
      <c r="U42" s="12">
        <v>1.1148</v>
      </c>
      <c r="V42" s="12">
        <f t="shared" si="10"/>
        <v>0.75623522894808615</v>
      </c>
      <c r="W42" s="12">
        <v>1.167</v>
      </c>
      <c r="X42" s="12">
        <f t="shared" si="11"/>
        <v>0.73035690615464421</v>
      </c>
    </row>
    <row r="43" spans="1:24" x14ac:dyDescent="0.2">
      <c r="A43" s="9" t="s">
        <v>69</v>
      </c>
      <c r="B43" s="10">
        <f t="shared" si="0"/>
        <v>30</v>
      </c>
      <c r="C43" s="10">
        <f t="shared" si="1"/>
        <v>930000</v>
      </c>
      <c r="D43" s="10">
        <f t="shared" si="2"/>
        <v>793375.25090239709</v>
      </c>
      <c r="E43" s="11">
        <v>0.85309166763698607</v>
      </c>
      <c r="G43" s="12">
        <v>-0.32504386315412148</v>
      </c>
      <c r="H43" s="60">
        <f t="shared" si="12"/>
        <v>0.19500000000000001</v>
      </c>
      <c r="I43" s="60">
        <f t="shared" si="3"/>
        <v>0.73024769921553001</v>
      </c>
      <c r="J43" s="54">
        <f t="shared" si="4"/>
        <v>-166770.52117586628</v>
      </c>
      <c r="L43" s="12">
        <f t="shared" si="5"/>
        <v>0.19500000000000001</v>
      </c>
      <c r="M43" s="12">
        <f t="shared" si="6"/>
        <v>0.73024769921553001</v>
      </c>
      <c r="N43" s="60">
        <f t="shared" si="7"/>
        <v>-0.40499999999999997</v>
      </c>
      <c r="O43" s="54">
        <f t="shared" si="8"/>
        <v>103335.30104458105</v>
      </c>
      <c r="P43" s="75"/>
      <c r="Q43" s="54">
        <f t="shared" si="9"/>
        <v>-63435.220131285227</v>
      </c>
      <c r="S43" s="12">
        <v>0.19500000000000001</v>
      </c>
      <c r="T43" s="58">
        <v>1.5555375872097899</v>
      </c>
      <c r="U43" s="12">
        <v>1.1148</v>
      </c>
      <c r="V43" s="12">
        <f t="shared" si="10"/>
        <v>0.75612215254132153</v>
      </c>
      <c r="W43" s="12">
        <v>1.167</v>
      </c>
      <c r="X43" s="12">
        <f t="shared" si="11"/>
        <v>0.73024769921553001</v>
      </c>
    </row>
    <row r="44" spans="1:24" x14ac:dyDescent="0.2">
      <c r="A44" s="9" t="s">
        <v>70</v>
      </c>
      <c r="B44" s="10">
        <f t="shared" si="0"/>
        <v>31</v>
      </c>
      <c r="C44" s="10">
        <f t="shared" si="1"/>
        <v>961000</v>
      </c>
      <c r="D44" s="10">
        <f t="shared" si="2"/>
        <v>815627.76968507201</v>
      </c>
      <c r="E44" s="11">
        <v>0.84872816824669306</v>
      </c>
      <c r="G44" s="12">
        <v>-0.32503212994834918</v>
      </c>
      <c r="H44" s="60">
        <f t="shared" si="12"/>
        <v>0.19500000000000001</v>
      </c>
      <c r="I44" s="60">
        <f t="shared" si="3"/>
        <v>0.73033793189352969</v>
      </c>
      <c r="J44" s="54">
        <f t="shared" si="4"/>
        <v>-171531.25219237802</v>
      </c>
      <c r="L44" s="12">
        <f t="shared" si="5"/>
        <v>0.19500000000000001</v>
      </c>
      <c r="M44" s="12">
        <f t="shared" si="6"/>
        <v>0.73033793189352969</v>
      </c>
      <c r="N44" s="60">
        <f t="shared" si="7"/>
        <v>-0.40499999999999997</v>
      </c>
      <c r="O44" s="54">
        <f t="shared" si="8"/>
        <v>106307.23669568441</v>
      </c>
      <c r="P44" s="75"/>
      <c r="Q44" s="54">
        <f t="shared" si="9"/>
        <v>-65224.01549669361</v>
      </c>
      <c r="S44" s="12">
        <v>0.19500000000000001</v>
      </c>
      <c r="T44" s="58">
        <v>1.55534540176235</v>
      </c>
      <c r="U44" s="12">
        <v>1.1148</v>
      </c>
      <c r="V44" s="12">
        <f t="shared" si="10"/>
        <v>0.75621558238271924</v>
      </c>
      <c r="W44" s="12">
        <v>1.167</v>
      </c>
      <c r="X44" s="12">
        <f t="shared" si="11"/>
        <v>0.73033793189352969</v>
      </c>
    </row>
    <row r="45" spans="1:24" x14ac:dyDescent="0.2">
      <c r="A45" s="9" t="s">
        <v>71</v>
      </c>
      <c r="B45" s="10">
        <f t="shared" si="0"/>
        <v>31</v>
      </c>
      <c r="C45" s="10">
        <f t="shared" si="1"/>
        <v>961000</v>
      </c>
      <c r="D45" s="10">
        <f t="shared" si="2"/>
        <v>811313.7260691612</v>
      </c>
      <c r="E45" s="11">
        <v>0.84423904897935609</v>
      </c>
      <c r="G45" s="12">
        <v>-0.32502243853276758</v>
      </c>
      <c r="H45" s="60">
        <f t="shared" si="12"/>
        <v>0.19500000000000001</v>
      </c>
      <c r="I45" s="60">
        <f t="shared" si="3"/>
        <v>0.73041246245222269</v>
      </c>
      <c r="J45" s="54">
        <f t="shared" si="4"/>
        <v>-170692.31423387304</v>
      </c>
      <c r="L45" s="12">
        <f t="shared" si="5"/>
        <v>0.19500000000000001</v>
      </c>
      <c r="M45" s="12">
        <f t="shared" si="6"/>
        <v>0.73041246245222269</v>
      </c>
      <c r="N45" s="60">
        <f t="shared" si="7"/>
        <v>-0.40499999999999997</v>
      </c>
      <c r="O45" s="54">
        <f t="shared" si="8"/>
        <v>105805.42083796744</v>
      </c>
      <c r="P45" s="75"/>
      <c r="Q45" s="54">
        <f t="shared" si="9"/>
        <v>-64886.893395905601</v>
      </c>
      <c r="S45" s="12">
        <v>0.19500000000000001</v>
      </c>
      <c r="T45" s="58">
        <v>1.5551866958698399</v>
      </c>
      <c r="U45" s="12">
        <v>1.1148</v>
      </c>
      <c r="V45" s="12">
        <f t="shared" si="10"/>
        <v>0.75629275374050597</v>
      </c>
      <c r="W45" s="12">
        <v>1.167</v>
      </c>
      <c r="X45" s="12">
        <f t="shared" si="11"/>
        <v>0.73041246245222269</v>
      </c>
    </row>
    <row r="46" spans="1:24" x14ac:dyDescent="0.2">
      <c r="A46" s="9" t="s">
        <v>72</v>
      </c>
      <c r="B46" s="10">
        <f t="shared" si="0"/>
        <v>30</v>
      </c>
      <c r="C46" s="10">
        <f t="shared" si="1"/>
        <v>930000</v>
      </c>
      <c r="D46" s="10">
        <f t="shared" si="2"/>
        <v>780955.53723432124</v>
      </c>
      <c r="E46" s="11">
        <v>0.83973713681109807</v>
      </c>
      <c r="G46" s="12">
        <v>-0.32501150098779963</v>
      </c>
      <c r="H46" s="60">
        <f t="shared" si="12"/>
        <v>0.19500000000000001</v>
      </c>
      <c r="I46" s="60">
        <f t="shared" si="3"/>
        <v>0.73049657620530162</v>
      </c>
      <c r="J46" s="54">
        <f t="shared" si="4"/>
        <v>-164379.48499629073</v>
      </c>
      <c r="L46" s="12">
        <f t="shared" si="5"/>
        <v>0.19500000000000001</v>
      </c>
      <c r="M46" s="12">
        <f t="shared" si="6"/>
        <v>0.73049657620530162</v>
      </c>
      <c r="N46" s="60">
        <f t="shared" si="7"/>
        <v>-0.40499999999999997</v>
      </c>
      <c r="O46" s="54">
        <f t="shared" si="8"/>
        <v>101912.02377765093</v>
      </c>
      <c r="P46" s="75"/>
      <c r="Q46" s="54">
        <f t="shared" si="9"/>
        <v>-62467.461218639801</v>
      </c>
      <c r="S46" s="12">
        <v>0.19500000000000001</v>
      </c>
      <c r="T46" s="58">
        <v>1.5550076223546601</v>
      </c>
      <c r="U46" s="12">
        <v>1.1148</v>
      </c>
      <c r="V46" s="12">
        <f t="shared" si="10"/>
        <v>0.75637984784858003</v>
      </c>
      <c r="W46" s="12">
        <v>1.167</v>
      </c>
      <c r="X46" s="12">
        <f t="shared" si="11"/>
        <v>0.73049657620530162</v>
      </c>
    </row>
    <row r="47" spans="1:24" x14ac:dyDescent="0.2">
      <c r="A47" s="9" t="s">
        <v>73</v>
      </c>
      <c r="B47" s="10">
        <f t="shared" si="0"/>
        <v>31</v>
      </c>
      <c r="C47" s="10">
        <f t="shared" si="1"/>
        <v>961000</v>
      </c>
      <c r="D47" s="10">
        <f t="shared" si="2"/>
        <v>802816.56195714744</v>
      </c>
      <c r="E47" s="11">
        <v>0.83539704678163107</v>
      </c>
      <c r="G47" s="12">
        <v>-0.32500295265149726</v>
      </c>
      <c r="H47" s="60">
        <f t="shared" si="12"/>
        <v>0.19500000000000001</v>
      </c>
      <c r="I47" s="60">
        <f t="shared" si="3"/>
        <v>0.73056231606292865</v>
      </c>
      <c r="J47" s="54">
        <f t="shared" si="4"/>
        <v>-169040.5442218509</v>
      </c>
      <c r="L47" s="12">
        <f t="shared" si="5"/>
        <v>0.19500000000000001</v>
      </c>
      <c r="M47" s="12">
        <f t="shared" si="6"/>
        <v>0.73056231606292865</v>
      </c>
      <c r="N47" s="60">
        <f t="shared" si="7"/>
        <v>-0.40499999999999997</v>
      </c>
      <c r="O47" s="54">
        <f t="shared" si="8"/>
        <v>104817.5897028028</v>
      </c>
      <c r="P47" s="75"/>
      <c r="Q47" s="54">
        <f t="shared" si="9"/>
        <v>-64222.9545190481</v>
      </c>
      <c r="S47" s="12">
        <v>0.19500000000000001</v>
      </c>
      <c r="T47" s="58">
        <v>1.55486769455185</v>
      </c>
      <c r="U47" s="12">
        <v>1.1148</v>
      </c>
      <c r="V47" s="12">
        <f t="shared" si="10"/>
        <v>0.75644791702936642</v>
      </c>
      <c r="W47" s="12">
        <v>1.167</v>
      </c>
      <c r="X47" s="12">
        <f t="shared" si="11"/>
        <v>0.73056231606292865</v>
      </c>
    </row>
    <row r="48" spans="1:24" x14ac:dyDescent="0.2">
      <c r="A48" s="9" t="s">
        <v>74</v>
      </c>
      <c r="B48" s="10">
        <f t="shared" si="0"/>
        <v>30</v>
      </c>
      <c r="C48" s="10">
        <f t="shared" si="1"/>
        <v>930000</v>
      </c>
      <c r="D48" s="10">
        <f t="shared" si="2"/>
        <v>772764.46624063258</v>
      </c>
      <c r="E48" s="11">
        <v>0.830929533592078</v>
      </c>
      <c r="G48" s="12">
        <v>-0.27499623711608745</v>
      </c>
      <c r="H48" s="60">
        <f t="shared" si="12"/>
        <v>0.435</v>
      </c>
      <c r="I48" s="60">
        <f t="shared" si="3"/>
        <v>0.73061396100600329</v>
      </c>
      <c r="J48" s="54">
        <f t="shared" si="4"/>
        <v>-15932.64439688751</v>
      </c>
      <c r="L48" s="12">
        <f t="shared" si="5"/>
        <v>0.435</v>
      </c>
      <c r="M48" s="12">
        <f t="shared" si="6"/>
        <v>0.73061396100600329</v>
      </c>
      <c r="N48" s="60">
        <f>+$AD$12</f>
        <v>-0.57969354838709675</v>
      </c>
      <c r="O48" s="54">
        <f t="shared" si="8"/>
        <v>-219526.61071240983</v>
      </c>
      <c r="P48" s="75"/>
      <c r="Q48" s="54">
        <f t="shared" si="9"/>
        <v>-235459.25510929734</v>
      </c>
      <c r="S48" s="12">
        <v>0.435</v>
      </c>
      <c r="T48" s="58">
        <v>1.55475778554674</v>
      </c>
      <c r="U48" s="12">
        <v>1.1148</v>
      </c>
      <c r="V48" s="12">
        <f t="shared" si="10"/>
        <v>0.7565013918784721</v>
      </c>
      <c r="W48" s="12">
        <v>1.167</v>
      </c>
      <c r="X48" s="12">
        <f t="shared" si="11"/>
        <v>0.73061396100600329</v>
      </c>
    </row>
    <row r="49" spans="1:24" x14ac:dyDescent="0.2">
      <c r="A49" s="9" t="s">
        <v>75</v>
      </c>
      <c r="B49" s="10">
        <f t="shared" si="0"/>
        <v>31</v>
      </c>
      <c r="C49" s="10">
        <f t="shared" si="1"/>
        <v>961000</v>
      </c>
      <c r="D49" s="10">
        <f t="shared" si="2"/>
        <v>794360.04222550441</v>
      </c>
      <c r="E49" s="11">
        <v>0.82659733842404204</v>
      </c>
      <c r="G49" s="12">
        <v>-0.27498886109725085</v>
      </c>
      <c r="H49" s="60">
        <f t="shared" si="12"/>
        <v>0.435</v>
      </c>
      <c r="I49" s="60">
        <f t="shared" si="3"/>
        <v>0.73067068531012369</v>
      </c>
      <c r="J49" s="54">
        <f t="shared" si="4"/>
        <v>-16428.814755038089</v>
      </c>
      <c r="L49" s="12">
        <f t="shared" si="5"/>
        <v>0.435</v>
      </c>
      <c r="M49" s="12">
        <f t="shared" si="6"/>
        <v>0.73067068531012369</v>
      </c>
      <c r="N49" s="60">
        <f>+$AD$12</f>
        <v>-0.57969354838709675</v>
      </c>
      <c r="O49" s="54">
        <f t="shared" si="8"/>
        <v>-225616.41350683296</v>
      </c>
      <c r="P49" s="75"/>
      <c r="Q49" s="54">
        <f t="shared" si="9"/>
        <v>-242045.22826187106</v>
      </c>
      <c r="S49" s="12">
        <v>0.435</v>
      </c>
      <c r="T49" s="58">
        <v>1.5546370847231898</v>
      </c>
      <c r="U49" s="12">
        <v>1.1148</v>
      </c>
      <c r="V49" s="12">
        <f t="shared" si="10"/>
        <v>0.75656012606274825</v>
      </c>
      <c r="W49" s="12">
        <v>1.167</v>
      </c>
      <c r="X49" s="12">
        <f t="shared" si="11"/>
        <v>0.73067068531012369</v>
      </c>
    </row>
    <row r="50" spans="1:24" x14ac:dyDescent="0.2">
      <c r="A50" s="9" t="s">
        <v>76</v>
      </c>
      <c r="B50" s="10">
        <f t="shared" si="0"/>
        <v>31</v>
      </c>
      <c r="C50" s="10">
        <f t="shared" si="1"/>
        <v>961000</v>
      </c>
      <c r="D50" s="10">
        <f t="shared" si="2"/>
        <v>790059.7928868517</v>
      </c>
      <c r="E50" s="11">
        <v>0.82212257324334204</v>
      </c>
      <c r="G50" s="12">
        <v>-0.27498154910336847</v>
      </c>
      <c r="H50" s="60">
        <f t="shared" si="12"/>
        <v>0.435</v>
      </c>
      <c r="I50" s="60">
        <f t="shared" si="3"/>
        <v>0.73072691723875183</v>
      </c>
      <c r="J50" s="54">
        <f t="shared" si="4"/>
        <v>-16390.081252402426</v>
      </c>
      <c r="L50" s="12">
        <f t="shared" si="5"/>
        <v>0.435</v>
      </c>
      <c r="M50" s="12">
        <f t="shared" si="6"/>
        <v>0.73072691723875183</v>
      </c>
      <c r="N50" s="60">
        <f>+$AD$12</f>
        <v>-0.57969354838709675</v>
      </c>
      <c r="O50" s="54">
        <f t="shared" si="8"/>
        <v>-224350.61779183839</v>
      </c>
      <c r="P50" s="75"/>
      <c r="Q50" s="54">
        <f t="shared" si="9"/>
        <v>-240740.69904424081</v>
      </c>
      <c r="S50" s="12">
        <v>0.435</v>
      </c>
      <c r="T50" s="58">
        <v>1.5545174500969998</v>
      </c>
      <c r="U50" s="12">
        <v>1.1148</v>
      </c>
      <c r="V50" s="12">
        <f t="shared" si="10"/>
        <v>0.7566183504254701</v>
      </c>
      <c r="W50" s="12">
        <v>1.167</v>
      </c>
      <c r="X50" s="12">
        <f t="shared" si="11"/>
        <v>0.73072691723875183</v>
      </c>
    </row>
    <row r="51" spans="1:24" x14ac:dyDescent="0.2">
      <c r="A51" s="9" t="s">
        <v>77</v>
      </c>
      <c r="B51" s="10">
        <f t="shared" si="0"/>
        <v>28</v>
      </c>
      <c r="C51" s="10">
        <f t="shared" si="1"/>
        <v>868000</v>
      </c>
      <c r="D51" s="10">
        <f t="shared" si="2"/>
        <v>709718.96956942102</v>
      </c>
      <c r="E51" s="11">
        <v>0.81764858245325001</v>
      </c>
      <c r="G51" s="12">
        <v>-0.27497439822766889</v>
      </c>
      <c r="H51" s="60">
        <f t="shared" si="12"/>
        <v>0.435</v>
      </c>
      <c r="I51" s="60">
        <f t="shared" si="3"/>
        <v>0.73078191010914595</v>
      </c>
      <c r="J51" s="54">
        <f t="shared" si="4"/>
        <v>-14767.485891825343</v>
      </c>
      <c r="L51" s="12">
        <f t="shared" si="5"/>
        <v>0.435</v>
      </c>
      <c r="M51" s="12">
        <f t="shared" si="6"/>
        <v>0.73078191010914595</v>
      </c>
      <c r="N51" s="60">
        <f>+$AD$12</f>
        <v>-0.57969354838709675</v>
      </c>
      <c r="O51" s="54">
        <f t="shared" si="8"/>
        <v>-201497.47536739343</v>
      </c>
      <c r="P51" s="75"/>
      <c r="Q51" s="54">
        <f t="shared" si="9"/>
        <v>-216264.96125921878</v>
      </c>
      <c r="S51" s="12">
        <v>0.435</v>
      </c>
      <c r="T51" s="58">
        <v>1.5544004694007401</v>
      </c>
      <c r="U51" s="12">
        <v>1.1148</v>
      </c>
      <c r="V51" s="12">
        <f t="shared" si="10"/>
        <v>0.75667529182710891</v>
      </c>
      <c r="W51" s="12">
        <v>1.167</v>
      </c>
      <c r="X51" s="12">
        <f t="shared" si="11"/>
        <v>0.73078191010914595</v>
      </c>
    </row>
    <row r="52" spans="1:24" x14ac:dyDescent="0.2">
      <c r="A52" s="9" t="s">
        <v>78</v>
      </c>
      <c r="B52" s="10">
        <f t="shared" si="0"/>
        <v>31</v>
      </c>
      <c r="C52" s="10">
        <f t="shared" si="1"/>
        <v>961000</v>
      </c>
      <c r="D52" s="10">
        <f t="shared" si="2"/>
        <v>781870.79108910193</v>
      </c>
      <c r="E52" s="11">
        <v>0.813601239426745</v>
      </c>
      <c r="G52" s="12">
        <v>-0.27496723726608296</v>
      </c>
      <c r="H52" s="60">
        <f t="shared" si="12"/>
        <v>0.435</v>
      </c>
      <c r="I52" s="60">
        <f t="shared" si="3"/>
        <v>0.7308369805437307</v>
      </c>
      <c r="J52" s="54">
        <f t="shared" si="4"/>
        <v>-16317.442686320857</v>
      </c>
      <c r="L52" s="12">
        <f t="shared" si="5"/>
        <v>0.435</v>
      </c>
      <c r="M52" s="12">
        <f t="shared" si="6"/>
        <v>0.7308369805437307</v>
      </c>
      <c r="N52" s="60">
        <f>+$AD$12</f>
        <v>-0.57969354838709675</v>
      </c>
      <c r="O52" s="54">
        <f t="shared" si="8"/>
        <v>-221939.15925552996</v>
      </c>
      <c r="P52" s="75"/>
      <c r="Q52" s="54">
        <f t="shared" si="9"/>
        <v>-238256.60194185082</v>
      </c>
      <c r="S52" s="12">
        <v>0.435</v>
      </c>
      <c r="T52" s="58">
        <v>1.55428334135215</v>
      </c>
      <c r="U52" s="12">
        <v>1.1148</v>
      </c>
      <c r="V52" s="12">
        <f t="shared" si="10"/>
        <v>0.75673231354122628</v>
      </c>
      <c r="W52" s="12">
        <v>1.167</v>
      </c>
      <c r="X52" s="12">
        <f t="shared" si="11"/>
        <v>0.7308369805437307</v>
      </c>
    </row>
    <row r="53" spans="1:24" x14ac:dyDescent="0.2">
      <c r="A53" s="9" t="s">
        <v>79</v>
      </c>
      <c r="B53" s="10">
        <f t="shared" si="0"/>
        <v>30</v>
      </c>
      <c r="C53" s="10">
        <f t="shared" si="1"/>
        <v>930000</v>
      </c>
      <c r="D53" s="10">
        <f t="shared" si="2"/>
        <v>752527.9705342676</v>
      </c>
      <c r="E53" s="11">
        <v>0.80916986078953501</v>
      </c>
      <c r="G53" s="12">
        <v>-0.32996513765305924</v>
      </c>
      <c r="H53" s="60">
        <f t="shared" si="12"/>
        <v>0.19</v>
      </c>
      <c r="I53" s="60">
        <f t="shared" si="3"/>
        <v>0.73085312734192442</v>
      </c>
      <c r="J53" s="54">
        <f t="shared" si="4"/>
        <v>-158699.11089061332</v>
      </c>
      <c r="L53" s="12">
        <f t="shared" si="5"/>
        <v>0.19</v>
      </c>
      <c r="M53" s="12">
        <f t="shared" si="6"/>
        <v>0.73085312734192442</v>
      </c>
      <c r="N53" s="60">
        <f>+$AD$17</f>
        <v>-0.60859677419354841</v>
      </c>
      <c r="O53" s="54">
        <f t="shared" si="8"/>
        <v>-50978.989081842767</v>
      </c>
      <c r="P53" s="75"/>
      <c r="Q53" s="54">
        <f t="shared" si="9"/>
        <v>-209678.09997245608</v>
      </c>
      <c r="S53" s="12">
        <v>0.19</v>
      </c>
      <c r="T53" s="58">
        <v>1.5542490024425799</v>
      </c>
      <c r="U53" s="12">
        <v>1.1148</v>
      </c>
      <c r="V53" s="12">
        <f t="shared" si="10"/>
        <v>0.75674903245977965</v>
      </c>
      <c r="W53" s="12">
        <v>1.167</v>
      </c>
      <c r="X53" s="12">
        <f t="shared" si="11"/>
        <v>0.73085312734192442</v>
      </c>
    </row>
    <row r="54" spans="1:24" x14ac:dyDescent="0.2">
      <c r="A54" s="9" t="s">
        <v>80</v>
      </c>
      <c r="B54" s="10">
        <f t="shared" si="0"/>
        <v>31</v>
      </c>
      <c r="C54" s="10">
        <f t="shared" si="1"/>
        <v>961000</v>
      </c>
      <c r="D54" s="10">
        <f t="shared" si="2"/>
        <v>773534.70895532332</v>
      </c>
      <c r="E54" s="11">
        <v>0.80492685635309402</v>
      </c>
      <c r="G54" s="12">
        <v>-0.32996850358690377</v>
      </c>
      <c r="H54" s="60">
        <f t="shared" si="12"/>
        <v>0.19</v>
      </c>
      <c r="I54" s="60">
        <f t="shared" si="3"/>
        <v>0.73082724206976257</v>
      </c>
      <c r="J54" s="54">
        <f t="shared" si="4"/>
        <v>-163106.55290302486</v>
      </c>
      <c r="L54" s="12">
        <f t="shared" si="5"/>
        <v>0.19</v>
      </c>
      <c r="M54" s="12">
        <f t="shared" si="6"/>
        <v>0.73082724206976257</v>
      </c>
      <c r="N54" s="60">
        <f t="shared" ref="N54:N59" si="13">+$AD$17</f>
        <v>-0.60859677419354841</v>
      </c>
      <c r="O54" s="54">
        <f t="shared" si="8"/>
        <v>-52422.085307411071</v>
      </c>
      <c r="P54" s="75"/>
      <c r="Q54" s="54">
        <f t="shared" si="9"/>
        <v>-215528.63821043592</v>
      </c>
      <c r="S54" s="12">
        <v>0.19</v>
      </c>
      <c r="T54" s="58">
        <v>1.55430405260508</v>
      </c>
      <c r="U54" s="12">
        <v>1.1148</v>
      </c>
      <c r="V54" s="12">
        <f t="shared" si="10"/>
        <v>0.75672223000942318</v>
      </c>
      <c r="W54" s="12">
        <v>1.167</v>
      </c>
      <c r="X54" s="12">
        <f t="shared" si="11"/>
        <v>0.73082724206976257</v>
      </c>
    </row>
    <row r="55" spans="1:24" x14ac:dyDescent="0.2">
      <c r="A55" s="9" t="s">
        <v>81</v>
      </c>
      <c r="B55" s="10">
        <f t="shared" si="0"/>
        <v>30</v>
      </c>
      <c r="C55" s="10">
        <f t="shared" si="1"/>
        <v>930000</v>
      </c>
      <c r="D55" s="10">
        <f t="shared" si="2"/>
        <v>744501.90238018159</v>
      </c>
      <c r="E55" s="11">
        <v>0.80053967997868991</v>
      </c>
      <c r="G55" s="12">
        <v>-0.32997172111554018</v>
      </c>
      <c r="H55" s="60">
        <f t="shared" si="12"/>
        <v>0.19</v>
      </c>
      <c r="I55" s="60">
        <f t="shared" si="3"/>
        <v>0.73080249808836417</v>
      </c>
      <c r="J55" s="54">
        <f t="shared" si="4"/>
        <v>-156963.91453655928</v>
      </c>
      <c r="L55" s="12">
        <f t="shared" si="5"/>
        <v>0.19</v>
      </c>
      <c r="M55" s="12">
        <f t="shared" si="6"/>
        <v>0.73080249808836417</v>
      </c>
      <c r="N55" s="60">
        <f t="shared" si="13"/>
        <v>-0.60859677419354841</v>
      </c>
      <c r="O55" s="54">
        <f t="shared" si="8"/>
        <v>-50472.967530796996</v>
      </c>
      <c r="P55" s="75"/>
      <c r="Q55" s="54">
        <f t="shared" si="9"/>
        <v>-207436.88206735629</v>
      </c>
      <c r="S55" s="12">
        <v>0.19</v>
      </c>
      <c r="T55" s="58">
        <v>1.5543566792321999</v>
      </c>
      <c r="U55" s="12">
        <v>1.1148</v>
      </c>
      <c r="V55" s="12">
        <f t="shared" si="10"/>
        <v>0.75669660928853977</v>
      </c>
      <c r="W55" s="12">
        <v>1.167</v>
      </c>
      <c r="X55" s="12">
        <f t="shared" si="11"/>
        <v>0.73080249808836417</v>
      </c>
    </row>
    <row r="56" spans="1:24" x14ac:dyDescent="0.2">
      <c r="A56" s="9" t="s">
        <v>82</v>
      </c>
      <c r="B56" s="10">
        <f t="shared" si="0"/>
        <v>31</v>
      </c>
      <c r="C56" s="10">
        <f t="shared" si="1"/>
        <v>961000</v>
      </c>
      <c r="D56" s="10">
        <f t="shared" si="2"/>
        <v>765240.4671360699</v>
      </c>
      <c r="E56" s="11">
        <v>0.79629601158800201</v>
      </c>
      <c r="G56" s="12">
        <v>-0.32997510164936283</v>
      </c>
      <c r="H56" s="60">
        <f t="shared" si="12"/>
        <v>0.19</v>
      </c>
      <c r="I56" s="60">
        <f t="shared" si="3"/>
        <v>0.73077650053698695</v>
      </c>
      <c r="J56" s="54">
        <f t="shared" si="4"/>
        <v>-161313.76095770253</v>
      </c>
      <c r="L56" s="12">
        <f t="shared" si="5"/>
        <v>0.19</v>
      </c>
      <c r="M56" s="12">
        <f t="shared" si="6"/>
        <v>0.73077650053698695</v>
      </c>
      <c r="N56" s="60">
        <f t="shared" si="13"/>
        <v>-0.60859677419354841</v>
      </c>
      <c r="O56" s="54">
        <f t="shared" si="8"/>
        <v>-51898.817894243228</v>
      </c>
      <c r="P56" s="75"/>
      <c r="Q56" s="54">
        <f t="shared" si="9"/>
        <v>-213212.57885194576</v>
      </c>
      <c r="S56" s="12">
        <v>0.19</v>
      </c>
      <c r="T56" s="58">
        <v>1.5544119758483299</v>
      </c>
      <c r="U56" s="12">
        <v>1.1148</v>
      </c>
      <c r="V56" s="12">
        <f t="shared" si="10"/>
        <v>0.75666969058064193</v>
      </c>
      <c r="W56" s="12">
        <v>1.167</v>
      </c>
      <c r="X56" s="12">
        <f t="shared" si="11"/>
        <v>0.73077650053698695</v>
      </c>
    </row>
    <row r="57" spans="1:24" x14ac:dyDescent="0.2">
      <c r="A57" s="9" t="s">
        <v>83</v>
      </c>
      <c r="B57" s="10">
        <f t="shared" si="0"/>
        <v>31</v>
      </c>
      <c r="C57" s="10">
        <f t="shared" si="1"/>
        <v>961000</v>
      </c>
      <c r="D57" s="10">
        <f t="shared" si="2"/>
        <v>761028.81474029599</v>
      </c>
      <c r="E57" s="11">
        <v>0.79191343885566701</v>
      </c>
      <c r="G57" s="12">
        <v>-0.32997890334907565</v>
      </c>
      <c r="H57" s="60">
        <f t="shared" si="12"/>
        <v>0.19</v>
      </c>
      <c r="I57" s="60">
        <f t="shared" si="3"/>
        <v>0.73074726406465074</v>
      </c>
      <c r="J57" s="54">
        <f t="shared" si="4"/>
        <v>-160400.79574012931</v>
      </c>
      <c r="L57" s="12">
        <f t="shared" si="5"/>
        <v>0.19</v>
      </c>
      <c r="M57" s="12">
        <f t="shared" si="6"/>
        <v>0.73074726406465074</v>
      </c>
      <c r="N57" s="60">
        <f t="shared" si="13"/>
        <v>-0.60859677419354841</v>
      </c>
      <c r="O57" s="54">
        <f t="shared" si="8"/>
        <v>-51635.432274104744</v>
      </c>
      <c r="P57" s="75"/>
      <c r="Q57" s="54">
        <f t="shared" si="9"/>
        <v>-212036.22801423405</v>
      </c>
      <c r="S57" s="12">
        <v>0.19</v>
      </c>
      <c r="T57" s="58">
        <v>1.5544741663278099</v>
      </c>
      <c r="U57" s="12">
        <v>1.1148</v>
      </c>
      <c r="V57" s="12">
        <f t="shared" si="10"/>
        <v>0.75663941818893254</v>
      </c>
      <c r="W57" s="12">
        <v>1.167</v>
      </c>
      <c r="X57" s="12">
        <f t="shared" si="11"/>
        <v>0.73074726406465074</v>
      </c>
    </row>
    <row r="58" spans="1:24" x14ac:dyDescent="0.2">
      <c r="A58" s="9" t="s">
        <v>84</v>
      </c>
      <c r="B58" s="10">
        <f t="shared" si="0"/>
        <v>30</v>
      </c>
      <c r="C58" s="10">
        <f t="shared" si="1"/>
        <v>930000</v>
      </c>
      <c r="D58" s="10">
        <f t="shared" si="2"/>
        <v>732402.20815352956</v>
      </c>
      <c r="E58" s="11">
        <v>0.78752925607906399</v>
      </c>
      <c r="G58" s="12">
        <v>-0.32998248452686374</v>
      </c>
      <c r="H58" s="60">
        <f t="shared" si="12"/>
        <v>0.19</v>
      </c>
      <c r="I58" s="60">
        <f t="shared" si="3"/>
        <v>0.73071972348720959</v>
      </c>
      <c r="J58" s="54">
        <f t="shared" si="4"/>
        <v>-154344.41915473537</v>
      </c>
      <c r="L58" s="12">
        <f t="shared" si="5"/>
        <v>0.19</v>
      </c>
      <c r="M58" s="12">
        <f t="shared" si="6"/>
        <v>0.73071972348720959</v>
      </c>
      <c r="N58" s="60">
        <f t="shared" si="13"/>
        <v>-0.60859677419354841</v>
      </c>
      <c r="O58" s="54">
        <f t="shared" si="8"/>
        <v>-49713.301820271598</v>
      </c>
      <c r="P58" s="75"/>
      <c r="Q58" s="54">
        <f t="shared" si="9"/>
        <v>-204057.72097500696</v>
      </c>
      <c r="S58" s="12">
        <v>0.19</v>
      </c>
      <c r="T58" s="58">
        <v>1.5545327539295701</v>
      </c>
      <c r="U58" s="12">
        <v>1.1148</v>
      </c>
      <c r="V58" s="12">
        <f t="shared" si="10"/>
        <v>0.7566109017818019</v>
      </c>
      <c r="W58" s="12">
        <v>1.167</v>
      </c>
      <c r="X58" s="12">
        <f t="shared" si="11"/>
        <v>0.73071972348720959</v>
      </c>
    </row>
    <row r="59" spans="1:24" x14ac:dyDescent="0.2">
      <c r="A59" s="9" t="s">
        <v>85</v>
      </c>
      <c r="B59" s="10">
        <f t="shared" si="0"/>
        <v>31</v>
      </c>
      <c r="C59" s="10">
        <f t="shared" si="1"/>
        <v>961000</v>
      </c>
      <c r="D59" s="10">
        <f t="shared" si="2"/>
        <v>752737.12193169293</v>
      </c>
      <c r="E59" s="11">
        <v>0.78328524654702703</v>
      </c>
      <c r="G59" s="12">
        <v>-0.32998574029790939</v>
      </c>
      <c r="H59" s="60">
        <f t="shared" si="12"/>
        <v>0.19</v>
      </c>
      <c r="I59" s="60">
        <f t="shared" si="3"/>
        <v>0.73069468540758176</v>
      </c>
      <c r="J59" s="54">
        <f t="shared" si="4"/>
        <v>-158608.44490711787</v>
      </c>
      <c r="L59" s="12">
        <f t="shared" si="5"/>
        <v>0.19</v>
      </c>
      <c r="M59" s="12">
        <f t="shared" si="6"/>
        <v>0.73069468540758176</v>
      </c>
      <c r="N59" s="60">
        <f t="shared" si="13"/>
        <v>-0.60859677419354841</v>
      </c>
      <c r="O59" s="54">
        <f t="shared" si="8"/>
        <v>-51112.422885898777</v>
      </c>
      <c r="P59" s="75"/>
      <c r="Q59" s="54">
        <f t="shared" si="9"/>
        <v>-209720.86779301666</v>
      </c>
      <c r="S59" s="12">
        <v>0.19</v>
      </c>
      <c r="T59" s="58">
        <v>1.5545860217521701</v>
      </c>
      <c r="U59" s="12">
        <v>1.1148</v>
      </c>
      <c r="V59" s="12">
        <f t="shared" si="10"/>
        <v>0.75658497654207291</v>
      </c>
      <c r="W59" s="12">
        <v>1.167</v>
      </c>
      <c r="X59" s="12">
        <f t="shared" si="11"/>
        <v>0.73069468540758176</v>
      </c>
    </row>
    <row r="60" spans="1:24" x14ac:dyDescent="0.2">
      <c r="A60" s="9" t="s">
        <v>86</v>
      </c>
      <c r="B60" s="10">
        <f t="shared" si="0"/>
        <v>30</v>
      </c>
      <c r="C60" s="10">
        <f t="shared" si="1"/>
        <v>930000</v>
      </c>
      <c r="D60" s="10">
        <f t="shared" si="2"/>
        <v>724375.85153480957</v>
      </c>
      <c r="E60" s="11">
        <v>0.77889876509119305</v>
      </c>
      <c r="G60" s="12">
        <v>-0.2749888877961828</v>
      </c>
      <c r="H60" s="60">
        <f t="shared" si="12"/>
        <v>0.44</v>
      </c>
      <c r="I60" s="60">
        <f t="shared" si="3"/>
        <v>0.73067047998550116</v>
      </c>
      <c r="J60" s="54">
        <f t="shared" si="4"/>
        <v>-11359.366695559147</v>
      </c>
      <c r="L60" s="12">
        <f t="shared" si="5"/>
        <v>0.44</v>
      </c>
      <c r="M60" s="12">
        <f t="shared" si="6"/>
        <v>0.73067047998550116</v>
      </c>
      <c r="N60" s="60">
        <f>+$AD$12</f>
        <v>-0.57969354838709675</v>
      </c>
      <c r="O60" s="54">
        <f t="shared" si="8"/>
        <v>-209361.33128660932</v>
      </c>
      <c r="P60" s="75"/>
      <c r="Q60" s="54">
        <f t="shared" si="9"/>
        <v>-220720.69798216847</v>
      </c>
      <c r="S60" s="12">
        <v>0.44</v>
      </c>
      <c r="T60" s="58">
        <v>1.5546375215894399</v>
      </c>
      <c r="U60" s="12">
        <v>1.1148</v>
      </c>
      <c r="V60" s="12">
        <f t="shared" si="10"/>
        <v>0.75655991346297469</v>
      </c>
      <c r="W60" s="12">
        <v>1.167</v>
      </c>
      <c r="X60" s="12">
        <f t="shared" si="11"/>
        <v>0.73067047998550116</v>
      </c>
    </row>
    <row r="61" spans="1:24" x14ac:dyDescent="0.2">
      <c r="A61" s="9" t="s">
        <v>87</v>
      </c>
      <c r="B61" s="10">
        <f t="shared" si="0"/>
        <v>31</v>
      </c>
      <c r="C61" s="10">
        <f t="shared" si="1"/>
        <v>961000</v>
      </c>
      <c r="D61" s="10">
        <f t="shared" si="2"/>
        <v>744441.61514311156</v>
      </c>
      <c r="E61" s="11">
        <v>0.77465308547670297</v>
      </c>
      <c r="G61" s="12">
        <v>-0.27499172403487648</v>
      </c>
      <c r="H61" s="60">
        <f t="shared" si="12"/>
        <v>0.44</v>
      </c>
      <c r="I61" s="60">
        <f t="shared" si="3"/>
        <v>0.73064866826432495</v>
      </c>
      <c r="J61" s="54">
        <f t="shared" si="4"/>
        <v>-11655.680850376279</v>
      </c>
      <c r="L61" s="12">
        <f t="shared" si="5"/>
        <v>0.44</v>
      </c>
      <c r="M61" s="12">
        <f t="shared" si="6"/>
        <v>0.73064866826432495</v>
      </c>
      <c r="N61" s="60">
        <f>+$AD$12</f>
        <v>-0.57969354838709675</v>
      </c>
      <c r="O61" s="54">
        <f t="shared" si="8"/>
        <v>-215177.03740744331</v>
      </c>
      <c r="P61" s="75"/>
      <c r="Q61" s="54">
        <f t="shared" si="9"/>
        <v>-226832.71825781959</v>
      </c>
      <c r="S61" s="12">
        <v>0.44</v>
      </c>
      <c r="T61" s="58">
        <v>1.55468393147373</v>
      </c>
      <c r="U61" s="12">
        <v>1.1148</v>
      </c>
      <c r="V61" s="12">
        <f t="shared" si="10"/>
        <v>0.75653732889942993</v>
      </c>
      <c r="W61" s="12">
        <v>1.167</v>
      </c>
      <c r="X61" s="12">
        <f t="shared" si="11"/>
        <v>0.73064866826432495</v>
      </c>
    </row>
    <row r="62" spans="1:24" x14ac:dyDescent="0.2">
      <c r="A62" s="9" t="s">
        <v>88</v>
      </c>
      <c r="B62" s="10">
        <f t="shared" si="0"/>
        <v>31</v>
      </c>
      <c r="C62" s="10">
        <f t="shared" si="1"/>
        <v>961000</v>
      </c>
      <c r="D62" s="10">
        <f t="shared" si="2"/>
        <v>740225.09559153358</v>
      </c>
      <c r="E62" s="11">
        <v>0.77026544806611197</v>
      </c>
      <c r="G62" s="12">
        <v>-0.27499443817614377</v>
      </c>
      <c r="H62" s="60">
        <f t="shared" si="12"/>
        <v>0.44</v>
      </c>
      <c r="I62" s="60">
        <f t="shared" si="3"/>
        <v>0.73062779551737267</v>
      </c>
      <c r="J62" s="54">
        <f t="shared" si="4"/>
        <v>-11572.203432327802</v>
      </c>
      <c r="L62" s="12">
        <f t="shared" si="5"/>
        <v>0.44</v>
      </c>
      <c r="M62" s="12">
        <f t="shared" si="6"/>
        <v>0.73062779551737267</v>
      </c>
      <c r="N62" s="60">
        <f>+$AD$12</f>
        <v>-0.57969354838709675</v>
      </c>
      <c r="O62" s="54">
        <f t="shared" si="8"/>
        <v>-213973.72455023014</v>
      </c>
      <c r="P62" s="75"/>
      <c r="Q62" s="54">
        <f t="shared" si="9"/>
        <v>-225545.92798255794</v>
      </c>
      <c r="S62" s="12">
        <v>0.44</v>
      </c>
      <c r="T62" s="58">
        <v>1.5547283460504699</v>
      </c>
      <c r="U62" s="12">
        <v>1.1148</v>
      </c>
      <c r="V62" s="12">
        <f t="shared" si="10"/>
        <v>0.75651571658025119</v>
      </c>
      <c r="W62" s="12">
        <v>1.167</v>
      </c>
      <c r="X62" s="12">
        <f t="shared" si="11"/>
        <v>0.73062779551737267</v>
      </c>
    </row>
    <row r="63" spans="1:24" x14ac:dyDescent="0.2">
      <c r="A63" s="9" t="s">
        <v>89</v>
      </c>
      <c r="B63" s="10">
        <f t="shared" si="0"/>
        <v>28</v>
      </c>
      <c r="C63" s="10">
        <f t="shared" si="1"/>
        <v>868000</v>
      </c>
      <c r="D63" s="10">
        <f t="shared" si="2"/>
        <v>664781.80635149509</v>
      </c>
      <c r="E63" s="11">
        <v>0.76587765708697597</v>
      </c>
      <c r="G63" s="12">
        <v>-0.27499693220658461</v>
      </c>
      <c r="H63" s="60">
        <f t="shared" si="12"/>
        <v>0.44</v>
      </c>
      <c r="I63" s="60">
        <f t="shared" si="3"/>
        <v>0.73060861550382372</v>
      </c>
      <c r="J63" s="54">
        <f t="shared" si="4"/>
        <v>-10378.363022526117</v>
      </c>
      <c r="L63" s="12">
        <f t="shared" si="5"/>
        <v>0.44</v>
      </c>
      <c r="M63" s="12">
        <f t="shared" si="6"/>
        <v>0.73060861550382372</v>
      </c>
      <c r="N63" s="60">
        <f>+$AD$12</f>
        <v>-0.57969354838709675</v>
      </c>
      <c r="O63" s="54">
        <f t="shared" si="8"/>
        <v>-192178.40387114297</v>
      </c>
      <c r="P63" s="75"/>
      <c r="Q63" s="54">
        <f t="shared" si="9"/>
        <v>-202556.76689366909</v>
      </c>
      <c r="S63" s="12">
        <v>0.44</v>
      </c>
      <c r="T63" s="58">
        <v>1.5547691609411098</v>
      </c>
      <c r="U63" s="12">
        <v>1.1148</v>
      </c>
      <c r="V63" s="12">
        <f t="shared" si="10"/>
        <v>0.75649585697214006</v>
      </c>
      <c r="W63" s="12">
        <v>1.167</v>
      </c>
      <c r="X63" s="12">
        <f t="shared" si="11"/>
        <v>0.73060861550382372</v>
      </c>
    </row>
    <row r="64" spans="1:24" x14ac:dyDescent="0.2">
      <c r="A64" s="9" t="s">
        <v>90</v>
      </c>
      <c r="B64" s="10">
        <f t="shared" si="0"/>
        <v>31</v>
      </c>
      <c r="C64" s="10">
        <f t="shared" si="1"/>
        <v>961000</v>
      </c>
      <c r="D64" s="10">
        <f t="shared" si="2"/>
        <v>732199.93101192592</v>
      </c>
      <c r="E64" s="11">
        <v>0.76191460042864301</v>
      </c>
      <c r="G64" s="12">
        <v>-0.27499899575475029</v>
      </c>
      <c r="H64" s="60">
        <f t="shared" si="12"/>
        <v>0.44</v>
      </c>
      <c r="I64" s="60">
        <f t="shared" si="3"/>
        <v>0.7305927460576761</v>
      </c>
      <c r="J64" s="54">
        <f t="shared" si="4"/>
        <v>-11417.742896019519</v>
      </c>
      <c r="L64" s="12">
        <f t="shared" si="5"/>
        <v>0.44</v>
      </c>
      <c r="M64" s="12">
        <f t="shared" si="6"/>
        <v>0.7305927460576761</v>
      </c>
      <c r="N64" s="60">
        <f>+$AD$12</f>
        <v>-0.57969354838709675</v>
      </c>
      <c r="O64" s="54">
        <f t="shared" si="8"/>
        <v>-211679.58752109422</v>
      </c>
      <c r="P64" s="75"/>
      <c r="Q64" s="54">
        <f t="shared" si="9"/>
        <v>-223097.33041711373</v>
      </c>
      <c r="S64" s="12">
        <v>0.44</v>
      </c>
      <c r="T64" s="58">
        <v>1.55480293259516</v>
      </c>
      <c r="U64" s="12">
        <v>1.1148</v>
      </c>
      <c r="V64" s="12">
        <f t="shared" si="10"/>
        <v>0.75647942523289102</v>
      </c>
      <c r="W64" s="12">
        <v>1.167</v>
      </c>
      <c r="X64" s="12">
        <f t="shared" si="11"/>
        <v>0.7305927460576761</v>
      </c>
    </row>
    <row r="65" spans="1:24" x14ac:dyDescent="0.2">
      <c r="A65" s="9" t="s">
        <v>91</v>
      </c>
      <c r="B65" s="10">
        <f t="shared" si="0"/>
        <v>30</v>
      </c>
      <c r="C65" s="10">
        <f t="shared" si="1"/>
        <v>930000</v>
      </c>
      <c r="D65" s="10">
        <f t="shared" si="2"/>
        <v>704500.40513789107</v>
      </c>
      <c r="E65" s="11">
        <v>0.75752731735257106</v>
      </c>
      <c r="G65" s="12">
        <v>-0.35500107108060686</v>
      </c>
      <c r="H65" s="60">
        <f t="shared" si="12"/>
        <v>0.185</v>
      </c>
      <c r="I65" s="60">
        <f t="shared" si="3"/>
        <v>0.73057678603674592</v>
      </c>
      <c r="J65" s="54">
        <f t="shared" si="4"/>
        <v>-134260.66839604318</v>
      </c>
      <c r="L65" s="12">
        <f t="shared" si="5"/>
        <v>0.185</v>
      </c>
      <c r="M65" s="12">
        <f t="shared" si="6"/>
        <v>0.73057678603674592</v>
      </c>
      <c r="N65" s="60">
        <f>+$AD$17</f>
        <v>-0.60859677419354841</v>
      </c>
      <c r="O65" s="54">
        <f t="shared" si="8"/>
        <v>-44397.607188252412</v>
      </c>
      <c r="P65" s="75"/>
      <c r="Q65" s="54">
        <f t="shared" si="9"/>
        <v>-178658.2755842956</v>
      </c>
      <c r="S65" s="12">
        <v>0.185</v>
      </c>
      <c r="T65" s="58">
        <v>1.5548368984804999</v>
      </c>
      <c r="U65" s="12">
        <v>1.1148</v>
      </c>
      <c r="V65" s="12">
        <f t="shared" si="10"/>
        <v>0.75646289970957437</v>
      </c>
      <c r="W65" s="12">
        <v>1.167</v>
      </c>
      <c r="X65" s="12">
        <f t="shared" si="11"/>
        <v>0.73057678603674592</v>
      </c>
    </row>
    <row r="66" spans="1:24" x14ac:dyDescent="0.2">
      <c r="A66" s="9" t="s">
        <v>92</v>
      </c>
      <c r="B66" s="10">
        <f t="shared" si="0"/>
        <v>31</v>
      </c>
      <c r="C66" s="10">
        <f t="shared" si="1"/>
        <v>961000</v>
      </c>
      <c r="D66" s="10">
        <f t="shared" si="2"/>
        <v>723904.20176542934</v>
      </c>
      <c r="E66" s="11">
        <v>0.75328220787245503</v>
      </c>
      <c r="G66" s="12">
        <v>-0.35500287009821996</v>
      </c>
      <c r="H66" s="60">
        <f t="shared" si="12"/>
        <v>0.185</v>
      </c>
      <c r="I66" s="60">
        <f t="shared" si="3"/>
        <v>0.73056295092806434</v>
      </c>
      <c r="J66" s="54">
        <f t="shared" si="4"/>
        <v>-137947.24320148415</v>
      </c>
      <c r="L66" s="12">
        <f t="shared" si="5"/>
        <v>0.185</v>
      </c>
      <c r="M66" s="12">
        <f t="shared" si="6"/>
        <v>0.73056295092806434</v>
      </c>
      <c r="N66" s="60">
        <f t="shared" ref="N66:N71" si="14">+$AD$17</f>
        <v>-0.60859677419354841</v>
      </c>
      <c r="O66" s="54">
        <f t="shared" si="8"/>
        <v>-45630.44951522335</v>
      </c>
      <c r="P66" s="75"/>
      <c r="Q66" s="54">
        <f t="shared" si="9"/>
        <v>-183577.6927167075</v>
      </c>
      <c r="S66" s="12">
        <v>0.185</v>
      </c>
      <c r="T66" s="58">
        <v>1.5548663433591998</v>
      </c>
      <c r="U66" s="12">
        <v>1.1148</v>
      </c>
      <c r="V66" s="12">
        <f t="shared" si="10"/>
        <v>0.75644857438931901</v>
      </c>
      <c r="W66" s="12">
        <v>1.167</v>
      </c>
      <c r="X66" s="12">
        <f t="shared" si="11"/>
        <v>0.73056295092806434</v>
      </c>
    </row>
    <row r="67" spans="1:24" x14ac:dyDescent="0.2">
      <c r="A67" s="9" t="s">
        <v>93</v>
      </c>
      <c r="B67" s="10">
        <f t="shared" si="0"/>
        <v>30</v>
      </c>
      <c r="C67" s="10">
        <f t="shared" si="1"/>
        <v>930000</v>
      </c>
      <c r="D67" s="10">
        <f t="shared" si="2"/>
        <v>696490.41052431206</v>
      </c>
      <c r="E67" s="11">
        <v>0.74891441991861507</v>
      </c>
      <c r="G67" s="12">
        <v>-0.35499513384717307</v>
      </c>
      <c r="H67" s="60">
        <f t="shared" si="12"/>
        <v>0.185</v>
      </c>
      <c r="I67" s="60">
        <f t="shared" si="3"/>
        <v>0.73062244555069233</v>
      </c>
      <c r="J67" s="54">
        <f t="shared" si="4"/>
        <v>-132770.09458553008</v>
      </c>
      <c r="L67" s="12">
        <f t="shared" si="5"/>
        <v>0.185</v>
      </c>
      <c r="M67" s="12">
        <f t="shared" si="6"/>
        <v>0.73062244555069233</v>
      </c>
      <c r="N67" s="60">
        <f t="shared" si="14"/>
        <v>-0.60859677419354841</v>
      </c>
      <c r="O67" s="54">
        <f t="shared" si="8"/>
        <v>-43861.016008955732</v>
      </c>
      <c r="P67" s="75"/>
      <c r="Q67" s="54">
        <f t="shared" si="9"/>
        <v>-176631.11059448583</v>
      </c>
      <c r="S67" s="12">
        <v>0.185</v>
      </c>
      <c r="T67" s="58">
        <v>1.5547397305143598</v>
      </c>
      <c r="U67" s="12">
        <v>1.1148</v>
      </c>
      <c r="V67" s="12">
        <f t="shared" si="10"/>
        <v>0.75651017705123014</v>
      </c>
      <c r="W67" s="12">
        <v>1.167</v>
      </c>
      <c r="X67" s="12">
        <f t="shared" si="11"/>
        <v>0.73062244555069233</v>
      </c>
    </row>
    <row r="68" spans="1:24" x14ac:dyDescent="0.2">
      <c r="A68" s="9" t="s">
        <v>94</v>
      </c>
      <c r="B68" s="10">
        <f t="shared" si="0"/>
        <v>31</v>
      </c>
      <c r="C68" s="10">
        <f t="shared" si="1"/>
        <v>961000</v>
      </c>
      <c r="D68" s="10">
        <f t="shared" si="2"/>
        <v>715889.87448697852</v>
      </c>
      <c r="E68" s="11">
        <v>0.74494263734336996</v>
      </c>
      <c r="G68" s="12">
        <v>-0.35498654498919802</v>
      </c>
      <c r="H68" s="60">
        <f t="shared" si="12"/>
        <v>0.185</v>
      </c>
      <c r="I68" s="60">
        <f t="shared" si="3"/>
        <v>0.73068849703491623</v>
      </c>
      <c r="J68" s="54">
        <f t="shared" si="4"/>
        <v>-136521.59651443097</v>
      </c>
      <c r="L68" s="12">
        <f t="shared" si="5"/>
        <v>0.185</v>
      </c>
      <c r="M68" s="12">
        <f t="shared" si="6"/>
        <v>0.73068849703491623</v>
      </c>
      <c r="N68" s="60">
        <f t="shared" si="14"/>
        <v>-0.60859677419354841</v>
      </c>
      <c r="O68" s="54">
        <f t="shared" si="8"/>
        <v>-45035.398639285202</v>
      </c>
      <c r="P68" s="75"/>
      <c r="Q68" s="54">
        <f t="shared" si="9"/>
        <v>-181556.99515371618</v>
      </c>
      <c r="S68" s="12">
        <v>0.185</v>
      </c>
      <c r="T68" s="58">
        <v>1.5545991879066698</v>
      </c>
      <c r="U68" s="12">
        <v>1.1148</v>
      </c>
      <c r="V68" s="12">
        <f t="shared" si="10"/>
        <v>0.75657856890030206</v>
      </c>
      <c r="W68" s="12">
        <v>1.167</v>
      </c>
      <c r="X68" s="12">
        <f t="shared" si="11"/>
        <v>0.73068849703491623</v>
      </c>
    </row>
    <row r="69" spans="1:24" x14ac:dyDescent="0.2">
      <c r="A69" s="9" t="s">
        <v>95</v>
      </c>
      <c r="B69" s="10">
        <f t="shared" ref="B69:B132" si="15">+A70-A69</f>
        <v>31</v>
      </c>
      <c r="C69" s="10">
        <f t="shared" ref="C69:C132" si="16">+B69*31000</f>
        <v>961000</v>
      </c>
      <c r="D69" s="10">
        <f t="shared" ref="D69:D132" si="17">+C69*E69</f>
        <v>711952.89590560575</v>
      </c>
      <c r="E69" s="11">
        <v>0.74084588543767504</v>
      </c>
      <c r="G69" s="12">
        <v>-0.35497712132582881</v>
      </c>
      <c r="H69" s="60">
        <f t="shared" si="12"/>
        <v>0.185</v>
      </c>
      <c r="I69" s="60">
        <f t="shared" ref="I69:I132" si="18">+X69</f>
        <v>0.73076096848038552</v>
      </c>
      <c r="J69" s="54">
        <f t="shared" ref="J69:J132" si="19">(-G69+H69-I69)*D69</f>
        <v>-135829.11247369906</v>
      </c>
      <c r="L69" s="12">
        <f t="shared" ref="L69:L132" si="20">+H69</f>
        <v>0.185</v>
      </c>
      <c r="M69" s="12">
        <f t="shared" ref="M69:M132" si="21">+I69</f>
        <v>0.73076096848038552</v>
      </c>
      <c r="N69" s="60">
        <f t="shared" si="14"/>
        <v>-0.60859677419354841</v>
      </c>
      <c r="O69" s="54">
        <f t="shared" ref="O69:O132" si="22">(-L69+M69+N69)*D69</f>
        <v>-44736.13384404836</v>
      </c>
      <c r="P69" s="75"/>
      <c r="Q69" s="54">
        <f t="shared" ref="Q69:Q132" si="23">+O69+J69</f>
        <v>-180565.24631774743</v>
      </c>
      <c r="S69" s="12">
        <v>0.185</v>
      </c>
      <c r="T69" s="58">
        <v>1.5544450143052699</v>
      </c>
      <c r="U69" s="12">
        <v>1.1148</v>
      </c>
      <c r="V69" s="12">
        <f t="shared" ref="V69:V132" si="24">+U69/T69*1.055056</f>
        <v>0.75665360818547189</v>
      </c>
      <c r="W69" s="12">
        <v>1.167</v>
      </c>
      <c r="X69" s="12">
        <f t="shared" ref="X69:X132" si="25">+W69/T69*1.055056*$AH$6</f>
        <v>0.73076096848038552</v>
      </c>
    </row>
    <row r="70" spans="1:24" x14ac:dyDescent="0.2">
      <c r="A70" s="9" t="s">
        <v>96</v>
      </c>
      <c r="B70" s="10">
        <f t="shared" si="15"/>
        <v>30</v>
      </c>
      <c r="C70" s="10">
        <f t="shared" si="16"/>
        <v>930000</v>
      </c>
      <c r="D70" s="10">
        <f t="shared" si="17"/>
        <v>685183.82583102584</v>
      </c>
      <c r="E70" s="11">
        <v>0.73675680196884497</v>
      </c>
      <c r="G70" s="12">
        <v>-0.35496714008033781</v>
      </c>
      <c r="H70" s="60">
        <f t="shared" si="12"/>
        <v>0.185</v>
      </c>
      <c r="I70" s="60">
        <f t="shared" si="18"/>
        <v>0.73083772793793822</v>
      </c>
      <c r="J70" s="54">
        <f t="shared" si="19"/>
        <v>-130781.43962688756</v>
      </c>
      <c r="L70" s="12">
        <f t="shared" si="20"/>
        <v>0.185</v>
      </c>
      <c r="M70" s="12">
        <f t="shared" si="21"/>
        <v>0.73083772793793822</v>
      </c>
      <c r="N70" s="60">
        <f t="shared" si="14"/>
        <v>-0.60859677419354841</v>
      </c>
      <c r="O70" s="54">
        <f t="shared" si="22"/>
        <v>-43001.483418925265</v>
      </c>
      <c r="P70" s="75"/>
      <c r="Q70" s="54">
        <f t="shared" si="23"/>
        <v>-173782.92304581281</v>
      </c>
      <c r="S70" s="12">
        <v>0.185</v>
      </c>
      <c r="T70" s="58">
        <v>1.5542817518579</v>
      </c>
      <c r="U70" s="12">
        <v>1.1148</v>
      </c>
      <c r="V70" s="12">
        <f t="shared" si="24"/>
        <v>0.75673308741742973</v>
      </c>
      <c r="W70" s="12">
        <v>1.167</v>
      </c>
      <c r="X70" s="12">
        <f t="shared" si="25"/>
        <v>0.73083772793793822</v>
      </c>
    </row>
    <row r="71" spans="1:24" x14ac:dyDescent="0.2">
      <c r="A71" s="9" t="s">
        <v>97</v>
      </c>
      <c r="B71" s="10">
        <f t="shared" si="15"/>
        <v>31</v>
      </c>
      <c r="C71" s="10">
        <f t="shared" si="16"/>
        <v>961000</v>
      </c>
      <c r="D71" s="10">
        <f t="shared" si="17"/>
        <v>704227.5674793967</v>
      </c>
      <c r="E71" s="11">
        <v>0.73280704212216097</v>
      </c>
      <c r="G71" s="12">
        <v>-0.35495694983278447</v>
      </c>
      <c r="H71" s="60">
        <f t="shared" ref="H71:H134" si="26">+S71</f>
        <v>0.185</v>
      </c>
      <c r="I71" s="60">
        <f t="shared" si="18"/>
        <v>0.73091609469839702</v>
      </c>
      <c r="J71" s="54">
        <f t="shared" si="19"/>
        <v>-134478.69407665601</v>
      </c>
      <c r="L71" s="12">
        <f t="shared" si="20"/>
        <v>0.185</v>
      </c>
      <c r="M71" s="12">
        <f t="shared" si="21"/>
        <v>0.73091609469839702</v>
      </c>
      <c r="N71" s="60">
        <f t="shared" si="14"/>
        <v>-0.60859677419354841</v>
      </c>
      <c r="O71" s="54">
        <f t="shared" si="22"/>
        <v>-44141.462448826198</v>
      </c>
      <c r="P71" s="75"/>
      <c r="Q71" s="54">
        <f t="shared" si="23"/>
        <v>-178620.15652548222</v>
      </c>
      <c r="S71" s="12">
        <v>0.185</v>
      </c>
      <c r="T71" s="58">
        <v>1.55411510615586</v>
      </c>
      <c r="U71" s="12">
        <v>1.1148</v>
      </c>
      <c r="V71" s="12">
        <f t="shared" si="24"/>
        <v>0.75681423090294764</v>
      </c>
      <c r="W71" s="12">
        <v>1.167</v>
      </c>
      <c r="X71" s="12">
        <f t="shared" si="25"/>
        <v>0.73091609469839702</v>
      </c>
    </row>
    <row r="72" spans="1:24" x14ac:dyDescent="0.2">
      <c r="A72" s="9" t="s">
        <v>98</v>
      </c>
      <c r="B72" s="10">
        <f t="shared" si="15"/>
        <v>30</v>
      </c>
      <c r="C72" s="10">
        <f t="shared" si="16"/>
        <v>930000</v>
      </c>
      <c r="D72" s="10">
        <f t="shared" si="17"/>
        <v>677722.06911275629</v>
      </c>
      <c r="E72" s="11">
        <v>0.728733407648125</v>
      </c>
      <c r="G72" s="12">
        <v>-0.29994587113575566</v>
      </c>
      <c r="H72" s="60">
        <f t="shared" si="26"/>
        <v>0.42</v>
      </c>
      <c r="I72" s="60">
        <f t="shared" si="18"/>
        <v>0.73100129396286229</v>
      </c>
      <c r="J72" s="54">
        <f t="shared" si="19"/>
        <v>-7492.5040333031493</v>
      </c>
      <c r="L72" s="12">
        <f t="shared" si="20"/>
        <v>0.42</v>
      </c>
      <c r="M72" s="12">
        <f t="shared" si="21"/>
        <v>0.73100129396286229</v>
      </c>
      <c r="N72" s="60">
        <f>+$AD$12</f>
        <v>-0.57969354838709675</v>
      </c>
      <c r="O72" s="54">
        <f t="shared" si="22"/>
        <v>-182098.67062296331</v>
      </c>
      <c r="P72" s="75"/>
      <c r="Q72" s="54">
        <f t="shared" si="23"/>
        <v>-189591.17465626646</v>
      </c>
      <c r="S72" s="12">
        <v>0.42</v>
      </c>
      <c r="T72" s="58">
        <v>1.5539339717789</v>
      </c>
      <c r="U72" s="12">
        <v>1.1148</v>
      </c>
      <c r="V72" s="12">
        <f t="shared" si="24"/>
        <v>0.75690244898471859</v>
      </c>
      <c r="W72" s="12">
        <v>1.167</v>
      </c>
      <c r="X72" s="12">
        <f t="shared" si="25"/>
        <v>0.73100129396286229</v>
      </c>
    </row>
    <row r="73" spans="1:24" x14ac:dyDescent="0.2">
      <c r="A73" s="9" t="s">
        <v>99</v>
      </c>
      <c r="B73" s="10">
        <f t="shared" si="15"/>
        <v>31</v>
      </c>
      <c r="C73" s="10">
        <f t="shared" si="16"/>
        <v>961000</v>
      </c>
      <c r="D73" s="10">
        <f t="shared" si="17"/>
        <v>696531.6723375679</v>
      </c>
      <c r="E73" s="11">
        <v>0.724798826573952</v>
      </c>
      <c r="G73" s="12">
        <v>-0.29993461864151083</v>
      </c>
      <c r="H73" s="60">
        <f t="shared" si="26"/>
        <v>0.42</v>
      </c>
      <c r="I73" s="60">
        <f t="shared" si="18"/>
        <v>0.73108782979197473</v>
      </c>
      <c r="J73" s="54">
        <f t="shared" si="19"/>
        <v>-7768.5648145666792</v>
      </c>
      <c r="L73" s="12">
        <f t="shared" si="20"/>
        <v>0.42</v>
      </c>
      <c r="M73" s="12">
        <f t="shared" si="21"/>
        <v>0.73108782979197473</v>
      </c>
      <c r="N73" s="60">
        <f>+$AD$12</f>
        <v>-0.57969354838709675</v>
      </c>
      <c r="O73" s="54">
        <f t="shared" si="22"/>
        <v>-187092.3903724945</v>
      </c>
      <c r="P73" s="75"/>
      <c r="Q73" s="54">
        <f t="shared" si="23"/>
        <v>-194860.95518706119</v>
      </c>
      <c r="S73" s="12">
        <v>0.42</v>
      </c>
      <c r="T73" s="58">
        <v>1.5537500390704699</v>
      </c>
      <c r="U73" s="12">
        <v>1.1148</v>
      </c>
      <c r="V73" s="12">
        <f t="shared" si="24"/>
        <v>0.75699205098887523</v>
      </c>
      <c r="W73" s="12">
        <v>1.167</v>
      </c>
      <c r="X73" s="12">
        <f t="shared" si="25"/>
        <v>0.73108782979197473</v>
      </c>
    </row>
    <row r="74" spans="1:24" x14ac:dyDescent="0.2">
      <c r="A74" s="9" t="s">
        <v>100</v>
      </c>
      <c r="B74" s="10">
        <f t="shared" si="15"/>
        <v>31</v>
      </c>
      <c r="C74" s="10">
        <f t="shared" si="16"/>
        <v>961000</v>
      </c>
      <c r="D74" s="10">
        <f t="shared" si="17"/>
        <v>692632.2070065079</v>
      </c>
      <c r="E74" s="11">
        <v>0.72074111030854104</v>
      </c>
      <c r="G74" s="12">
        <v>-0.29992244206742846</v>
      </c>
      <c r="H74" s="60">
        <f t="shared" si="26"/>
        <v>0.42</v>
      </c>
      <c r="I74" s="60">
        <f t="shared" si="18"/>
        <v>0.73118147213573481</v>
      </c>
      <c r="J74" s="54">
        <f t="shared" si="19"/>
        <v>-7798.3668449637089</v>
      </c>
      <c r="L74" s="12">
        <f t="shared" si="20"/>
        <v>0.42</v>
      </c>
      <c r="M74" s="12">
        <f t="shared" si="21"/>
        <v>0.73118147213573481</v>
      </c>
      <c r="N74" s="60">
        <f>+$AD$12</f>
        <v>-0.57969354838709675</v>
      </c>
      <c r="O74" s="54">
        <f t="shared" si="22"/>
        <v>-185980.11198188053</v>
      </c>
      <c r="P74" s="75"/>
      <c r="Q74" s="54">
        <f t="shared" si="23"/>
        <v>-193778.47882684425</v>
      </c>
      <c r="S74" s="12">
        <v>0.42</v>
      </c>
      <c r="T74" s="58">
        <v>1.5535510504461398</v>
      </c>
      <c r="U74" s="12">
        <v>1.1148</v>
      </c>
      <c r="V74" s="12">
        <f t="shared" si="24"/>
        <v>0.75708901130878992</v>
      </c>
      <c r="W74" s="12">
        <v>1.167</v>
      </c>
      <c r="X74" s="12">
        <f t="shared" si="25"/>
        <v>0.73118147213573481</v>
      </c>
    </row>
    <row r="75" spans="1:24" x14ac:dyDescent="0.2">
      <c r="A75" s="9" t="s">
        <v>101</v>
      </c>
      <c r="B75" s="10">
        <f t="shared" si="15"/>
        <v>28</v>
      </c>
      <c r="C75" s="10">
        <f t="shared" si="16"/>
        <v>868000</v>
      </c>
      <c r="D75" s="10">
        <f t="shared" si="17"/>
        <v>622088.36136226519</v>
      </c>
      <c r="E75" s="11">
        <v>0.71669166055560507</v>
      </c>
      <c r="G75" s="12">
        <v>-0.29990970736883149</v>
      </c>
      <c r="H75" s="60">
        <f t="shared" si="26"/>
        <v>0.42</v>
      </c>
      <c r="I75" s="60">
        <f t="shared" si="18"/>
        <v>0.73127940666277014</v>
      </c>
      <c r="J75" s="54">
        <f t="shared" si="19"/>
        <v>-7072.9576029480404</v>
      </c>
      <c r="L75" s="12">
        <f t="shared" si="20"/>
        <v>0.42</v>
      </c>
      <c r="M75" s="12">
        <f t="shared" si="21"/>
        <v>0.73127940666277014</v>
      </c>
      <c r="N75" s="60">
        <f>+$AD$12</f>
        <v>-0.57969354838709675</v>
      </c>
      <c r="O75" s="54">
        <f t="shared" si="22"/>
        <v>-166977.31359174516</v>
      </c>
      <c r="P75" s="75"/>
      <c r="Q75" s="54">
        <f t="shared" si="23"/>
        <v>-174050.2711946932</v>
      </c>
      <c r="S75" s="12">
        <v>0.42</v>
      </c>
      <c r="T75" s="58">
        <v>1.5533429955139699</v>
      </c>
      <c r="U75" s="12">
        <v>1.1148</v>
      </c>
      <c r="V75" s="12">
        <f t="shared" si="24"/>
        <v>0.75719041589447977</v>
      </c>
      <c r="W75" s="12">
        <v>1.167</v>
      </c>
      <c r="X75" s="12">
        <f t="shared" si="25"/>
        <v>0.73127940666277014</v>
      </c>
    </row>
    <row r="76" spans="1:24" x14ac:dyDescent="0.2">
      <c r="A76" s="9" t="s">
        <v>102</v>
      </c>
      <c r="B76" s="10">
        <f t="shared" si="15"/>
        <v>31</v>
      </c>
      <c r="C76" s="10">
        <f t="shared" si="16"/>
        <v>961000</v>
      </c>
      <c r="D76" s="10">
        <f t="shared" si="17"/>
        <v>685232.6856282939</v>
      </c>
      <c r="E76" s="11">
        <v>0.71304129617928602</v>
      </c>
      <c r="G76" s="12">
        <v>-0.29989772522508851</v>
      </c>
      <c r="H76" s="60">
        <f t="shared" si="26"/>
        <v>0.42</v>
      </c>
      <c r="I76" s="60">
        <f t="shared" si="18"/>
        <v>0.73137155376553176</v>
      </c>
      <c r="J76" s="54">
        <f t="shared" si="19"/>
        <v>-7862.2423452065441</v>
      </c>
      <c r="L76" s="12">
        <f t="shared" si="20"/>
        <v>0.42</v>
      </c>
      <c r="M76" s="12">
        <f t="shared" si="21"/>
        <v>0.73137155376553176</v>
      </c>
      <c r="N76" s="60">
        <f>+$AD$12</f>
        <v>-0.57969354838709675</v>
      </c>
      <c r="O76" s="54">
        <f t="shared" si="22"/>
        <v>-183863.00098767559</v>
      </c>
      <c r="P76" s="75"/>
      <c r="Q76" s="54">
        <f t="shared" si="23"/>
        <v>-191725.24333288215</v>
      </c>
      <c r="S76" s="12">
        <v>0.42</v>
      </c>
      <c r="T76" s="58">
        <v>1.5531472864302698</v>
      </c>
      <c r="U76" s="12">
        <v>1.1148</v>
      </c>
      <c r="V76" s="12">
        <f t="shared" si="24"/>
        <v>0.7572858279933683</v>
      </c>
      <c r="W76" s="12">
        <v>1.167</v>
      </c>
      <c r="X76" s="12">
        <f t="shared" si="25"/>
        <v>0.73137155376553176</v>
      </c>
    </row>
    <row r="77" spans="1:24" x14ac:dyDescent="0.2">
      <c r="A77" s="9" t="s">
        <v>103</v>
      </c>
      <c r="B77" s="10">
        <f t="shared" si="15"/>
        <v>30</v>
      </c>
      <c r="C77" s="10">
        <f t="shared" si="16"/>
        <v>930000</v>
      </c>
      <c r="D77" s="10">
        <f t="shared" si="17"/>
        <v>659377.35031118779</v>
      </c>
      <c r="E77" s="11">
        <v>0.70900790356041699</v>
      </c>
      <c r="G77" s="12">
        <v>-0.40488392789738858</v>
      </c>
      <c r="H77" s="60">
        <f t="shared" si="26"/>
        <v>0.19500000000000001</v>
      </c>
      <c r="I77" s="60">
        <f t="shared" si="18"/>
        <v>0.73147766030211647</v>
      </c>
      <c r="J77" s="54">
        <f t="shared" si="19"/>
        <v>-86769.926590588919</v>
      </c>
      <c r="L77" s="12">
        <f t="shared" si="20"/>
        <v>0.19500000000000001</v>
      </c>
      <c r="M77" s="12">
        <f t="shared" si="21"/>
        <v>0.73147766030211647</v>
      </c>
      <c r="N77" s="60">
        <f>+$AD$17</f>
        <v>-0.60859677419354841</v>
      </c>
      <c r="O77" s="54">
        <f t="shared" si="22"/>
        <v>-47553.710224523202</v>
      </c>
      <c r="P77" s="75"/>
      <c r="Q77" s="54">
        <f t="shared" si="23"/>
        <v>-134323.63681511211</v>
      </c>
      <c r="S77" s="12">
        <v>0.19500000000000001</v>
      </c>
      <c r="T77" s="58">
        <v>1.5529219903094</v>
      </c>
      <c r="U77" s="12">
        <v>1.1148</v>
      </c>
      <c r="V77" s="12">
        <f t="shared" si="24"/>
        <v>0.75739569414279584</v>
      </c>
      <c r="W77" s="12">
        <v>1.167</v>
      </c>
      <c r="X77" s="12">
        <f t="shared" si="25"/>
        <v>0.73147766030211647</v>
      </c>
    </row>
    <row r="78" spans="1:24" x14ac:dyDescent="0.2">
      <c r="A78" s="9" t="s">
        <v>104</v>
      </c>
      <c r="B78" s="10">
        <f t="shared" si="15"/>
        <v>31</v>
      </c>
      <c r="C78" s="10">
        <f t="shared" si="16"/>
        <v>961000</v>
      </c>
      <c r="D78" s="10">
        <f t="shared" si="17"/>
        <v>677613.41248480091</v>
      </c>
      <c r="E78" s="11">
        <v>0.70511281215900201</v>
      </c>
      <c r="G78" s="12">
        <v>-0.4048700438276196</v>
      </c>
      <c r="H78" s="60">
        <f t="shared" si="26"/>
        <v>0.19500000000000001</v>
      </c>
      <c r="I78" s="60">
        <f t="shared" si="18"/>
        <v>0.73158443391719696</v>
      </c>
      <c r="J78" s="54">
        <f t="shared" si="19"/>
        <v>-89251.437341952726</v>
      </c>
      <c r="L78" s="12">
        <f t="shared" si="20"/>
        <v>0.19500000000000001</v>
      </c>
      <c r="M78" s="12">
        <f t="shared" si="21"/>
        <v>0.73158443391719696</v>
      </c>
      <c r="N78" s="60">
        <f t="shared" ref="N78:N83" si="27">+$AD$17</f>
        <v>-0.60859677419354841</v>
      </c>
      <c r="O78" s="54">
        <f t="shared" si="22"/>
        <v>-48796.527635675142</v>
      </c>
      <c r="P78" s="75"/>
      <c r="Q78" s="54">
        <f t="shared" si="23"/>
        <v>-138047.96497762785</v>
      </c>
      <c r="S78" s="12">
        <v>0.19500000000000001</v>
      </c>
      <c r="T78" s="58">
        <v>1.5526953437500199</v>
      </c>
      <c r="U78" s="12">
        <v>1.1148</v>
      </c>
      <c r="V78" s="12">
        <f t="shared" si="24"/>
        <v>0.75750625100693381</v>
      </c>
      <c r="W78" s="12">
        <v>1.167</v>
      </c>
      <c r="X78" s="12">
        <f t="shared" si="25"/>
        <v>0.73158443391719696</v>
      </c>
    </row>
    <row r="79" spans="1:24" x14ac:dyDescent="0.2">
      <c r="A79" s="9" t="s">
        <v>105</v>
      </c>
      <c r="B79" s="10">
        <f t="shared" si="15"/>
        <v>30</v>
      </c>
      <c r="C79" s="10">
        <f t="shared" si="16"/>
        <v>930000</v>
      </c>
      <c r="D79" s="10">
        <f t="shared" si="17"/>
        <v>652019.70816170587</v>
      </c>
      <c r="E79" s="11">
        <v>0.70109646038893103</v>
      </c>
      <c r="G79" s="12">
        <v>-0.40485514724830463</v>
      </c>
      <c r="H79" s="60">
        <f t="shared" si="26"/>
        <v>0.19500000000000001</v>
      </c>
      <c r="I79" s="60">
        <f t="shared" si="18"/>
        <v>0.73169899410394801</v>
      </c>
      <c r="J79" s="54">
        <f t="shared" si="19"/>
        <v>-85964.786549733195</v>
      </c>
      <c r="L79" s="12">
        <f t="shared" si="20"/>
        <v>0.19500000000000001</v>
      </c>
      <c r="M79" s="12">
        <f t="shared" si="21"/>
        <v>0.73169899410394801</v>
      </c>
      <c r="N79" s="60">
        <f t="shared" si="27"/>
        <v>-0.60859677419354841</v>
      </c>
      <c r="O79" s="54">
        <f t="shared" si="22"/>
        <v>-46878.769591495802</v>
      </c>
      <c r="P79" s="75"/>
      <c r="Q79" s="54">
        <f t="shared" si="23"/>
        <v>-132843.556141229</v>
      </c>
      <c r="S79" s="12">
        <v>0.19500000000000001</v>
      </c>
      <c r="T79" s="58">
        <v>1.55245224232446</v>
      </c>
      <c r="U79" s="12">
        <v>1.1148</v>
      </c>
      <c r="V79" s="12">
        <f t="shared" si="24"/>
        <v>0.75762487033992831</v>
      </c>
      <c r="W79" s="12">
        <v>1.167</v>
      </c>
      <c r="X79" s="12">
        <f t="shared" si="25"/>
        <v>0.73169899410394801</v>
      </c>
    </row>
    <row r="80" spans="1:24" x14ac:dyDescent="0.2">
      <c r="A80" s="9" t="s">
        <v>106</v>
      </c>
      <c r="B80" s="10">
        <f t="shared" si="15"/>
        <v>31</v>
      </c>
      <c r="C80" s="10">
        <f t="shared" si="16"/>
        <v>961000</v>
      </c>
      <c r="D80" s="10">
        <f t="shared" si="17"/>
        <v>670026.56819186197</v>
      </c>
      <c r="E80" s="11">
        <v>0.69721807304043903</v>
      </c>
      <c r="G80" s="12">
        <v>-0.4048401990642323</v>
      </c>
      <c r="H80" s="60">
        <f t="shared" si="26"/>
        <v>0.19500000000000001</v>
      </c>
      <c r="I80" s="60">
        <f t="shared" si="18"/>
        <v>0.73181395115031977</v>
      </c>
      <c r="J80" s="54">
        <f t="shared" si="19"/>
        <v>-88425.920201644738</v>
      </c>
      <c r="L80" s="12">
        <f t="shared" si="20"/>
        <v>0.19500000000000001</v>
      </c>
      <c r="M80" s="12">
        <f t="shared" si="21"/>
        <v>0.73181395115031977</v>
      </c>
      <c r="N80" s="60">
        <f t="shared" si="27"/>
        <v>-0.60859677419354841</v>
      </c>
      <c r="O80" s="54">
        <f t="shared" si="22"/>
        <v>-48096.398578778157</v>
      </c>
      <c r="P80" s="75"/>
      <c r="Q80" s="54">
        <f t="shared" si="23"/>
        <v>-136522.31878042291</v>
      </c>
      <c r="S80" s="12">
        <v>0.19500000000000001</v>
      </c>
      <c r="T80" s="58">
        <v>1.5522083752539699</v>
      </c>
      <c r="U80" s="12">
        <v>1.1148</v>
      </c>
      <c r="V80" s="12">
        <f t="shared" si="24"/>
        <v>0.75774390059424579</v>
      </c>
      <c r="W80" s="12">
        <v>1.167</v>
      </c>
      <c r="X80" s="12">
        <f t="shared" si="25"/>
        <v>0.73181395115031977</v>
      </c>
    </row>
    <row r="81" spans="1:24" x14ac:dyDescent="0.2">
      <c r="A81" s="9" t="s">
        <v>107</v>
      </c>
      <c r="B81" s="10">
        <f t="shared" si="15"/>
        <v>31</v>
      </c>
      <c r="C81" s="10">
        <f t="shared" si="16"/>
        <v>961000</v>
      </c>
      <c r="D81" s="10">
        <f t="shared" si="17"/>
        <v>666183.65104300436</v>
      </c>
      <c r="E81" s="11">
        <v>0.69321919983663305</v>
      </c>
      <c r="G81" s="12">
        <v>-0.40482420254818319</v>
      </c>
      <c r="H81" s="60">
        <f t="shared" si="26"/>
        <v>0.19500000000000001</v>
      </c>
      <c r="I81" s="60">
        <f t="shared" si="18"/>
        <v>0.73193697025606841</v>
      </c>
      <c r="J81" s="54">
        <f t="shared" si="19"/>
        <v>-88011.365941035256</v>
      </c>
      <c r="L81" s="12">
        <f t="shared" si="20"/>
        <v>0.19500000000000001</v>
      </c>
      <c r="M81" s="12">
        <f t="shared" si="21"/>
        <v>0.73193697025606841</v>
      </c>
      <c r="N81" s="60">
        <f t="shared" si="27"/>
        <v>-0.60859677419354841</v>
      </c>
      <c r="O81" s="54">
        <f t="shared" si="22"/>
        <v>-47738.589820096255</v>
      </c>
      <c r="P81" s="75"/>
      <c r="Q81" s="54">
        <f t="shared" si="23"/>
        <v>-135749.95576113151</v>
      </c>
      <c r="S81" s="12">
        <v>0.19500000000000001</v>
      </c>
      <c r="T81" s="58">
        <v>1.5519474903772399</v>
      </c>
      <c r="U81" s="12">
        <v>1.1148</v>
      </c>
      <c r="V81" s="12">
        <f t="shared" si="24"/>
        <v>0.75787127856632619</v>
      </c>
      <c r="W81" s="12">
        <v>1.167</v>
      </c>
      <c r="X81" s="12">
        <f t="shared" si="25"/>
        <v>0.73193697025606841</v>
      </c>
    </row>
    <row r="82" spans="1:24" x14ac:dyDescent="0.2">
      <c r="A82" s="9" t="s">
        <v>108</v>
      </c>
      <c r="B82" s="10">
        <f t="shared" si="15"/>
        <v>30</v>
      </c>
      <c r="C82" s="10">
        <f t="shared" si="16"/>
        <v>930000</v>
      </c>
      <c r="D82" s="10">
        <f t="shared" si="17"/>
        <v>640983.31782114855</v>
      </c>
      <c r="E82" s="11">
        <v>0.68922937400123496</v>
      </c>
      <c r="G82" s="12">
        <v>-0.4048076467613777</v>
      </c>
      <c r="H82" s="60">
        <f t="shared" si="26"/>
        <v>0.19500000000000001</v>
      </c>
      <c r="I82" s="60">
        <f t="shared" si="18"/>
        <v>0.73206429036011911</v>
      </c>
      <c r="J82" s="54">
        <f t="shared" si="19"/>
        <v>-84774.3022178104</v>
      </c>
      <c r="L82" s="12">
        <f t="shared" si="20"/>
        <v>0.19500000000000001</v>
      </c>
      <c r="M82" s="12">
        <f t="shared" si="21"/>
        <v>0.73206429036011911</v>
      </c>
      <c r="N82" s="60">
        <f t="shared" si="27"/>
        <v>-0.60859677419354841</v>
      </c>
      <c r="O82" s="54">
        <f t="shared" si="22"/>
        <v>-45851.128819539226</v>
      </c>
      <c r="P82" s="75"/>
      <c r="Q82" s="54">
        <f t="shared" si="23"/>
        <v>-130625.43103734963</v>
      </c>
      <c r="S82" s="12">
        <v>0.19500000000000001</v>
      </c>
      <c r="T82" s="58">
        <v>1.5516775767664299</v>
      </c>
      <c r="U82" s="12">
        <v>1.1148</v>
      </c>
      <c r="V82" s="12">
        <f t="shared" si="24"/>
        <v>0.75800310993154663</v>
      </c>
      <c r="W82" s="12">
        <v>1.167</v>
      </c>
      <c r="X82" s="12">
        <f t="shared" si="25"/>
        <v>0.73206429036011911</v>
      </c>
    </row>
    <row r="83" spans="1:24" x14ac:dyDescent="0.2">
      <c r="A83" s="9" t="s">
        <v>109</v>
      </c>
      <c r="B83" s="10">
        <f t="shared" si="15"/>
        <v>31</v>
      </c>
      <c r="C83" s="10">
        <f t="shared" si="16"/>
        <v>961000</v>
      </c>
      <c r="D83" s="10">
        <f t="shared" si="17"/>
        <v>658647.26783881441</v>
      </c>
      <c r="E83" s="11">
        <v>0.68537696965537398</v>
      </c>
      <c r="G83" s="12">
        <v>-0.40479109233793631</v>
      </c>
      <c r="H83" s="60">
        <f t="shared" si="26"/>
        <v>0.19500000000000001</v>
      </c>
      <c r="I83" s="60">
        <f t="shared" si="18"/>
        <v>0.73219159997939487</v>
      </c>
      <c r="J83" s="54">
        <f t="shared" si="19"/>
        <v>-87205.232618518712</v>
      </c>
      <c r="L83" s="12">
        <f t="shared" si="20"/>
        <v>0.19500000000000001</v>
      </c>
      <c r="M83" s="12">
        <f t="shared" si="21"/>
        <v>0.73219159997939487</v>
      </c>
      <c r="N83" s="60">
        <f t="shared" si="27"/>
        <v>-0.60859677419354841</v>
      </c>
      <c r="O83" s="54">
        <f t="shared" si="22"/>
        <v>-47030.822905706831</v>
      </c>
      <c r="P83" s="75"/>
      <c r="Q83" s="54">
        <f t="shared" si="23"/>
        <v>-134236.05552422555</v>
      </c>
      <c r="S83" s="12">
        <v>0.19500000000000001</v>
      </c>
      <c r="T83" s="58">
        <v>1.5514077792413801</v>
      </c>
      <c r="U83" s="12">
        <v>1.1148</v>
      </c>
      <c r="V83" s="12">
        <f t="shared" si="24"/>
        <v>0.75813493044049085</v>
      </c>
      <c r="W83" s="12">
        <v>1.167</v>
      </c>
      <c r="X83" s="12">
        <f t="shared" si="25"/>
        <v>0.73219159997939487</v>
      </c>
    </row>
    <row r="84" spans="1:24" x14ac:dyDescent="0.2">
      <c r="A84" s="9" t="s">
        <v>110</v>
      </c>
      <c r="B84" s="10">
        <f t="shared" si="15"/>
        <v>30</v>
      </c>
      <c r="C84" s="10">
        <f t="shared" si="16"/>
        <v>930000</v>
      </c>
      <c r="D84" s="10">
        <f t="shared" si="17"/>
        <v>633706.89668049966</v>
      </c>
      <c r="E84" s="11">
        <v>0.68140526524784906</v>
      </c>
      <c r="G84" s="12">
        <v>-0.34657533290825171</v>
      </c>
      <c r="H84" s="60">
        <f t="shared" si="26"/>
        <v>0.4</v>
      </c>
      <c r="I84" s="60">
        <f t="shared" si="18"/>
        <v>0.73232738803661823</v>
      </c>
      <c r="J84" s="54">
        <f t="shared" si="19"/>
        <v>9029.0209286777063</v>
      </c>
      <c r="L84" s="12">
        <f t="shared" si="20"/>
        <v>0.4</v>
      </c>
      <c r="M84" s="12">
        <f t="shared" si="21"/>
        <v>0.73232738803661823</v>
      </c>
      <c r="N84" s="60">
        <f>+$AD$12</f>
        <v>-0.57969354838709675</v>
      </c>
      <c r="O84" s="54">
        <f t="shared" si="22"/>
        <v>-156757.6418194726</v>
      </c>
      <c r="P84" s="75"/>
      <c r="Q84" s="54">
        <f t="shared" si="23"/>
        <v>-147728.6208907949</v>
      </c>
      <c r="S84" s="12">
        <v>0.4</v>
      </c>
      <c r="T84" s="58">
        <v>1.5511201173953999</v>
      </c>
      <c r="U84" s="12">
        <v>1.1148</v>
      </c>
      <c r="V84" s="12">
        <f t="shared" si="24"/>
        <v>0.75827552979907487</v>
      </c>
      <c r="W84" s="12">
        <v>1.167</v>
      </c>
      <c r="X84" s="12">
        <f t="shared" si="25"/>
        <v>0.73232738803661823</v>
      </c>
    </row>
    <row r="85" spans="1:24" x14ac:dyDescent="0.2">
      <c r="A85" s="9" t="s">
        <v>111</v>
      </c>
      <c r="B85" s="10">
        <f t="shared" si="15"/>
        <v>31</v>
      </c>
      <c r="C85" s="10">
        <f t="shared" si="16"/>
        <v>961000</v>
      </c>
      <c r="D85" s="10">
        <f t="shared" si="17"/>
        <v>651145.34618027846</v>
      </c>
      <c r="E85" s="11">
        <v>0.67757059956324506</v>
      </c>
      <c r="G85" s="12">
        <v>-0.34655897108189482</v>
      </c>
      <c r="H85" s="60">
        <f t="shared" si="26"/>
        <v>0.4</v>
      </c>
      <c r="I85" s="60">
        <f t="shared" si="18"/>
        <v>0.73246289562690903</v>
      </c>
      <c r="J85" s="54">
        <f t="shared" si="19"/>
        <v>9178.5939319200625</v>
      </c>
      <c r="L85" s="12">
        <f t="shared" si="20"/>
        <v>0.4</v>
      </c>
      <c r="M85" s="12">
        <f t="shared" si="21"/>
        <v>0.73246289562690903</v>
      </c>
      <c r="N85" s="60">
        <f>+$AD$12</f>
        <v>-0.57969354838709675</v>
      </c>
      <c r="O85" s="54">
        <f t="shared" si="22"/>
        <v>-160983.08897790866</v>
      </c>
      <c r="P85" s="75"/>
      <c r="Q85" s="54">
        <f t="shared" si="23"/>
        <v>-151804.49504598859</v>
      </c>
      <c r="S85" s="12">
        <v>0.4</v>
      </c>
      <c r="T85" s="58">
        <v>1.5508331560344699</v>
      </c>
      <c r="U85" s="12">
        <v>1.1148</v>
      </c>
      <c r="V85" s="12">
        <f t="shared" si="24"/>
        <v>0.75841583875310026</v>
      </c>
      <c r="W85" s="12">
        <v>1.167</v>
      </c>
      <c r="X85" s="12">
        <f t="shared" si="25"/>
        <v>0.73246289562690903</v>
      </c>
    </row>
    <row r="86" spans="1:24" x14ac:dyDescent="0.2">
      <c r="A86" s="9" t="s">
        <v>112</v>
      </c>
      <c r="B86" s="10">
        <f t="shared" si="15"/>
        <v>31</v>
      </c>
      <c r="C86" s="10">
        <f t="shared" si="16"/>
        <v>961000</v>
      </c>
      <c r="D86" s="10">
        <f t="shared" si="17"/>
        <v>647346.35149474908</v>
      </c>
      <c r="E86" s="11">
        <v>0.67361743131607599</v>
      </c>
      <c r="G86" s="12">
        <v>-0.34654155211956272</v>
      </c>
      <c r="H86" s="60">
        <f t="shared" si="26"/>
        <v>0.4</v>
      </c>
      <c r="I86" s="60">
        <f t="shared" si="18"/>
        <v>0.73260715834913315</v>
      </c>
      <c r="J86" s="54">
        <f t="shared" si="19"/>
        <v>9020.3789675787611</v>
      </c>
      <c r="L86" s="12">
        <f t="shared" si="20"/>
        <v>0.4</v>
      </c>
      <c r="M86" s="12">
        <f t="shared" si="21"/>
        <v>0.73260715834913315</v>
      </c>
      <c r="N86" s="60">
        <f>+$AD$12</f>
        <v>-0.57969354838709675</v>
      </c>
      <c r="O86" s="54">
        <f t="shared" si="22"/>
        <v>-159950.47309508428</v>
      </c>
      <c r="P86" s="75"/>
      <c r="Q86" s="54">
        <f t="shared" si="23"/>
        <v>-150930.09412750552</v>
      </c>
      <c r="S86" s="12">
        <v>0.4</v>
      </c>
      <c r="T86" s="58">
        <v>1.5505277707945699</v>
      </c>
      <c r="U86" s="12">
        <v>1.1148</v>
      </c>
      <c r="V86" s="12">
        <f t="shared" si="24"/>
        <v>0.75856521305469227</v>
      </c>
      <c r="W86" s="12">
        <v>1.167</v>
      </c>
      <c r="X86" s="12">
        <f t="shared" si="25"/>
        <v>0.73260715834913315</v>
      </c>
    </row>
    <row r="87" spans="1:24" x14ac:dyDescent="0.2">
      <c r="A87" s="9" t="s">
        <v>113</v>
      </c>
      <c r="B87" s="10">
        <f t="shared" si="15"/>
        <v>29</v>
      </c>
      <c r="C87" s="10">
        <f t="shared" si="16"/>
        <v>899000</v>
      </c>
      <c r="D87" s="10">
        <f t="shared" si="17"/>
        <v>602036.78132720687</v>
      </c>
      <c r="E87" s="11">
        <v>0.66967383907364497</v>
      </c>
      <c r="G87" s="12">
        <v>-0.34652361280136557</v>
      </c>
      <c r="H87" s="60">
        <f t="shared" si="26"/>
        <v>0.4</v>
      </c>
      <c r="I87" s="60">
        <f t="shared" si="18"/>
        <v>0.73275573062507404</v>
      </c>
      <c r="J87" s="54">
        <f t="shared" si="19"/>
        <v>8288.771471106782</v>
      </c>
      <c r="L87" s="12">
        <f t="shared" si="20"/>
        <v>0.4</v>
      </c>
      <c r="M87" s="12">
        <f t="shared" si="21"/>
        <v>0.73275573062507404</v>
      </c>
      <c r="N87" s="60">
        <f>+$AD$12</f>
        <v>-0.57969354838709675</v>
      </c>
      <c r="O87" s="54">
        <f t="shared" si="22"/>
        <v>-148665.64899341253</v>
      </c>
      <c r="P87" s="75"/>
      <c r="Q87" s="54">
        <f t="shared" si="23"/>
        <v>-140376.87752230576</v>
      </c>
      <c r="S87" s="12">
        <v>0.4</v>
      </c>
      <c r="T87" s="58">
        <v>1.5502133884838099</v>
      </c>
      <c r="U87" s="12">
        <v>1.1148</v>
      </c>
      <c r="V87" s="12">
        <f t="shared" si="24"/>
        <v>0.75871904960797842</v>
      </c>
      <c r="W87" s="12">
        <v>1.167</v>
      </c>
      <c r="X87" s="12">
        <f t="shared" si="25"/>
        <v>0.73275573062507404</v>
      </c>
    </row>
    <row r="88" spans="1:24" x14ac:dyDescent="0.2">
      <c r="A88" s="9" t="s">
        <v>114</v>
      </c>
      <c r="B88" s="10">
        <f t="shared" si="15"/>
        <v>31</v>
      </c>
      <c r="C88" s="10">
        <f t="shared" si="16"/>
        <v>961000</v>
      </c>
      <c r="D88" s="10">
        <f t="shared" si="17"/>
        <v>640019.68919225759</v>
      </c>
      <c r="E88" s="11">
        <v>0.66599343308247405</v>
      </c>
      <c r="G88" s="12">
        <v>-0.34650635956745912</v>
      </c>
      <c r="H88" s="60">
        <f t="shared" si="26"/>
        <v>0.4</v>
      </c>
      <c r="I88" s="60">
        <f t="shared" si="18"/>
        <v>0.73289862079518187</v>
      </c>
      <c r="J88" s="54">
        <f t="shared" si="19"/>
        <v>8709.2207396423364</v>
      </c>
      <c r="L88" s="12">
        <f t="shared" si="20"/>
        <v>0.4</v>
      </c>
      <c r="M88" s="12">
        <f t="shared" si="21"/>
        <v>0.73289862079518187</v>
      </c>
      <c r="N88" s="60">
        <f>+$AD$12</f>
        <v>-0.57969354838709675</v>
      </c>
      <c r="O88" s="54">
        <f t="shared" si="22"/>
        <v>-157953.6128516031</v>
      </c>
      <c r="P88" s="75"/>
      <c r="Q88" s="54">
        <f t="shared" si="23"/>
        <v>-149244.39211196077</v>
      </c>
      <c r="S88" s="12">
        <v>0.4</v>
      </c>
      <c r="T88" s="58">
        <v>1.5499111498815001</v>
      </c>
      <c r="U88" s="12">
        <v>1.1148</v>
      </c>
      <c r="V88" s="12">
        <f t="shared" si="24"/>
        <v>0.75886700272459207</v>
      </c>
      <c r="W88" s="12">
        <v>1.167</v>
      </c>
      <c r="X88" s="12">
        <f t="shared" si="25"/>
        <v>0.73289862079518187</v>
      </c>
    </row>
    <row r="89" spans="1:24" x14ac:dyDescent="0.2">
      <c r="A89" s="9" t="s">
        <v>115</v>
      </c>
      <c r="B89" s="10">
        <f t="shared" si="15"/>
        <v>30</v>
      </c>
      <c r="C89" s="10">
        <f t="shared" si="16"/>
        <v>930000</v>
      </c>
      <c r="D89" s="10">
        <f t="shared" si="17"/>
        <v>615723.86129140202</v>
      </c>
      <c r="E89" s="11">
        <v>0.66206866805527098</v>
      </c>
      <c r="G89" s="12">
        <v>-0.50148741242920947</v>
      </c>
      <c r="H89" s="60">
        <f t="shared" si="26"/>
        <v>0.19500000000000001</v>
      </c>
      <c r="I89" s="60">
        <f t="shared" si="18"/>
        <v>0.73305553977176252</v>
      </c>
      <c r="J89" s="54">
        <f t="shared" si="19"/>
        <v>-22515.868567552425</v>
      </c>
      <c r="L89" s="12">
        <f t="shared" si="20"/>
        <v>0.19500000000000001</v>
      </c>
      <c r="M89" s="12">
        <f t="shared" si="21"/>
        <v>0.73305553977176252</v>
      </c>
      <c r="N89" s="60">
        <f>+$AD$17</f>
        <v>-0.60859677419354841</v>
      </c>
      <c r="O89" s="54">
        <f t="shared" si="22"/>
        <v>-43433.921238443938</v>
      </c>
      <c r="P89" s="75"/>
      <c r="Q89" s="54">
        <f t="shared" si="23"/>
        <v>-65949.789805996363</v>
      </c>
      <c r="S89" s="12">
        <v>0.19500000000000001</v>
      </c>
      <c r="T89" s="58">
        <v>1.5495793735586501</v>
      </c>
      <c r="U89" s="12">
        <v>1.1148</v>
      </c>
      <c r="V89" s="12">
        <f t="shared" si="24"/>
        <v>0.75902948172243656</v>
      </c>
      <c r="W89" s="12">
        <v>1.167</v>
      </c>
      <c r="X89" s="12">
        <f t="shared" si="25"/>
        <v>0.73305553977176252</v>
      </c>
    </row>
    <row r="90" spans="1:24" x14ac:dyDescent="0.2">
      <c r="A90" s="9" t="s">
        <v>116</v>
      </c>
      <c r="B90" s="10">
        <f t="shared" si="15"/>
        <v>31</v>
      </c>
      <c r="C90" s="10">
        <f t="shared" si="16"/>
        <v>961000</v>
      </c>
      <c r="D90" s="10">
        <f t="shared" si="17"/>
        <v>632606.99449168844</v>
      </c>
      <c r="E90" s="11">
        <v>0.65827991102152805</v>
      </c>
      <c r="G90" s="12">
        <v>-0.50146858035808295</v>
      </c>
      <c r="H90" s="60">
        <f t="shared" si="26"/>
        <v>0.19500000000000001</v>
      </c>
      <c r="I90" s="60">
        <f t="shared" si="18"/>
        <v>0.73321150576986538</v>
      </c>
      <c r="J90" s="54">
        <f t="shared" si="19"/>
        <v>-23243.831613579929</v>
      </c>
      <c r="L90" s="12">
        <f t="shared" si="20"/>
        <v>0.19500000000000001</v>
      </c>
      <c r="M90" s="12">
        <f t="shared" si="21"/>
        <v>0.73321150576986538</v>
      </c>
      <c r="N90" s="60">
        <f t="shared" ref="N90:N95" si="28">+$AD$17</f>
        <v>-0.60859677419354841</v>
      </c>
      <c r="O90" s="54">
        <f t="shared" si="22"/>
        <v>-44526.213113996899</v>
      </c>
      <c r="P90" s="75"/>
      <c r="Q90" s="54">
        <f t="shared" si="23"/>
        <v>-67770.044727576824</v>
      </c>
      <c r="S90" s="12">
        <v>0.19500000000000001</v>
      </c>
      <c r="T90" s="58">
        <v>1.5492497528533899</v>
      </c>
      <c r="U90" s="12">
        <v>1.1148</v>
      </c>
      <c r="V90" s="12">
        <f t="shared" si="24"/>
        <v>0.75919097397545621</v>
      </c>
      <c r="W90" s="12">
        <v>1.167</v>
      </c>
      <c r="X90" s="12">
        <f t="shared" si="25"/>
        <v>0.73321150576986538</v>
      </c>
    </row>
    <row r="91" spans="1:24" x14ac:dyDescent="0.2">
      <c r="A91" s="9" t="s">
        <v>117</v>
      </c>
      <c r="B91" s="10">
        <f t="shared" si="15"/>
        <v>30</v>
      </c>
      <c r="C91" s="10">
        <f t="shared" si="16"/>
        <v>930000</v>
      </c>
      <c r="D91" s="10">
        <f t="shared" si="17"/>
        <v>608584.16096156684</v>
      </c>
      <c r="E91" s="11">
        <v>0.65439157092641598</v>
      </c>
      <c r="G91" s="12">
        <v>-0.50145089389424236</v>
      </c>
      <c r="H91" s="60">
        <f t="shared" si="26"/>
        <v>0.19500000000000001</v>
      </c>
      <c r="I91" s="60">
        <f t="shared" si="18"/>
        <v>0.73335798392232776</v>
      </c>
      <c r="J91" s="54">
        <f t="shared" si="19"/>
        <v>-22461.070418275329</v>
      </c>
      <c r="L91" s="12">
        <f t="shared" si="20"/>
        <v>0.19500000000000001</v>
      </c>
      <c r="M91" s="12">
        <f t="shared" si="21"/>
        <v>0.73335798392232776</v>
      </c>
      <c r="N91" s="60">
        <f t="shared" si="28"/>
        <v>-0.60859677419354841</v>
      </c>
      <c r="O91" s="54">
        <f t="shared" si="22"/>
        <v>-42746.215244166247</v>
      </c>
      <c r="P91" s="75"/>
      <c r="Q91" s="54">
        <f t="shared" si="23"/>
        <v>-65207.285662441573</v>
      </c>
      <c r="S91" s="12">
        <v>0.19500000000000001</v>
      </c>
      <c r="T91" s="58">
        <v>1.5489403115621301</v>
      </c>
      <c r="U91" s="12">
        <v>1.1148</v>
      </c>
      <c r="V91" s="12">
        <f t="shared" si="24"/>
        <v>0.75934264220537206</v>
      </c>
      <c r="W91" s="12">
        <v>1.167</v>
      </c>
      <c r="X91" s="12">
        <f t="shared" si="25"/>
        <v>0.73335798392232776</v>
      </c>
    </row>
    <row r="92" spans="1:24" x14ac:dyDescent="0.2">
      <c r="A92" s="9" t="s">
        <v>118</v>
      </c>
      <c r="B92" s="10">
        <f t="shared" si="15"/>
        <v>31</v>
      </c>
      <c r="C92" s="10">
        <f t="shared" si="16"/>
        <v>961000</v>
      </c>
      <c r="D92" s="10">
        <f t="shared" si="17"/>
        <v>625411.07347232895</v>
      </c>
      <c r="E92" s="11">
        <v>0.65079195990877103</v>
      </c>
      <c r="G92" s="12">
        <v>-0.5014542267684523</v>
      </c>
      <c r="H92" s="60">
        <f t="shared" si="26"/>
        <v>0.19500000000000001</v>
      </c>
      <c r="I92" s="60">
        <f t="shared" si="18"/>
        <v>0.73333038127314776</v>
      </c>
      <c r="J92" s="54">
        <f t="shared" si="19"/>
        <v>-23062.755374313005</v>
      </c>
      <c r="L92" s="12">
        <f t="shared" si="20"/>
        <v>0.19500000000000001</v>
      </c>
      <c r="M92" s="12">
        <f t="shared" si="21"/>
        <v>0.73333038127314776</v>
      </c>
      <c r="N92" s="60">
        <f t="shared" si="28"/>
        <v>-0.60859677419354841</v>
      </c>
      <c r="O92" s="54">
        <f t="shared" si="22"/>
        <v>-43945.380225376262</v>
      </c>
      <c r="P92" s="75"/>
      <c r="Q92" s="54">
        <f t="shared" si="23"/>
        <v>-67008.135599689267</v>
      </c>
      <c r="S92" s="12">
        <v>0.19500000000000001</v>
      </c>
      <c r="T92" s="58">
        <v>1.5489986138732199</v>
      </c>
      <c r="U92" s="12">
        <v>1.1148</v>
      </c>
      <c r="V92" s="12">
        <f t="shared" si="24"/>
        <v>0.75931406152714986</v>
      </c>
      <c r="W92" s="12">
        <v>1.167</v>
      </c>
      <c r="X92" s="12">
        <f t="shared" si="25"/>
        <v>0.73333038127314776</v>
      </c>
    </row>
    <row r="93" spans="1:24" x14ac:dyDescent="0.2">
      <c r="A93" s="9" t="s">
        <v>119</v>
      </c>
      <c r="B93" s="10">
        <f t="shared" si="15"/>
        <v>31</v>
      </c>
      <c r="C93" s="10">
        <f t="shared" si="16"/>
        <v>961000</v>
      </c>
      <c r="D93" s="10">
        <f t="shared" si="17"/>
        <v>621848.14102708583</v>
      </c>
      <c r="E93" s="11">
        <v>0.64708443395118198</v>
      </c>
      <c r="G93" s="12">
        <v>-0.50145772147577494</v>
      </c>
      <c r="H93" s="60">
        <f t="shared" si="26"/>
        <v>0.19500000000000001</v>
      </c>
      <c r="I93" s="60">
        <f t="shared" si="18"/>
        <v>0.73330143833256434</v>
      </c>
      <c r="J93" s="54">
        <f t="shared" si="19"/>
        <v>-22911.196835922754</v>
      </c>
      <c r="L93" s="12">
        <f t="shared" si="20"/>
        <v>0.19500000000000001</v>
      </c>
      <c r="M93" s="12">
        <f t="shared" si="21"/>
        <v>0.73330143833256434</v>
      </c>
      <c r="N93" s="60">
        <f t="shared" si="28"/>
        <v>-0.60859677419354841</v>
      </c>
      <c r="O93" s="54">
        <f t="shared" si="22"/>
        <v>-43713.023928027556</v>
      </c>
      <c r="P93" s="75"/>
      <c r="Q93" s="54">
        <f t="shared" si="23"/>
        <v>-66624.220763950318</v>
      </c>
      <c r="S93" s="12">
        <v>0.19500000000000001</v>
      </c>
      <c r="T93" s="58">
        <v>1.54905975186164</v>
      </c>
      <c r="U93" s="12">
        <v>1.1148</v>
      </c>
      <c r="V93" s="12">
        <f t="shared" si="24"/>
        <v>0.75928409306773759</v>
      </c>
      <c r="W93" s="12">
        <v>1.167</v>
      </c>
      <c r="X93" s="12">
        <f t="shared" si="25"/>
        <v>0.73330143833256434</v>
      </c>
    </row>
    <row r="94" spans="1:24" x14ac:dyDescent="0.2">
      <c r="A94" s="9" t="s">
        <v>120</v>
      </c>
      <c r="B94" s="10">
        <f t="shared" si="15"/>
        <v>30</v>
      </c>
      <c r="C94" s="10">
        <f t="shared" si="16"/>
        <v>930000</v>
      </c>
      <c r="D94" s="10">
        <f t="shared" si="17"/>
        <v>598351.96496592916</v>
      </c>
      <c r="E94" s="11">
        <v>0.64338920964078405</v>
      </c>
      <c r="G94" s="12">
        <v>-0.50146126773977739</v>
      </c>
      <c r="H94" s="60">
        <f t="shared" si="26"/>
        <v>0.19500000000000001</v>
      </c>
      <c r="I94" s="60">
        <f t="shared" si="18"/>
        <v>0.73327206840288994</v>
      </c>
      <c r="J94" s="54">
        <f t="shared" si="19"/>
        <v>-22025.814908742483</v>
      </c>
      <c r="L94" s="12">
        <f t="shared" si="20"/>
        <v>0.19500000000000001</v>
      </c>
      <c r="M94" s="12">
        <f t="shared" si="21"/>
        <v>0.73327206840288994</v>
      </c>
      <c r="N94" s="60">
        <f t="shared" si="28"/>
        <v>-0.60859677419354841</v>
      </c>
      <c r="O94" s="54">
        <f t="shared" si="22"/>
        <v>-42078.925895491389</v>
      </c>
      <c r="P94" s="75"/>
      <c r="Q94" s="54">
        <f t="shared" si="23"/>
        <v>-64104.740804233872</v>
      </c>
      <c r="S94" s="12">
        <v>0.19500000000000001</v>
      </c>
      <c r="T94" s="58">
        <v>1.5491217967395701</v>
      </c>
      <c r="U94" s="12">
        <v>1.1148</v>
      </c>
      <c r="V94" s="12">
        <f t="shared" si="24"/>
        <v>0.7592536824899716</v>
      </c>
      <c r="W94" s="12">
        <v>1.167</v>
      </c>
      <c r="X94" s="12">
        <f t="shared" si="25"/>
        <v>0.73327206840288994</v>
      </c>
    </row>
    <row r="95" spans="1:24" x14ac:dyDescent="0.2">
      <c r="A95" s="9" t="s">
        <v>121</v>
      </c>
      <c r="B95" s="10">
        <f t="shared" si="15"/>
        <v>31</v>
      </c>
      <c r="C95" s="10">
        <f t="shared" si="16"/>
        <v>961000</v>
      </c>
      <c r="D95" s="10">
        <f t="shared" si="17"/>
        <v>614871.75620304688</v>
      </c>
      <c r="E95" s="11">
        <v>0.63982492841107896</v>
      </c>
      <c r="G95" s="12">
        <v>-0.50146474868511781</v>
      </c>
      <c r="H95" s="60">
        <f t="shared" si="26"/>
        <v>0.19500000000000001</v>
      </c>
      <c r="I95" s="60">
        <f t="shared" si="18"/>
        <v>0.73324323943815184</v>
      </c>
      <c r="J95" s="54">
        <f t="shared" si="19"/>
        <v>-22614.055199815513</v>
      </c>
      <c r="L95" s="12">
        <f t="shared" si="20"/>
        <v>0.19500000000000001</v>
      </c>
      <c r="M95" s="12">
        <f t="shared" si="21"/>
        <v>0.73324323943815184</v>
      </c>
      <c r="N95" s="60">
        <f t="shared" si="28"/>
        <v>-0.60859677419354841</v>
      </c>
      <c r="O95" s="54">
        <f t="shared" si="22"/>
        <v>-43258.401470142824</v>
      </c>
      <c r="P95" s="75"/>
      <c r="Q95" s="54">
        <f t="shared" si="23"/>
        <v>-65872.456669958337</v>
      </c>
      <c r="S95" s="12">
        <v>0.19500000000000001</v>
      </c>
      <c r="T95" s="58">
        <v>1.5491827036463799</v>
      </c>
      <c r="U95" s="12">
        <v>1.1148</v>
      </c>
      <c r="V95" s="12">
        <f t="shared" si="24"/>
        <v>0.75922383204484623</v>
      </c>
      <c r="W95" s="12">
        <v>1.167</v>
      </c>
      <c r="X95" s="12">
        <f t="shared" si="25"/>
        <v>0.73324323943815184</v>
      </c>
    </row>
    <row r="96" spans="1:24" x14ac:dyDescent="0.2">
      <c r="A96" s="9" t="s">
        <v>122</v>
      </c>
      <c r="B96" s="10">
        <f t="shared" si="15"/>
        <v>30</v>
      </c>
      <c r="C96" s="10">
        <f t="shared" si="16"/>
        <v>930000</v>
      </c>
      <c r="D96" s="10">
        <f t="shared" si="17"/>
        <v>591623.221224159</v>
      </c>
      <c r="E96" s="11">
        <v>0.63615400131629996</v>
      </c>
      <c r="G96" s="12">
        <v>-0.36646839636246575</v>
      </c>
      <c r="H96" s="60">
        <f t="shared" si="26"/>
        <v>0.315</v>
      </c>
      <c r="I96" s="60">
        <f t="shared" si="18"/>
        <v>0.73321302960969403</v>
      </c>
      <c r="J96" s="54">
        <f t="shared" si="19"/>
        <v>-30613.32660278794</v>
      </c>
      <c r="L96" s="12">
        <f t="shared" si="20"/>
        <v>0.315</v>
      </c>
      <c r="M96" s="12">
        <f t="shared" si="21"/>
        <v>0.73321302960969403</v>
      </c>
      <c r="N96" s="60">
        <f>+$AD$12</f>
        <v>-0.57969354838709675</v>
      </c>
      <c r="O96" s="54">
        <f t="shared" si="22"/>
        <v>-95535.624684035283</v>
      </c>
      <c r="P96" s="75"/>
      <c r="Q96" s="54">
        <f t="shared" si="23"/>
        <v>-126148.95128682323</v>
      </c>
      <c r="S96" s="12">
        <v>0.315</v>
      </c>
      <c r="T96" s="58">
        <v>1.54924653304089</v>
      </c>
      <c r="U96" s="12">
        <v>1.1148</v>
      </c>
      <c r="V96" s="12">
        <f t="shared" si="24"/>
        <v>0.75919255180863887</v>
      </c>
      <c r="W96" s="12">
        <v>1.167</v>
      </c>
      <c r="X96" s="12">
        <f t="shared" si="25"/>
        <v>0.73321302960969403</v>
      </c>
    </row>
    <row r="97" spans="1:24" x14ac:dyDescent="0.2">
      <c r="A97" s="9" t="s">
        <v>123</v>
      </c>
      <c r="B97" s="10">
        <f t="shared" si="15"/>
        <v>31</v>
      </c>
      <c r="C97" s="10">
        <f t="shared" si="16"/>
        <v>961000</v>
      </c>
      <c r="D97" s="10">
        <f t="shared" si="17"/>
        <v>607941.37193661171</v>
      </c>
      <c r="E97" s="11">
        <v>0.63261329025661994</v>
      </c>
      <c r="G97" s="12">
        <v>-0.36647197542589183</v>
      </c>
      <c r="H97" s="60">
        <f t="shared" si="26"/>
        <v>0.315</v>
      </c>
      <c r="I97" s="60">
        <f t="shared" si="18"/>
        <v>0.73318338803731231</v>
      </c>
      <c r="J97" s="54">
        <f t="shared" si="19"/>
        <v>-31437.507127767207</v>
      </c>
      <c r="L97" s="12">
        <f t="shared" si="20"/>
        <v>0.315</v>
      </c>
      <c r="M97" s="12">
        <f t="shared" si="21"/>
        <v>0.73318338803731231</v>
      </c>
      <c r="N97" s="60">
        <f>+$AD$12</f>
        <v>-0.57969354838709675</v>
      </c>
      <c r="O97" s="54">
        <f t="shared" si="22"/>
        <v>-98188.708464750103</v>
      </c>
      <c r="P97" s="75"/>
      <c r="Q97" s="54">
        <f t="shared" si="23"/>
        <v>-129626.21559251731</v>
      </c>
      <c r="S97" s="12">
        <v>0.315</v>
      </c>
      <c r="T97" s="58">
        <v>1.5493091668975698</v>
      </c>
      <c r="U97" s="12">
        <v>1.1148</v>
      </c>
      <c r="V97" s="12">
        <f t="shared" si="24"/>
        <v>0.75916185996320318</v>
      </c>
      <c r="W97" s="12">
        <v>1.167</v>
      </c>
      <c r="X97" s="12">
        <f t="shared" si="25"/>
        <v>0.73318338803731231</v>
      </c>
    </row>
    <row r="98" spans="1:24" x14ac:dyDescent="0.2">
      <c r="A98" s="9" t="s">
        <v>124</v>
      </c>
      <c r="B98" s="10">
        <f t="shared" si="15"/>
        <v>31</v>
      </c>
      <c r="C98" s="10">
        <f t="shared" si="16"/>
        <v>961000</v>
      </c>
      <c r="D98" s="10">
        <f t="shared" si="17"/>
        <v>604437.07203261077</v>
      </c>
      <c r="E98" s="11">
        <v>0.62896677630864806</v>
      </c>
      <c r="G98" s="12">
        <v>-0.3664757244670982</v>
      </c>
      <c r="H98" s="60">
        <f t="shared" si="26"/>
        <v>0.315</v>
      </c>
      <c r="I98" s="60">
        <f t="shared" si="18"/>
        <v>0.73315233871991137</v>
      </c>
      <c r="J98" s="54">
        <f t="shared" si="19"/>
        <v>-31235.261411529107</v>
      </c>
      <c r="L98" s="12">
        <f t="shared" si="20"/>
        <v>0.315</v>
      </c>
      <c r="M98" s="12">
        <f t="shared" si="21"/>
        <v>0.73315233871991137</v>
      </c>
      <c r="N98" s="60">
        <f>+$AD$12</f>
        <v>-0.57969354838709675</v>
      </c>
      <c r="O98" s="54">
        <f t="shared" si="22"/>
        <v>-97641.495783839608</v>
      </c>
      <c r="P98" s="75"/>
      <c r="Q98" s="54">
        <f t="shared" si="23"/>
        <v>-128876.75719536871</v>
      </c>
      <c r="S98" s="12">
        <v>0.315</v>
      </c>
      <c r="T98" s="58">
        <v>1.5493747808082601</v>
      </c>
      <c r="U98" s="12">
        <v>1.1148</v>
      </c>
      <c r="V98" s="12">
        <f t="shared" si="24"/>
        <v>0.75912971049291622</v>
      </c>
      <c r="W98" s="12">
        <v>1.167</v>
      </c>
      <c r="X98" s="12">
        <f t="shared" si="25"/>
        <v>0.73315233871991137</v>
      </c>
    </row>
    <row r="99" spans="1:24" x14ac:dyDescent="0.2">
      <c r="A99" s="9" t="s">
        <v>125</v>
      </c>
      <c r="B99" s="10">
        <f t="shared" si="15"/>
        <v>28</v>
      </c>
      <c r="C99" s="10">
        <f t="shared" si="16"/>
        <v>868000</v>
      </c>
      <c r="D99" s="10">
        <f t="shared" si="17"/>
        <v>542788.79383292235</v>
      </c>
      <c r="E99" s="11">
        <v>0.62533271178908101</v>
      </c>
      <c r="G99" s="12">
        <v>-0.36647952500190772</v>
      </c>
      <c r="H99" s="60">
        <f t="shared" si="26"/>
        <v>0.315</v>
      </c>
      <c r="I99" s="60">
        <f t="shared" si="18"/>
        <v>0.73312086293581891</v>
      </c>
      <c r="J99" s="54">
        <f t="shared" si="19"/>
        <v>-28030.339529066019</v>
      </c>
      <c r="L99" s="12">
        <f t="shared" si="20"/>
        <v>0.315</v>
      </c>
      <c r="M99" s="12">
        <f t="shared" si="21"/>
        <v>0.73312086293581891</v>
      </c>
      <c r="N99" s="60">
        <f>+$AD$12</f>
        <v>-0.57969354838709675</v>
      </c>
      <c r="O99" s="54">
        <f t="shared" si="22"/>
        <v>-87699.843052445256</v>
      </c>
      <c r="P99" s="75"/>
      <c r="Q99" s="54">
        <f t="shared" si="23"/>
        <v>-115730.18258151127</v>
      </c>
      <c r="S99" s="12">
        <v>0.315</v>
      </c>
      <c r="T99" s="58">
        <v>1.5494413016079598</v>
      </c>
      <c r="U99" s="12">
        <v>1.1148</v>
      </c>
      <c r="V99" s="12">
        <f t="shared" si="24"/>
        <v>0.75909711944518476</v>
      </c>
      <c r="W99" s="12">
        <v>1.167</v>
      </c>
      <c r="X99" s="12">
        <f t="shared" si="25"/>
        <v>0.73312086293581891</v>
      </c>
    </row>
    <row r="100" spans="1:24" x14ac:dyDescent="0.2">
      <c r="A100" s="9" t="s">
        <v>126</v>
      </c>
      <c r="B100" s="10">
        <f t="shared" si="15"/>
        <v>31</v>
      </c>
      <c r="C100" s="10">
        <f t="shared" si="16"/>
        <v>961000</v>
      </c>
      <c r="D100" s="10">
        <f t="shared" si="17"/>
        <v>597800.67357093131</v>
      </c>
      <c r="E100" s="11">
        <v>0.62206105470440298</v>
      </c>
      <c r="G100" s="12">
        <v>-0.36648300199202932</v>
      </c>
      <c r="H100" s="60">
        <f t="shared" si="26"/>
        <v>0.315</v>
      </c>
      <c r="I100" s="60">
        <f t="shared" si="18"/>
        <v>0.73309206672795046</v>
      </c>
      <c r="J100" s="54">
        <f t="shared" si="19"/>
        <v>-30851.93366149949</v>
      </c>
      <c r="L100" s="12">
        <f t="shared" si="20"/>
        <v>0.315</v>
      </c>
      <c r="M100" s="12">
        <f t="shared" si="21"/>
        <v>0.73309206672795046</v>
      </c>
      <c r="N100" s="60">
        <f>+$AD$12</f>
        <v>-0.57969354838709675</v>
      </c>
      <c r="O100" s="54">
        <f t="shared" si="22"/>
        <v>-96605.474585898148</v>
      </c>
      <c r="P100" s="75"/>
      <c r="Q100" s="54">
        <f t="shared" si="23"/>
        <v>-127457.40824739763</v>
      </c>
      <c r="S100" s="12">
        <v>0.315</v>
      </c>
      <c r="T100" s="58">
        <v>1.5495021644051798</v>
      </c>
      <c r="U100" s="12">
        <v>1.1148</v>
      </c>
      <c r="V100" s="12">
        <f t="shared" si="24"/>
        <v>0.75906730291758484</v>
      </c>
      <c r="W100" s="12">
        <v>1.167</v>
      </c>
      <c r="X100" s="12">
        <f t="shared" si="25"/>
        <v>0.73309206672795046</v>
      </c>
    </row>
    <row r="101" spans="1:24" x14ac:dyDescent="0.2">
      <c r="A101" s="9" t="s">
        <v>127</v>
      </c>
      <c r="B101" s="10">
        <f t="shared" si="15"/>
        <v>30</v>
      </c>
      <c r="C101" s="10">
        <f t="shared" si="16"/>
        <v>930000</v>
      </c>
      <c r="D101" s="10">
        <f t="shared" si="17"/>
        <v>575159.20752258401</v>
      </c>
      <c r="E101" s="11">
        <v>0.61845076077697203</v>
      </c>
      <c r="G101" s="12">
        <v>-0.52148690049468893</v>
      </c>
      <c r="H101" s="60">
        <f t="shared" si="26"/>
        <v>0.15</v>
      </c>
      <c r="I101" s="60">
        <f t="shared" si="18"/>
        <v>0.733059779580437</v>
      </c>
      <c r="J101" s="54">
        <f t="shared" si="19"/>
        <v>-35414.208339842735</v>
      </c>
      <c r="L101" s="12">
        <f t="shared" si="20"/>
        <v>0.15</v>
      </c>
      <c r="M101" s="12">
        <f t="shared" si="21"/>
        <v>0.733059779580437</v>
      </c>
      <c r="N101" s="60">
        <f>+$AD$17</f>
        <v>-0.60859677419354841</v>
      </c>
      <c r="O101" s="54">
        <f t="shared" si="22"/>
        <v>-14687.837584185667</v>
      </c>
      <c r="P101" s="75"/>
      <c r="Q101" s="54">
        <f t="shared" si="23"/>
        <v>-50102.045924028404</v>
      </c>
      <c r="S101" s="12">
        <v>0.15</v>
      </c>
      <c r="T101" s="58">
        <v>1.54957041123354</v>
      </c>
      <c r="U101" s="12">
        <v>1.1148</v>
      </c>
      <c r="V101" s="12">
        <f t="shared" si="24"/>
        <v>0.75903387175785153</v>
      </c>
      <c r="W101" s="12">
        <v>1.167</v>
      </c>
      <c r="X101" s="12">
        <f t="shared" si="25"/>
        <v>0.733059779580437</v>
      </c>
    </row>
    <row r="102" spans="1:24" x14ac:dyDescent="0.2">
      <c r="A102" s="9" t="s">
        <v>128</v>
      </c>
      <c r="B102" s="10">
        <f t="shared" si="15"/>
        <v>31</v>
      </c>
      <c r="C102" s="10">
        <f t="shared" si="16"/>
        <v>961000</v>
      </c>
      <c r="D102" s="10">
        <f t="shared" si="17"/>
        <v>590985.0711225383</v>
      </c>
      <c r="E102" s="11">
        <v>0.61496885652709499</v>
      </c>
      <c r="G102" s="12">
        <v>-0.52149072223182324</v>
      </c>
      <c r="H102" s="60">
        <f t="shared" si="26"/>
        <v>0.15</v>
      </c>
      <c r="I102" s="60">
        <f t="shared" si="18"/>
        <v>0.73302812820004815</v>
      </c>
      <c r="J102" s="54">
        <f t="shared" si="19"/>
        <v>-36367.688242827891</v>
      </c>
      <c r="L102" s="12">
        <f t="shared" si="20"/>
        <v>0.15</v>
      </c>
      <c r="M102" s="12">
        <f t="shared" si="21"/>
        <v>0.73302812820004815</v>
      </c>
      <c r="N102" s="60">
        <f t="shared" ref="N102:N107" si="29">+$AD$17</f>
        <v>-0.60859677419354841</v>
      </c>
      <c r="O102" s="54">
        <f t="shared" si="22"/>
        <v>-15110.688070975768</v>
      </c>
      <c r="P102" s="75"/>
      <c r="Q102" s="54">
        <f t="shared" si="23"/>
        <v>-51478.376313803659</v>
      </c>
      <c r="S102" s="12">
        <v>0.15</v>
      </c>
      <c r="T102" s="58">
        <v>1.5496373200473199</v>
      </c>
      <c r="U102" s="12">
        <v>1.1148</v>
      </c>
      <c r="V102" s="12">
        <f t="shared" si="24"/>
        <v>0.75900109889201961</v>
      </c>
      <c r="W102" s="12">
        <v>1.167</v>
      </c>
      <c r="X102" s="12">
        <f t="shared" si="25"/>
        <v>0.73302812820004815</v>
      </c>
    </row>
    <row r="103" spans="1:24" x14ac:dyDescent="0.2">
      <c r="A103" s="9" t="s">
        <v>129</v>
      </c>
      <c r="B103" s="10">
        <f t="shared" si="15"/>
        <v>30</v>
      </c>
      <c r="C103" s="10">
        <f t="shared" si="16"/>
        <v>930000</v>
      </c>
      <c r="D103" s="10">
        <f t="shared" si="17"/>
        <v>568586.41343436739</v>
      </c>
      <c r="E103" s="11">
        <v>0.61138324025200796</v>
      </c>
      <c r="G103" s="12">
        <v>-0.52149472197297042</v>
      </c>
      <c r="H103" s="60">
        <f t="shared" si="26"/>
        <v>0.15</v>
      </c>
      <c r="I103" s="60">
        <f t="shared" si="18"/>
        <v>0.73299500260192352</v>
      </c>
      <c r="J103" s="54">
        <f t="shared" si="19"/>
        <v>-34968.223988023528</v>
      </c>
      <c r="L103" s="12">
        <f t="shared" si="20"/>
        <v>0.15</v>
      </c>
      <c r="M103" s="12">
        <f t="shared" si="21"/>
        <v>0.73299500260192352</v>
      </c>
      <c r="N103" s="60">
        <f t="shared" si="29"/>
        <v>-0.60859677419354841</v>
      </c>
      <c r="O103" s="54">
        <f t="shared" si="22"/>
        <v>-14556.819486847884</v>
      </c>
      <c r="P103" s="75"/>
      <c r="Q103" s="54">
        <f t="shared" si="23"/>
        <v>-49525.043474871411</v>
      </c>
      <c r="S103" s="12">
        <v>0.15</v>
      </c>
      <c r="T103" s="58">
        <v>1.5497073514430599</v>
      </c>
      <c r="U103" s="12">
        <v>1.1148</v>
      </c>
      <c r="V103" s="12">
        <f t="shared" si="24"/>
        <v>0.75896679957332935</v>
      </c>
      <c r="W103" s="12">
        <v>1.167</v>
      </c>
      <c r="X103" s="12">
        <f t="shared" si="25"/>
        <v>0.73299500260192352</v>
      </c>
    </row>
    <row r="104" spans="1:24" x14ac:dyDescent="0.2">
      <c r="A104" s="9" t="s">
        <v>130</v>
      </c>
      <c r="B104" s="10">
        <f t="shared" si="15"/>
        <v>31</v>
      </c>
      <c r="C104" s="10">
        <f t="shared" si="16"/>
        <v>961000</v>
      </c>
      <c r="D104" s="10">
        <f t="shared" si="17"/>
        <v>584216.18022512842</v>
      </c>
      <c r="E104" s="11">
        <v>0.60792526558285997</v>
      </c>
      <c r="G104" s="12">
        <v>-0.52149864165784665</v>
      </c>
      <c r="H104" s="60">
        <f t="shared" si="26"/>
        <v>0.15</v>
      </c>
      <c r="I104" s="60">
        <f t="shared" si="18"/>
        <v>0.73296254002466044</v>
      </c>
      <c r="J104" s="54">
        <f t="shared" si="19"/>
        <v>-35908.203925605449</v>
      </c>
      <c r="L104" s="12">
        <f t="shared" si="20"/>
        <v>0.15</v>
      </c>
      <c r="M104" s="12">
        <f t="shared" si="21"/>
        <v>0.73296254002466044</v>
      </c>
      <c r="N104" s="60">
        <f t="shared" si="29"/>
        <v>-0.60859677419354841</v>
      </c>
      <c r="O104" s="54">
        <f t="shared" si="22"/>
        <v>-14975.934369144212</v>
      </c>
      <c r="P104" s="75"/>
      <c r="Q104" s="54">
        <f t="shared" si="23"/>
        <v>-50884.13829474966</v>
      </c>
      <c r="S104" s="12">
        <v>0.15</v>
      </c>
      <c r="T104" s="58">
        <v>1.54977598727625</v>
      </c>
      <c r="U104" s="12">
        <v>1.1148</v>
      </c>
      <c r="V104" s="12">
        <f t="shared" si="24"/>
        <v>0.7589331867679433</v>
      </c>
      <c r="W104" s="12">
        <v>1.167</v>
      </c>
      <c r="X104" s="12">
        <f t="shared" si="25"/>
        <v>0.73296254002466044</v>
      </c>
    </row>
    <row r="105" spans="1:24" x14ac:dyDescent="0.2">
      <c r="A105" s="9" t="s">
        <v>131</v>
      </c>
      <c r="B105" s="10">
        <f t="shared" si="15"/>
        <v>31</v>
      </c>
      <c r="C105" s="10">
        <f t="shared" si="16"/>
        <v>961000</v>
      </c>
      <c r="D105" s="10">
        <f t="shared" si="17"/>
        <v>580794.21226432663</v>
      </c>
      <c r="E105" s="11">
        <v>0.60436442483280606</v>
      </c>
      <c r="G105" s="12">
        <v>-0.52150274258567197</v>
      </c>
      <c r="H105" s="60">
        <f t="shared" si="26"/>
        <v>0.15</v>
      </c>
      <c r="I105" s="60">
        <f t="shared" si="18"/>
        <v>0.73292857640498588</v>
      </c>
      <c r="J105" s="54">
        <f t="shared" si="19"/>
        <v>-35675.76876576784</v>
      </c>
      <c r="L105" s="12">
        <f t="shared" si="20"/>
        <v>0.15</v>
      </c>
      <c r="M105" s="12">
        <f t="shared" si="21"/>
        <v>0.73292857640498588</v>
      </c>
      <c r="N105" s="60">
        <f t="shared" si="29"/>
        <v>-0.60859677419354841</v>
      </c>
      <c r="O105" s="54">
        <f t="shared" si="22"/>
        <v>-14907.940714853119</v>
      </c>
      <c r="P105" s="75"/>
      <c r="Q105" s="54">
        <f t="shared" si="23"/>
        <v>-50583.709480620957</v>
      </c>
      <c r="S105" s="12">
        <v>0.15</v>
      </c>
      <c r="T105" s="58">
        <v>1.54984780328112</v>
      </c>
      <c r="U105" s="12">
        <v>1.1148</v>
      </c>
      <c r="V105" s="12">
        <f t="shared" si="24"/>
        <v>0.75889801973456006</v>
      </c>
      <c r="W105" s="12">
        <v>1.167</v>
      </c>
      <c r="X105" s="12">
        <f t="shared" si="25"/>
        <v>0.73292857640498588</v>
      </c>
    </row>
    <row r="106" spans="1:24" x14ac:dyDescent="0.2">
      <c r="A106" s="9" t="s">
        <v>132</v>
      </c>
      <c r="B106" s="10">
        <f t="shared" si="15"/>
        <v>30</v>
      </c>
      <c r="C106" s="10">
        <f t="shared" si="16"/>
        <v>930000</v>
      </c>
      <c r="D106" s="10">
        <f t="shared" si="17"/>
        <v>558759.07603681018</v>
      </c>
      <c r="E106" s="11">
        <v>0.60081621079226899</v>
      </c>
      <c r="G106" s="12">
        <v>-0.52150689491616831</v>
      </c>
      <c r="H106" s="60">
        <f t="shared" si="26"/>
        <v>0.15</v>
      </c>
      <c r="I106" s="60">
        <f t="shared" si="18"/>
        <v>0.73289418707170917</v>
      </c>
      <c r="J106" s="54">
        <f t="shared" si="19"/>
        <v>-34300.706645231723</v>
      </c>
      <c r="L106" s="12">
        <f t="shared" si="20"/>
        <v>0.15</v>
      </c>
      <c r="M106" s="12">
        <f t="shared" si="21"/>
        <v>0.73289418707170917</v>
      </c>
      <c r="N106" s="60">
        <f t="shared" si="29"/>
        <v>-0.60859677419354841</v>
      </c>
      <c r="O106" s="54">
        <f t="shared" si="22"/>
        <v>-14361.553831954521</v>
      </c>
      <c r="P106" s="75"/>
      <c r="Q106" s="54">
        <f t="shared" si="23"/>
        <v>-48662.260477186246</v>
      </c>
      <c r="S106" s="12">
        <v>0.15</v>
      </c>
      <c r="T106" s="58">
        <v>1.54992052623837</v>
      </c>
      <c r="U106" s="12">
        <v>1.1148</v>
      </c>
      <c r="V106" s="12">
        <f t="shared" si="24"/>
        <v>0.75886241190350556</v>
      </c>
      <c r="W106" s="12">
        <v>1.167</v>
      </c>
      <c r="X106" s="12">
        <f t="shared" si="25"/>
        <v>0.73289418707170917</v>
      </c>
    </row>
    <row r="107" spans="1:24" x14ac:dyDescent="0.2">
      <c r="A107" s="9" t="s">
        <v>133</v>
      </c>
      <c r="B107" s="10">
        <f t="shared" si="15"/>
        <v>31</v>
      </c>
      <c r="C107" s="10">
        <f t="shared" si="16"/>
        <v>961000</v>
      </c>
      <c r="D107" s="10">
        <f t="shared" si="17"/>
        <v>574096.11403881037</v>
      </c>
      <c r="E107" s="11">
        <v>0.59739449952009405</v>
      </c>
      <c r="G107" s="12">
        <v>-0.52151096222986304</v>
      </c>
      <c r="H107" s="60">
        <f t="shared" si="26"/>
        <v>0.15</v>
      </c>
      <c r="I107" s="60">
        <f t="shared" si="18"/>
        <v>0.73286050184209661</v>
      </c>
      <c r="J107" s="54">
        <f t="shared" si="19"/>
        <v>-35220.532289453346</v>
      </c>
      <c r="L107" s="12">
        <f t="shared" si="20"/>
        <v>0.15</v>
      </c>
      <c r="M107" s="12">
        <f t="shared" si="21"/>
        <v>0.73286050184209661</v>
      </c>
      <c r="N107" s="60">
        <f t="shared" si="29"/>
        <v>-0.60859677419354841</v>
      </c>
      <c r="O107" s="54">
        <f t="shared" si="22"/>
        <v>-14775.093946812964</v>
      </c>
      <c r="P107" s="75"/>
      <c r="Q107" s="54">
        <f t="shared" si="23"/>
        <v>-49995.626236266311</v>
      </c>
      <c r="S107" s="12">
        <v>0.15</v>
      </c>
      <c r="T107" s="58">
        <v>1.5499917668478398</v>
      </c>
      <c r="U107" s="12">
        <v>1.1148</v>
      </c>
      <c r="V107" s="12">
        <f t="shared" si="24"/>
        <v>0.75882753312422169</v>
      </c>
      <c r="W107" s="12">
        <v>1.167</v>
      </c>
      <c r="X107" s="12">
        <f t="shared" si="25"/>
        <v>0.73286050184209661</v>
      </c>
    </row>
    <row r="108" spans="1:24" x14ac:dyDescent="0.2">
      <c r="A108" s="9" t="s">
        <v>134</v>
      </c>
      <c r="B108" s="10">
        <f t="shared" si="15"/>
        <v>30</v>
      </c>
      <c r="C108" s="10">
        <f t="shared" si="16"/>
        <v>930000</v>
      </c>
      <c r="D108" s="10">
        <f t="shared" si="17"/>
        <v>552300.21503595647</v>
      </c>
      <c r="E108" s="11">
        <v>0.59387119896339402</v>
      </c>
      <c r="G108" s="12">
        <v>-0.48151521566764366</v>
      </c>
      <c r="H108" s="60">
        <f t="shared" si="26"/>
        <v>0.32500000000000001</v>
      </c>
      <c r="I108" s="60">
        <f t="shared" si="18"/>
        <v>0.73282527514480966</v>
      </c>
      <c r="J108" s="54">
        <f t="shared" si="19"/>
        <v>40698.969996748034</v>
      </c>
      <c r="L108" s="12">
        <f t="shared" si="20"/>
        <v>0.32500000000000001</v>
      </c>
      <c r="M108" s="12">
        <f t="shared" si="21"/>
        <v>0.73282527514480966</v>
      </c>
      <c r="N108" s="60">
        <f>+$AD$21</f>
        <v>-0.6060161290322581</v>
      </c>
      <c r="O108" s="54">
        <f t="shared" si="22"/>
        <v>-109460.85122019761</v>
      </c>
      <c r="P108" s="75"/>
      <c r="Q108" s="54">
        <f t="shared" si="23"/>
        <v>-68761.881223449571</v>
      </c>
      <c r="S108" s="12">
        <v>0.32500000000000001</v>
      </c>
      <c r="T108" s="58">
        <v>1.5500662745000999</v>
      </c>
      <c r="U108" s="12">
        <v>1.1148</v>
      </c>
      <c r="V108" s="12">
        <f t="shared" si="24"/>
        <v>0.75879105825931192</v>
      </c>
      <c r="W108" s="12">
        <v>1.167</v>
      </c>
      <c r="X108" s="12">
        <f t="shared" si="25"/>
        <v>0.73282527514480966</v>
      </c>
    </row>
    <row r="109" spans="1:24" x14ac:dyDescent="0.2">
      <c r="A109" s="9" t="s">
        <v>135</v>
      </c>
      <c r="B109" s="10">
        <f t="shared" si="15"/>
        <v>31</v>
      </c>
      <c r="C109" s="10">
        <f t="shared" si="16"/>
        <v>961000</v>
      </c>
      <c r="D109" s="10">
        <f t="shared" si="17"/>
        <v>567445.16738531005</v>
      </c>
      <c r="E109" s="11">
        <v>0.59047363931874097</v>
      </c>
      <c r="G109" s="12">
        <v>-0.48151938080130297</v>
      </c>
      <c r="H109" s="60">
        <f t="shared" si="26"/>
        <v>0.32500000000000001</v>
      </c>
      <c r="I109" s="60">
        <f t="shared" si="18"/>
        <v>0.73279077977656382</v>
      </c>
      <c r="J109" s="54">
        <f t="shared" si="19"/>
        <v>41836.938349567827</v>
      </c>
      <c r="L109" s="12">
        <f t="shared" si="20"/>
        <v>0.32500000000000001</v>
      </c>
      <c r="M109" s="12">
        <f t="shared" si="21"/>
        <v>0.73279077977656382</v>
      </c>
      <c r="N109" s="60">
        <f>+$AD$21</f>
        <v>-0.6060161290322581</v>
      </c>
      <c r="O109" s="54">
        <f t="shared" si="22"/>
        <v>-112482.01648840899</v>
      </c>
      <c r="P109" s="75"/>
      <c r="Q109" s="54">
        <f t="shared" si="23"/>
        <v>-70645.078138841171</v>
      </c>
      <c r="S109" s="12">
        <v>0.32500000000000001</v>
      </c>
      <c r="T109" s="58">
        <v>1.55013924226719</v>
      </c>
      <c r="U109" s="12">
        <v>1.1148</v>
      </c>
      <c r="V109" s="12">
        <f t="shared" si="24"/>
        <v>0.7587553406362112</v>
      </c>
      <c r="W109" s="12">
        <v>1.167</v>
      </c>
      <c r="X109" s="12">
        <f t="shared" si="25"/>
        <v>0.73279077977656382</v>
      </c>
    </row>
    <row r="110" spans="1:24" x14ac:dyDescent="0.2">
      <c r="A110" s="9" t="s">
        <v>136</v>
      </c>
      <c r="B110" s="10">
        <f t="shared" si="15"/>
        <v>31</v>
      </c>
      <c r="C110" s="10">
        <f t="shared" si="16"/>
        <v>961000</v>
      </c>
      <c r="D110" s="10">
        <f t="shared" si="17"/>
        <v>564083.2992199841</v>
      </c>
      <c r="E110" s="11">
        <v>0.58697533737771501</v>
      </c>
      <c r="G110" s="12">
        <v>-0.48152373529289338</v>
      </c>
      <c r="H110" s="60">
        <f t="shared" si="26"/>
        <v>0.32500000000000001</v>
      </c>
      <c r="I110" s="60">
        <f t="shared" si="18"/>
        <v>0.73275471615814936</v>
      </c>
      <c r="J110" s="54">
        <f t="shared" si="19"/>
        <v>41611.871693748522</v>
      </c>
      <c r="L110" s="12">
        <f t="shared" si="20"/>
        <v>0.32500000000000001</v>
      </c>
      <c r="M110" s="12">
        <f t="shared" si="21"/>
        <v>0.73275471615814936</v>
      </c>
      <c r="N110" s="60">
        <f>+$AD$21</f>
        <v>-0.6060161290322581</v>
      </c>
      <c r="O110" s="54">
        <f t="shared" si="22"/>
        <v>-111835.95188204269</v>
      </c>
      <c r="P110" s="75"/>
      <c r="Q110" s="54">
        <f t="shared" si="23"/>
        <v>-70224.080188294174</v>
      </c>
      <c r="S110" s="12">
        <v>0.32500000000000001</v>
      </c>
      <c r="T110" s="58">
        <v>1.5502155346865898</v>
      </c>
      <c r="U110" s="12">
        <v>1.1148</v>
      </c>
      <c r="V110" s="12">
        <f t="shared" si="24"/>
        <v>0.75871799919602145</v>
      </c>
      <c r="W110" s="12">
        <v>1.167</v>
      </c>
      <c r="X110" s="12">
        <f t="shared" si="25"/>
        <v>0.73275471615814936</v>
      </c>
    </row>
    <row r="111" spans="1:24" x14ac:dyDescent="0.2">
      <c r="A111" s="9" t="s">
        <v>137</v>
      </c>
      <c r="B111" s="10">
        <f t="shared" si="15"/>
        <v>28</v>
      </c>
      <c r="C111" s="10">
        <f t="shared" si="16"/>
        <v>868000</v>
      </c>
      <c r="D111" s="10">
        <f t="shared" si="17"/>
        <v>506469.12094167626</v>
      </c>
      <c r="E111" s="11">
        <v>0.58348977067013397</v>
      </c>
      <c r="G111" s="12">
        <v>-0.48152814111899112</v>
      </c>
      <c r="H111" s="60">
        <f t="shared" si="26"/>
        <v>0.32500000000000001</v>
      </c>
      <c r="I111" s="60">
        <f t="shared" si="18"/>
        <v>0.73271822739065418</v>
      </c>
      <c r="J111" s="54">
        <f t="shared" si="19"/>
        <v>37382.442122771747</v>
      </c>
      <c r="L111" s="12">
        <f t="shared" si="20"/>
        <v>0.32500000000000001</v>
      </c>
      <c r="M111" s="12">
        <f t="shared" si="21"/>
        <v>0.73271822739065418</v>
      </c>
      <c r="N111" s="60">
        <f>+$AD$21</f>
        <v>-0.6060161290322581</v>
      </c>
      <c r="O111" s="54">
        <f t="shared" si="22"/>
        <v>-100431.76392900213</v>
      </c>
      <c r="P111" s="75"/>
      <c r="Q111" s="54">
        <f t="shared" si="23"/>
        <v>-63049.321806230386</v>
      </c>
      <c r="S111" s="12">
        <v>0.32500000000000001</v>
      </c>
      <c r="T111" s="58">
        <v>1.5502927341503101</v>
      </c>
      <c r="U111" s="12">
        <v>1.1148</v>
      </c>
      <c r="V111" s="12">
        <f t="shared" si="24"/>
        <v>0.75868021754268422</v>
      </c>
      <c r="W111" s="12">
        <v>1.167</v>
      </c>
      <c r="X111" s="12">
        <f t="shared" si="25"/>
        <v>0.73271822739065418</v>
      </c>
    </row>
    <row r="112" spans="1:24" x14ac:dyDescent="0.2">
      <c r="A112" s="9" t="s">
        <v>138</v>
      </c>
      <c r="B112" s="10">
        <f t="shared" si="15"/>
        <v>31</v>
      </c>
      <c r="C112" s="10">
        <f t="shared" si="16"/>
        <v>961000</v>
      </c>
      <c r="D112" s="10">
        <f t="shared" si="17"/>
        <v>557718.73304580618</v>
      </c>
      <c r="E112" s="11">
        <v>0.580352479756302</v>
      </c>
      <c r="G112" s="12">
        <v>-0.48153216468622517</v>
      </c>
      <c r="H112" s="60">
        <f t="shared" si="26"/>
        <v>0.32500000000000001</v>
      </c>
      <c r="I112" s="60">
        <f t="shared" si="18"/>
        <v>0.73268490446640722</v>
      </c>
      <c r="J112" s="54">
        <f t="shared" si="19"/>
        <v>41186.000408700806</v>
      </c>
      <c r="L112" s="12">
        <f t="shared" si="20"/>
        <v>0.32500000000000001</v>
      </c>
      <c r="M112" s="12">
        <f t="shared" si="21"/>
        <v>0.73268490446640722</v>
      </c>
      <c r="N112" s="60">
        <f>+$AD$21</f>
        <v>-0.6060161290322581</v>
      </c>
      <c r="O112" s="54">
        <f t="shared" si="22"/>
        <v>-110613.03928828963</v>
      </c>
      <c r="P112" s="75"/>
      <c r="Q112" s="54">
        <f t="shared" si="23"/>
        <v>-69427.038879588828</v>
      </c>
      <c r="S112" s="12">
        <v>0.32500000000000001</v>
      </c>
      <c r="T112" s="58">
        <v>1.5503632423415199</v>
      </c>
      <c r="U112" s="12">
        <v>1.1148</v>
      </c>
      <c r="V112" s="12">
        <f t="shared" si="24"/>
        <v>0.7586457139061269</v>
      </c>
      <c r="W112" s="12">
        <v>1.167</v>
      </c>
      <c r="X112" s="12">
        <f t="shared" si="25"/>
        <v>0.73268490446640722</v>
      </c>
    </row>
    <row r="113" spans="1:24" x14ac:dyDescent="0.2">
      <c r="A113" s="9" t="s">
        <v>139</v>
      </c>
      <c r="B113" s="10">
        <f t="shared" si="15"/>
        <v>30</v>
      </c>
      <c r="C113" s="10">
        <f t="shared" si="16"/>
        <v>930000</v>
      </c>
      <c r="D113" s="10">
        <f t="shared" si="17"/>
        <v>536508.8214837116</v>
      </c>
      <c r="E113" s="11">
        <v>0.57689120589646403</v>
      </c>
      <c r="G113" s="12">
        <v>-0.55153666817454061</v>
      </c>
      <c r="H113" s="60">
        <f t="shared" si="26"/>
        <v>0.15</v>
      </c>
      <c r="I113" s="60">
        <f t="shared" si="18"/>
        <v>0.73264760686672414</v>
      </c>
      <c r="J113" s="54">
        <f t="shared" si="19"/>
        <v>-16691.293052995377</v>
      </c>
      <c r="L113" s="12">
        <f t="shared" si="20"/>
        <v>0.15</v>
      </c>
      <c r="M113" s="12">
        <f t="shared" si="21"/>
        <v>0.73264760686672414</v>
      </c>
      <c r="N113" s="60">
        <f>+$AD$25</f>
        <v>-0.67827419354838714</v>
      </c>
      <c r="O113" s="54">
        <f t="shared" si="22"/>
        <v>-51304.507323089019</v>
      </c>
      <c r="P113" s="75"/>
      <c r="Q113" s="54">
        <f t="shared" si="23"/>
        <v>-67995.8003760844</v>
      </c>
      <c r="S113" s="12">
        <v>0.15</v>
      </c>
      <c r="T113" s="58">
        <v>1.5504421681812199</v>
      </c>
      <c r="U113" s="12">
        <v>1.1148</v>
      </c>
      <c r="V113" s="12">
        <f t="shared" si="24"/>
        <v>0.75860709476170884</v>
      </c>
      <c r="W113" s="12">
        <v>1.167</v>
      </c>
      <c r="X113" s="12">
        <f t="shared" si="25"/>
        <v>0.73264760686672414</v>
      </c>
    </row>
    <row r="114" spans="1:24" x14ac:dyDescent="0.2">
      <c r="A114" s="9" t="s">
        <v>140</v>
      </c>
      <c r="B114" s="10">
        <f t="shared" si="15"/>
        <v>31</v>
      </c>
      <c r="C114" s="10">
        <f t="shared" si="16"/>
        <v>961000</v>
      </c>
      <c r="D114" s="10">
        <f t="shared" si="17"/>
        <v>551185.16832719464</v>
      </c>
      <c r="E114" s="11">
        <v>0.57355376516877699</v>
      </c>
      <c r="G114" s="12">
        <v>-0.55154107522735529</v>
      </c>
      <c r="H114" s="60">
        <f t="shared" si="26"/>
        <v>0.15</v>
      </c>
      <c r="I114" s="60">
        <f t="shared" si="18"/>
        <v>0.73261110793963802</v>
      </c>
      <c r="J114" s="54">
        <f t="shared" si="19"/>
        <v>-17125.341210450984</v>
      </c>
      <c r="L114" s="12">
        <f t="shared" si="20"/>
        <v>0.15</v>
      </c>
      <c r="M114" s="12">
        <f t="shared" si="21"/>
        <v>0.73261110793963802</v>
      </c>
      <c r="N114" s="60">
        <f t="shared" ref="N114:N119" si="30">+$AD$25</f>
        <v>-0.67827419354838714</v>
      </c>
      <c r="O114" s="54">
        <f t="shared" si="22"/>
        <v>-52728.073943957228</v>
      </c>
      <c r="P114" s="75"/>
      <c r="Q114" s="54">
        <f t="shared" si="23"/>
        <v>-69853.415154408212</v>
      </c>
      <c r="S114" s="12">
        <v>0.15</v>
      </c>
      <c r="T114" s="58">
        <v>1.55051941172153</v>
      </c>
      <c r="U114" s="12">
        <v>1.1148</v>
      </c>
      <c r="V114" s="12">
        <f t="shared" si="24"/>
        <v>0.75856930258880162</v>
      </c>
      <c r="W114" s="12">
        <v>1.167</v>
      </c>
      <c r="X114" s="12">
        <f t="shared" si="25"/>
        <v>0.73261110793963802</v>
      </c>
    </row>
    <row r="115" spans="1:24" x14ac:dyDescent="0.2">
      <c r="A115" s="9" t="s">
        <v>141</v>
      </c>
      <c r="B115" s="10">
        <f t="shared" si="15"/>
        <v>30</v>
      </c>
      <c r="C115" s="10">
        <f t="shared" si="16"/>
        <v>930000</v>
      </c>
      <c r="D115" s="10">
        <f t="shared" si="17"/>
        <v>530209.44166467502</v>
      </c>
      <c r="E115" s="11">
        <v>0.57011767920932799</v>
      </c>
      <c r="G115" s="12">
        <v>-0.55154567963425194</v>
      </c>
      <c r="H115" s="60">
        <f t="shared" si="26"/>
        <v>0.15</v>
      </c>
      <c r="I115" s="60">
        <f t="shared" si="18"/>
        <v>0.73257297453877812</v>
      </c>
      <c r="J115" s="54">
        <f t="shared" si="19"/>
        <v>-16450.964707694031</v>
      </c>
      <c r="L115" s="12">
        <f t="shared" si="20"/>
        <v>0.15</v>
      </c>
      <c r="M115" s="12">
        <f t="shared" si="21"/>
        <v>0.73257297453877812</v>
      </c>
      <c r="N115" s="60">
        <f t="shared" si="30"/>
        <v>-0.67827419354838714</v>
      </c>
      <c r="O115" s="54">
        <f t="shared" si="22"/>
        <v>-50741.689897713593</v>
      </c>
      <c r="P115" s="75"/>
      <c r="Q115" s="54">
        <f t="shared" si="23"/>
        <v>-67192.654605407617</v>
      </c>
      <c r="S115" s="12">
        <v>0.15</v>
      </c>
      <c r="T115" s="58">
        <v>1.5506001225589801</v>
      </c>
      <c r="U115" s="12">
        <v>1.1148</v>
      </c>
      <c r="V115" s="12">
        <f t="shared" si="24"/>
        <v>0.75852981802873665</v>
      </c>
      <c r="W115" s="12">
        <v>1.167</v>
      </c>
      <c r="X115" s="12">
        <f t="shared" si="25"/>
        <v>0.73257297453877812</v>
      </c>
    </row>
    <row r="116" spans="1:24" x14ac:dyDescent="0.2">
      <c r="A116" s="9" t="s">
        <v>142</v>
      </c>
      <c r="B116" s="10">
        <f t="shared" si="15"/>
        <v>31</v>
      </c>
      <c r="C116" s="10">
        <f t="shared" si="16"/>
        <v>961000</v>
      </c>
      <c r="D116" s="10">
        <f t="shared" si="17"/>
        <v>544699.26607735979</v>
      </c>
      <c r="E116" s="11">
        <v>0.56680464732295499</v>
      </c>
      <c r="G116" s="12">
        <v>-0.55155018432330039</v>
      </c>
      <c r="H116" s="60">
        <f t="shared" si="26"/>
        <v>0.15</v>
      </c>
      <c r="I116" s="60">
        <f t="shared" si="18"/>
        <v>0.73253566699470862</v>
      </c>
      <c r="J116" s="54">
        <f t="shared" si="19"/>
        <v>-16877.769670168804</v>
      </c>
      <c r="L116" s="12">
        <f t="shared" si="20"/>
        <v>0.15</v>
      </c>
      <c r="M116" s="12">
        <f t="shared" si="21"/>
        <v>0.73253566699470862</v>
      </c>
      <c r="N116" s="60">
        <f t="shared" si="30"/>
        <v>-0.67827419354838714</v>
      </c>
      <c r="O116" s="54">
        <f t="shared" si="22"/>
        <v>-52148.705149116518</v>
      </c>
      <c r="P116" s="75"/>
      <c r="Q116" s="54">
        <f t="shared" si="23"/>
        <v>-69026.474819285329</v>
      </c>
      <c r="S116" s="12">
        <v>0.15</v>
      </c>
      <c r="T116" s="58">
        <v>1.5506790935702399</v>
      </c>
      <c r="U116" s="12">
        <v>1.1148</v>
      </c>
      <c r="V116" s="12">
        <f t="shared" si="24"/>
        <v>0.75849118858757847</v>
      </c>
      <c r="W116" s="12">
        <v>1.167</v>
      </c>
      <c r="X116" s="12">
        <f t="shared" si="25"/>
        <v>0.73253566699470862</v>
      </c>
    </row>
    <row r="117" spans="1:24" x14ac:dyDescent="0.2">
      <c r="A117" s="9" t="s">
        <v>143</v>
      </c>
      <c r="B117" s="10">
        <f t="shared" si="15"/>
        <v>31</v>
      </c>
      <c r="C117" s="10">
        <f t="shared" si="16"/>
        <v>961000</v>
      </c>
      <c r="D117" s="10">
        <f t="shared" si="17"/>
        <v>541421.45830541919</v>
      </c>
      <c r="E117" s="11">
        <v>0.56339381717525405</v>
      </c>
      <c r="G117" s="12">
        <v>-0.55155488959299825</v>
      </c>
      <c r="H117" s="60">
        <f t="shared" si="26"/>
        <v>0.15</v>
      </c>
      <c r="I117" s="60">
        <f t="shared" si="18"/>
        <v>0.73249669825463148</v>
      </c>
      <c r="J117" s="54">
        <f t="shared" si="19"/>
        <v>-16752.559168188702</v>
      </c>
      <c r="L117" s="12">
        <f t="shared" si="20"/>
        <v>0.15</v>
      </c>
      <c r="M117" s="12">
        <f t="shared" si="21"/>
        <v>0.73249669825463148</v>
      </c>
      <c r="N117" s="60">
        <f t="shared" si="30"/>
        <v>-0.67827419354838714</v>
      </c>
      <c r="O117" s="54">
        <f t="shared" si="22"/>
        <v>-51855.991174785624</v>
      </c>
      <c r="P117" s="75"/>
      <c r="Q117" s="54">
        <f t="shared" si="23"/>
        <v>-68608.550342974326</v>
      </c>
      <c r="S117" s="12">
        <v>0.15</v>
      </c>
      <c r="T117" s="58">
        <v>1.5507615895196198</v>
      </c>
      <c r="U117" s="12">
        <v>1.1148</v>
      </c>
      <c r="V117" s="12">
        <f t="shared" si="24"/>
        <v>0.75845083909019484</v>
      </c>
      <c r="W117" s="12">
        <v>1.167</v>
      </c>
      <c r="X117" s="12">
        <f t="shared" si="25"/>
        <v>0.73249669825463148</v>
      </c>
    </row>
    <row r="118" spans="1:24" x14ac:dyDescent="0.2">
      <c r="A118" s="9" t="s">
        <v>144</v>
      </c>
      <c r="B118" s="10">
        <f t="shared" si="15"/>
        <v>30</v>
      </c>
      <c r="C118" s="10">
        <f t="shared" si="16"/>
        <v>930000</v>
      </c>
      <c r="D118" s="10">
        <f t="shared" si="17"/>
        <v>520796.13716676278</v>
      </c>
      <c r="E118" s="11">
        <v>0.55999584641587397</v>
      </c>
      <c r="G118" s="12">
        <v>-0.55155964609925556</v>
      </c>
      <c r="H118" s="60">
        <f t="shared" si="26"/>
        <v>0.15</v>
      </c>
      <c r="I118" s="60">
        <f t="shared" si="18"/>
        <v>0.73245730517668994</v>
      </c>
      <c r="J118" s="54">
        <f t="shared" si="19"/>
        <v>-16091.381495023377</v>
      </c>
      <c r="L118" s="12">
        <f t="shared" si="20"/>
        <v>0.15</v>
      </c>
      <c r="M118" s="12">
        <f t="shared" si="21"/>
        <v>0.73245730517668994</v>
      </c>
      <c r="N118" s="60">
        <f t="shared" si="30"/>
        <v>-0.67827419354838714</v>
      </c>
      <c r="O118" s="54">
        <f t="shared" si="22"/>
        <v>-49901.065339318819</v>
      </c>
      <c r="P118" s="75"/>
      <c r="Q118" s="54">
        <f t="shared" si="23"/>
        <v>-65992.44683434219</v>
      </c>
      <c r="S118" s="12">
        <v>0.15</v>
      </c>
      <c r="T118" s="58">
        <v>1.5508449927046699</v>
      </c>
      <c r="U118" s="12">
        <v>1.1148</v>
      </c>
      <c r="V118" s="12">
        <f t="shared" si="24"/>
        <v>0.75841005021962327</v>
      </c>
      <c r="W118" s="12">
        <v>1.167</v>
      </c>
      <c r="X118" s="12">
        <f t="shared" si="25"/>
        <v>0.73245730517668994</v>
      </c>
    </row>
    <row r="119" spans="1:24" x14ac:dyDescent="0.2">
      <c r="A119" s="9" t="s">
        <v>145</v>
      </c>
      <c r="B119" s="10">
        <f t="shared" si="15"/>
        <v>31</v>
      </c>
      <c r="C119" s="10">
        <f t="shared" si="16"/>
        <v>961000</v>
      </c>
      <c r="D119" s="10">
        <f t="shared" si="17"/>
        <v>535007.67611082376</v>
      </c>
      <c r="E119" s="11">
        <v>0.55671974621313602</v>
      </c>
      <c r="G119" s="12">
        <v>-0.55156429794004147</v>
      </c>
      <c r="H119" s="60">
        <f t="shared" si="26"/>
        <v>0.15</v>
      </c>
      <c r="I119" s="60">
        <f t="shared" si="18"/>
        <v>0.73241877893141361</v>
      </c>
      <c r="J119" s="54">
        <f t="shared" si="19"/>
        <v>-16507.384172799579</v>
      </c>
      <c r="L119" s="12">
        <f t="shared" si="20"/>
        <v>0.15</v>
      </c>
      <c r="M119" s="12">
        <f t="shared" si="21"/>
        <v>0.73241877893141361</v>
      </c>
      <c r="N119" s="60">
        <f t="shared" si="30"/>
        <v>-0.67827419354838714</v>
      </c>
      <c r="O119" s="54">
        <f t="shared" si="22"/>
        <v>-51283.382616866511</v>
      </c>
      <c r="P119" s="75"/>
      <c r="Q119" s="54">
        <f t="shared" si="23"/>
        <v>-67790.766789666086</v>
      </c>
      <c r="S119" s="12">
        <v>0.15</v>
      </c>
      <c r="T119" s="58">
        <v>1.5509265693057801</v>
      </c>
      <c r="U119" s="12">
        <v>1.1148</v>
      </c>
      <c r="V119" s="12">
        <f t="shared" si="24"/>
        <v>0.75837015889570814</v>
      </c>
      <c r="W119" s="12">
        <v>1.167</v>
      </c>
      <c r="X119" s="12">
        <f t="shared" si="25"/>
        <v>0.73241877893141361</v>
      </c>
    </row>
    <row r="120" spans="1:24" x14ac:dyDescent="0.2">
      <c r="A120" s="9" t="s">
        <v>146</v>
      </c>
      <c r="B120" s="10">
        <f t="shared" si="15"/>
        <v>30</v>
      </c>
      <c r="C120" s="10">
        <f t="shared" si="16"/>
        <v>930000</v>
      </c>
      <c r="D120" s="10">
        <f t="shared" si="17"/>
        <v>514612.82580010599</v>
      </c>
      <c r="E120" s="11">
        <v>0.55334712451624302</v>
      </c>
      <c r="G120" s="12">
        <v>-0.51156915522372426</v>
      </c>
      <c r="H120" s="60">
        <f t="shared" si="26"/>
        <v>0.32500000000000001</v>
      </c>
      <c r="I120" s="60">
        <f t="shared" si="18"/>
        <v>0.732378551221327</v>
      </c>
      <c r="J120" s="54">
        <f t="shared" si="19"/>
        <v>53617.821147493465</v>
      </c>
      <c r="L120" s="12">
        <f t="shared" si="20"/>
        <v>0.32500000000000001</v>
      </c>
      <c r="M120" s="12">
        <f t="shared" si="21"/>
        <v>0.732378551221327</v>
      </c>
      <c r="N120" s="60">
        <f>+$AD$21</f>
        <v>-0.6060161290322581</v>
      </c>
      <c r="O120" s="54">
        <f t="shared" si="22"/>
        <v>-102221.44522737169</v>
      </c>
      <c r="P120" s="75"/>
      <c r="Q120" s="54">
        <f t="shared" si="23"/>
        <v>-48603.624079878224</v>
      </c>
      <c r="S120" s="12">
        <v>0.32500000000000001</v>
      </c>
      <c r="T120" s="58">
        <v>1.55101175779784</v>
      </c>
      <c r="U120" s="12">
        <v>1.1148</v>
      </c>
      <c r="V120" s="12">
        <f t="shared" si="24"/>
        <v>0.75832850581994349</v>
      </c>
      <c r="W120" s="12">
        <v>1.167</v>
      </c>
      <c r="X120" s="12">
        <f t="shared" si="25"/>
        <v>0.732378551221327</v>
      </c>
    </row>
    <row r="121" spans="1:24" x14ac:dyDescent="0.2">
      <c r="A121" s="9" t="s">
        <v>147</v>
      </c>
      <c r="B121" s="10">
        <f t="shared" si="15"/>
        <v>31</v>
      </c>
      <c r="C121" s="10">
        <f t="shared" si="16"/>
        <v>961000</v>
      </c>
      <c r="D121" s="10">
        <f t="shared" si="17"/>
        <v>528641.85550379497</v>
      </c>
      <c r="E121" s="11">
        <v>0.55009558325056707</v>
      </c>
      <c r="G121" s="12">
        <v>-0.51157390456334184</v>
      </c>
      <c r="H121" s="60">
        <f t="shared" si="26"/>
        <v>0.32500000000000001</v>
      </c>
      <c r="I121" s="60">
        <f t="shared" si="18"/>
        <v>0.73233921749701469</v>
      </c>
      <c r="J121" s="54">
        <f t="shared" si="19"/>
        <v>55102.818378600576</v>
      </c>
      <c r="L121" s="12">
        <f t="shared" si="20"/>
        <v>0.32500000000000001</v>
      </c>
      <c r="M121" s="12">
        <f t="shared" si="21"/>
        <v>0.73233921749701469</v>
      </c>
      <c r="N121" s="60">
        <f>+$AD$21</f>
        <v>-0.6060161290322581</v>
      </c>
      <c r="O121" s="54">
        <f t="shared" si="22"/>
        <v>-105028.9311597544</v>
      </c>
      <c r="P121" s="75"/>
      <c r="Q121" s="54">
        <f t="shared" si="23"/>
        <v>-49926.112781153824</v>
      </c>
      <c r="S121" s="12">
        <v>0.32500000000000001</v>
      </c>
      <c r="T121" s="58">
        <v>1.5510950621838799</v>
      </c>
      <c r="U121" s="12">
        <v>1.1148</v>
      </c>
      <c r="V121" s="12">
        <f t="shared" si="24"/>
        <v>0.75828777840604467</v>
      </c>
      <c r="W121" s="12">
        <v>1.167</v>
      </c>
      <c r="X121" s="12">
        <f t="shared" si="25"/>
        <v>0.73233921749701469</v>
      </c>
    </row>
    <row r="122" spans="1:24" x14ac:dyDescent="0.2">
      <c r="A122" s="9" t="s">
        <v>148</v>
      </c>
      <c r="B122" s="10">
        <f t="shared" si="15"/>
        <v>31</v>
      </c>
      <c r="C122" s="10">
        <f t="shared" si="16"/>
        <v>961000</v>
      </c>
      <c r="D122" s="10">
        <f t="shared" si="17"/>
        <v>525425.18013895804</v>
      </c>
      <c r="E122" s="11">
        <v>0.54674836642971703</v>
      </c>
      <c r="G122" s="12">
        <v>-0.51157886256701701</v>
      </c>
      <c r="H122" s="60">
        <f t="shared" si="26"/>
        <v>0.32500000000000001</v>
      </c>
      <c r="I122" s="60">
        <f t="shared" si="18"/>
        <v>0.73229815563045064</v>
      </c>
      <c r="J122" s="54">
        <f t="shared" si="19"/>
        <v>54791.70922716325</v>
      </c>
      <c r="L122" s="12">
        <f t="shared" si="20"/>
        <v>0.32500000000000001</v>
      </c>
      <c r="M122" s="12">
        <f t="shared" si="21"/>
        <v>0.73229815563045064</v>
      </c>
      <c r="N122" s="60">
        <f>+$AD$21</f>
        <v>-0.6060161290322581</v>
      </c>
      <c r="O122" s="54">
        <f t="shared" si="22"/>
        <v>-104411.42697149336</v>
      </c>
      <c r="P122" s="75"/>
      <c r="Q122" s="54">
        <f t="shared" si="23"/>
        <v>-49619.717744330112</v>
      </c>
      <c r="S122" s="12">
        <v>0.32500000000000001</v>
      </c>
      <c r="T122" s="58">
        <v>1.5511820361274598</v>
      </c>
      <c r="U122" s="12">
        <v>1.1148</v>
      </c>
      <c r="V122" s="12">
        <f t="shared" si="24"/>
        <v>0.7582452616176083</v>
      </c>
      <c r="W122" s="12">
        <v>1.167</v>
      </c>
      <c r="X122" s="12">
        <f t="shared" si="25"/>
        <v>0.73229815563045064</v>
      </c>
    </row>
    <row r="123" spans="1:24" x14ac:dyDescent="0.2">
      <c r="A123" s="9" t="s">
        <v>149</v>
      </c>
      <c r="B123" s="10">
        <f t="shared" si="15"/>
        <v>28</v>
      </c>
      <c r="C123" s="10">
        <f t="shared" si="16"/>
        <v>868000</v>
      </c>
      <c r="D123" s="10">
        <f t="shared" si="17"/>
        <v>471683.421571496</v>
      </c>
      <c r="E123" s="11">
        <v>0.54341408015149306</v>
      </c>
      <c r="G123" s="12">
        <v>-0.51158387173404041</v>
      </c>
      <c r="H123" s="60">
        <f t="shared" si="26"/>
        <v>0.32500000000000001</v>
      </c>
      <c r="I123" s="60">
        <f t="shared" si="18"/>
        <v>0.73225667003233308</v>
      </c>
      <c r="J123" s="54">
        <f t="shared" si="19"/>
        <v>49209.411461640892</v>
      </c>
      <c r="L123" s="12">
        <f t="shared" si="20"/>
        <v>0.32500000000000001</v>
      </c>
      <c r="M123" s="12">
        <f t="shared" si="21"/>
        <v>0.73225667003233308</v>
      </c>
      <c r="N123" s="60">
        <f>+$AD$21</f>
        <v>-0.6060161290322581</v>
      </c>
      <c r="O123" s="54">
        <f t="shared" si="22"/>
        <v>-93751.541690784114</v>
      </c>
      <c r="P123" s="75"/>
      <c r="Q123" s="54">
        <f t="shared" si="23"/>
        <v>-44542.130229143222</v>
      </c>
      <c r="S123" s="12">
        <v>0.32500000000000001</v>
      </c>
      <c r="T123" s="58">
        <v>1.5512699174909099</v>
      </c>
      <c r="U123" s="12">
        <v>1.1148</v>
      </c>
      <c r="V123" s="12">
        <f t="shared" si="24"/>
        <v>0.75820230608377803</v>
      </c>
      <c r="W123" s="12">
        <v>1.167</v>
      </c>
      <c r="X123" s="12">
        <f t="shared" si="25"/>
        <v>0.73225667003233308</v>
      </c>
    </row>
    <row r="124" spans="1:24" x14ac:dyDescent="0.2">
      <c r="A124" s="9" t="s">
        <v>150</v>
      </c>
      <c r="B124" s="10">
        <f t="shared" si="15"/>
        <v>31</v>
      </c>
      <c r="C124" s="10">
        <f t="shared" si="16"/>
        <v>961000</v>
      </c>
      <c r="D124" s="10">
        <f t="shared" si="17"/>
        <v>519337.461224909</v>
      </c>
      <c r="E124" s="11">
        <v>0.54041359128502497</v>
      </c>
      <c r="G124" s="12">
        <v>-0.51158844010640525</v>
      </c>
      <c r="H124" s="60">
        <f t="shared" si="26"/>
        <v>0.32500000000000001</v>
      </c>
      <c r="I124" s="60">
        <f t="shared" si="18"/>
        <v>0.73221883506714724</v>
      </c>
      <c r="J124" s="54">
        <f t="shared" si="19"/>
        <v>54203.045710134698</v>
      </c>
      <c r="L124" s="12">
        <f t="shared" si="20"/>
        <v>0.32500000000000001</v>
      </c>
      <c r="M124" s="12">
        <f t="shared" si="21"/>
        <v>0.73221883506714724</v>
      </c>
      <c r="N124" s="60">
        <f>+$AD$21</f>
        <v>-0.6060161290322581</v>
      </c>
      <c r="O124" s="54">
        <f t="shared" si="22"/>
        <v>-103242.88194622259</v>
      </c>
      <c r="P124" s="75"/>
      <c r="Q124" s="54">
        <f t="shared" si="23"/>
        <v>-49039.836236087896</v>
      </c>
      <c r="S124" s="12">
        <v>0.32500000000000001</v>
      </c>
      <c r="T124" s="58">
        <v>1.55135007418794</v>
      </c>
      <c r="U124" s="12">
        <v>1.1148</v>
      </c>
      <c r="V124" s="12">
        <f t="shared" si="24"/>
        <v>0.75816313053368944</v>
      </c>
      <c r="W124" s="12">
        <v>1.167</v>
      </c>
      <c r="X124" s="12">
        <f t="shared" si="25"/>
        <v>0.73221883506714724</v>
      </c>
    </row>
    <row r="125" spans="1:24" x14ac:dyDescent="0.2">
      <c r="A125" s="9" t="s">
        <v>151</v>
      </c>
      <c r="B125" s="10">
        <f t="shared" si="15"/>
        <v>30</v>
      </c>
      <c r="C125" s="10">
        <f t="shared" si="16"/>
        <v>930000</v>
      </c>
      <c r="D125" s="10">
        <f t="shared" si="17"/>
        <v>499506.67254059244</v>
      </c>
      <c r="E125" s="11">
        <v>0.53710394896837899</v>
      </c>
      <c r="G125" s="12">
        <v>-0.58959354660707275</v>
      </c>
      <c r="H125" s="60">
        <f t="shared" si="26"/>
        <v>0.15</v>
      </c>
      <c r="I125" s="60">
        <f t="shared" si="18"/>
        <v>0.73217654335807281</v>
      </c>
      <c r="J125" s="54">
        <f t="shared" si="19"/>
        <v>3704.8426131307356</v>
      </c>
      <c r="L125" s="12">
        <f t="shared" si="20"/>
        <v>0.15</v>
      </c>
      <c r="M125" s="12">
        <f t="shared" si="21"/>
        <v>0.73217654335807281</v>
      </c>
      <c r="N125" s="60">
        <f>+$AD$25</f>
        <v>-0.67827419354838714</v>
      </c>
      <c r="O125" s="54">
        <f t="shared" si="22"/>
        <v>-48001.417485533755</v>
      </c>
      <c r="P125" s="75"/>
      <c r="Q125" s="54">
        <f t="shared" si="23"/>
        <v>-44296.57487240302</v>
      </c>
      <c r="S125" s="12">
        <v>0.15</v>
      </c>
      <c r="T125" s="58">
        <v>1.55143968269371</v>
      </c>
      <c r="U125" s="12">
        <v>1.1148</v>
      </c>
      <c r="V125" s="12">
        <f t="shared" si="24"/>
        <v>0.75811934032642914</v>
      </c>
      <c r="W125" s="12">
        <v>1.167</v>
      </c>
      <c r="X125" s="12">
        <f t="shared" si="25"/>
        <v>0.73217654335807281</v>
      </c>
    </row>
    <row r="126" spans="1:24" x14ac:dyDescent="0.2">
      <c r="A126" s="9" t="s">
        <v>152</v>
      </c>
      <c r="B126" s="10">
        <f t="shared" si="15"/>
        <v>31</v>
      </c>
      <c r="C126" s="10">
        <f t="shared" si="16"/>
        <v>961000</v>
      </c>
      <c r="D126" s="10">
        <f t="shared" si="17"/>
        <v>513090.79078558926</v>
      </c>
      <c r="E126" s="11">
        <v>0.53391341392881297</v>
      </c>
      <c r="G126" s="12">
        <v>-0.58959853705445298</v>
      </c>
      <c r="H126" s="60">
        <f t="shared" si="26"/>
        <v>0.15</v>
      </c>
      <c r="I126" s="60">
        <f t="shared" si="18"/>
        <v>0.7321352127948304</v>
      </c>
      <c r="J126" s="54">
        <f t="shared" si="19"/>
        <v>3829.3629462590297</v>
      </c>
      <c r="L126" s="12">
        <f t="shared" si="20"/>
        <v>0.15</v>
      </c>
      <c r="M126" s="12">
        <f t="shared" si="21"/>
        <v>0.7321352127948304</v>
      </c>
      <c r="N126" s="60">
        <f t="shared" ref="N126:N131" si="31">+$AD$25</f>
        <v>-0.67827419354838714</v>
      </c>
      <c r="O126" s="54">
        <f t="shared" si="22"/>
        <v>-49328.025660162981</v>
      </c>
      <c r="P126" s="75"/>
      <c r="Q126" s="54">
        <f t="shared" si="23"/>
        <v>-45498.662713903948</v>
      </c>
      <c r="S126" s="12">
        <v>0.15</v>
      </c>
      <c r="T126" s="58">
        <v>1.5515272647069798</v>
      </c>
      <c r="U126" s="12">
        <v>1.1148</v>
      </c>
      <c r="V126" s="12">
        <f t="shared" si="24"/>
        <v>0.75807654532073709</v>
      </c>
      <c r="W126" s="12">
        <v>1.167</v>
      </c>
      <c r="X126" s="12">
        <f t="shared" si="25"/>
        <v>0.7321352127948304</v>
      </c>
    </row>
    <row r="127" spans="1:24" x14ac:dyDescent="0.2">
      <c r="A127" s="9" t="s">
        <v>153</v>
      </c>
      <c r="B127" s="10">
        <f t="shared" si="15"/>
        <v>30</v>
      </c>
      <c r="C127" s="10">
        <f t="shared" si="16"/>
        <v>930000</v>
      </c>
      <c r="D127" s="10">
        <f t="shared" si="17"/>
        <v>493493.0790843885</v>
      </c>
      <c r="E127" s="11">
        <v>0.53063771944557903</v>
      </c>
      <c r="G127" s="12">
        <v>-0.58959276015909934</v>
      </c>
      <c r="H127" s="60">
        <f t="shared" si="26"/>
        <v>0.15</v>
      </c>
      <c r="I127" s="60">
        <f t="shared" si="18"/>
        <v>0.73218305666945027</v>
      </c>
      <c r="J127" s="54">
        <f t="shared" si="19"/>
        <v>3656.6373902092673</v>
      </c>
      <c r="L127" s="12">
        <f t="shared" si="20"/>
        <v>0.15</v>
      </c>
      <c r="M127" s="12">
        <f t="shared" si="21"/>
        <v>0.73218305666945027</v>
      </c>
      <c r="N127" s="60">
        <f t="shared" si="31"/>
        <v>-0.67827419354838714</v>
      </c>
      <c r="O127" s="54">
        <f t="shared" si="22"/>
        <v>-47420.311011106001</v>
      </c>
      <c r="P127" s="75"/>
      <c r="Q127" s="54">
        <f t="shared" si="23"/>
        <v>-43763.673620896734</v>
      </c>
      <c r="S127" s="12">
        <v>0.15</v>
      </c>
      <c r="T127" s="58">
        <v>1.5514258814869699</v>
      </c>
      <c r="U127" s="12">
        <v>1.1148</v>
      </c>
      <c r="V127" s="12">
        <f t="shared" si="24"/>
        <v>0.7581260844202814</v>
      </c>
      <c r="W127" s="12">
        <v>1.167</v>
      </c>
      <c r="X127" s="12">
        <f t="shared" si="25"/>
        <v>0.73218305666945027</v>
      </c>
    </row>
    <row r="128" spans="1:24" x14ac:dyDescent="0.2">
      <c r="A128" s="9" t="s">
        <v>154</v>
      </c>
      <c r="B128" s="10">
        <f t="shared" si="15"/>
        <v>31</v>
      </c>
      <c r="C128" s="10">
        <f t="shared" si="16"/>
        <v>961000</v>
      </c>
      <c r="D128" s="10">
        <f t="shared" si="17"/>
        <v>507143.99604400527</v>
      </c>
      <c r="E128" s="11">
        <v>0.52772528204370994</v>
      </c>
      <c r="G128" s="12">
        <v>-0.58959337762612662</v>
      </c>
      <c r="H128" s="60">
        <f t="shared" si="26"/>
        <v>0.15</v>
      </c>
      <c r="I128" s="60">
        <f t="shared" si="18"/>
        <v>0.73217794284735838</v>
      </c>
      <c r="J128" s="54">
        <f t="shared" si="19"/>
        <v>3760.6932261082347</v>
      </c>
      <c r="L128" s="12">
        <f t="shared" si="20"/>
        <v>0.15</v>
      </c>
      <c r="M128" s="12">
        <f t="shared" si="21"/>
        <v>0.73217794284735838</v>
      </c>
      <c r="N128" s="60">
        <f t="shared" si="31"/>
        <v>-0.67827419354838714</v>
      </c>
      <c r="O128" s="54">
        <f t="shared" si="22"/>
        <v>-48734.636585366279</v>
      </c>
      <c r="P128" s="75"/>
      <c r="Q128" s="54">
        <f t="shared" si="23"/>
        <v>-44973.943359258046</v>
      </c>
      <c r="S128" s="12">
        <v>0.15</v>
      </c>
      <c r="T128" s="58">
        <v>1.55143671726265</v>
      </c>
      <c r="U128" s="12">
        <v>1.1148</v>
      </c>
      <c r="V128" s="12">
        <f t="shared" si="24"/>
        <v>0.7581207894030263</v>
      </c>
      <c r="W128" s="12">
        <v>1.167</v>
      </c>
      <c r="X128" s="12">
        <f t="shared" si="25"/>
        <v>0.73217794284735838</v>
      </c>
    </row>
    <row r="129" spans="1:24" x14ac:dyDescent="0.2">
      <c r="A129" s="9" t="s">
        <v>155</v>
      </c>
      <c r="B129" s="10">
        <f t="shared" si="15"/>
        <v>31</v>
      </c>
      <c r="C129" s="10">
        <f t="shared" si="16"/>
        <v>961000</v>
      </c>
      <c r="D129" s="10">
        <f t="shared" si="17"/>
        <v>504265.32144170231</v>
      </c>
      <c r="E129" s="11">
        <v>0.52472978297783801</v>
      </c>
      <c r="G129" s="12">
        <v>-0.58959399169955651</v>
      </c>
      <c r="H129" s="60">
        <f t="shared" si="26"/>
        <v>0.15</v>
      </c>
      <c r="I129" s="60">
        <f t="shared" si="18"/>
        <v>0.73217285713083513</v>
      </c>
      <c r="J129" s="54">
        <f t="shared" si="19"/>
        <v>3742.2208087584254</v>
      </c>
      <c r="L129" s="12">
        <f t="shared" si="20"/>
        <v>0.15</v>
      </c>
      <c r="M129" s="12">
        <f t="shared" si="21"/>
        <v>0.73217285713083513</v>
      </c>
      <c r="N129" s="60">
        <f t="shared" si="31"/>
        <v>-0.67827419354838714</v>
      </c>
      <c r="O129" s="54">
        <f t="shared" si="22"/>
        <v>-48460.571299574047</v>
      </c>
      <c r="P129" s="75"/>
      <c r="Q129" s="54">
        <f t="shared" si="23"/>
        <v>-44718.350490815625</v>
      </c>
      <c r="S129" s="12">
        <v>0.15</v>
      </c>
      <c r="T129" s="58">
        <v>1.55144749363502</v>
      </c>
      <c r="U129" s="12">
        <v>1.1148</v>
      </c>
      <c r="V129" s="12">
        <f t="shared" si="24"/>
        <v>0.75811552348718869</v>
      </c>
      <c r="W129" s="12">
        <v>1.167</v>
      </c>
      <c r="X129" s="12">
        <f t="shared" si="25"/>
        <v>0.73217285713083513</v>
      </c>
    </row>
    <row r="130" spans="1:24" x14ac:dyDescent="0.2">
      <c r="A130" s="9" t="s">
        <v>156</v>
      </c>
      <c r="B130" s="10">
        <f t="shared" si="15"/>
        <v>30</v>
      </c>
      <c r="C130" s="10">
        <f t="shared" si="16"/>
        <v>930000</v>
      </c>
      <c r="D130" s="10">
        <f t="shared" si="17"/>
        <v>485226.09115410334</v>
      </c>
      <c r="E130" s="11">
        <v>0.52174848511193905</v>
      </c>
      <c r="G130" s="12">
        <v>-0.58959458140572396</v>
      </c>
      <c r="H130" s="60">
        <f t="shared" si="26"/>
        <v>0.15</v>
      </c>
      <c r="I130" s="60">
        <f t="shared" si="18"/>
        <v>0.73216797322240035</v>
      </c>
      <c r="J130" s="54">
        <f t="shared" si="19"/>
        <v>3603.5840593272042</v>
      </c>
      <c r="L130" s="12">
        <f t="shared" si="20"/>
        <v>0.15</v>
      </c>
      <c r="M130" s="12">
        <f t="shared" si="21"/>
        <v>0.73216797322240035</v>
      </c>
      <c r="N130" s="60">
        <f t="shared" si="31"/>
        <v>-0.67827419354838714</v>
      </c>
      <c r="O130" s="54">
        <f t="shared" si="22"/>
        <v>-46633.245624373616</v>
      </c>
      <c r="P130" s="75"/>
      <c r="Q130" s="54">
        <f t="shared" si="23"/>
        <v>-43029.661565046408</v>
      </c>
      <c r="S130" s="12">
        <v>0.15</v>
      </c>
      <c r="T130" s="58">
        <v>1.5514578425273198</v>
      </c>
      <c r="U130" s="12">
        <v>1.1148</v>
      </c>
      <c r="V130" s="12">
        <f t="shared" si="24"/>
        <v>0.75811046652999126</v>
      </c>
      <c r="W130" s="12">
        <v>1.167</v>
      </c>
      <c r="X130" s="12">
        <f t="shared" si="25"/>
        <v>0.73216797322240035</v>
      </c>
    </row>
    <row r="131" spans="1:24" x14ac:dyDescent="0.2">
      <c r="A131" s="9" t="s">
        <v>157</v>
      </c>
      <c r="B131" s="10">
        <f t="shared" si="15"/>
        <v>31</v>
      </c>
      <c r="C131" s="10">
        <f t="shared" si="16"/>
        <v>961000</v>
      </c>
      <c r="D131" s="10">
        <f t="shared" si="17"/>
        <v>498640.63720357849</v>
      </c>
      <c r="E131" s="11">
        <v>0.51887683371860405</v>
      </c>
      <c r="G131" s="12">
        <v>-0.58959512888975318</v>
      </c>
      <c r="H131" s="60">
        <f t="shared" si="26"/>
        <v>0.15</v>
      </c>
      <c r="I131" s="60">
        <f t="shared" si="18"/>
        <v>0.73216343899499126</v>
      </c>
      <c r="J131" s="54">
        <f t="shared" si="19"/>
        <v>3705.7425846234942</v>
      </c>
      <c r="L131" s="12">
        <f t="shared" si="20"/>
        <v>0.15</v>
      </c>
      <c r="M131" s="12">
        <f t="shared" si="21"/>
        <v>0.73216343899499126</v>
      </c>
      <c r="N131" s="60">
        <f t="shared" si="31"/>
        <v>-0.67827419354838714</v>
      </c>
      <c r="O131" s="54">
        <f t="shared" si="22"/>
        <v>-47924.727892622068</v>
      </c>
      <c r="P131" s="75"/>
      <c r="Q131" s="54">
        <f t="shared" si="23"/>
        <v>-44218.985307998577</v>
      </c>
      <c r="S131" s="12">
        <v>0.15</v>
      </c>
      <c r="T131" s="58">
        <v>1.5514674505769699</v>
      </c>
      <c r="U131" s="12">
        <v>1.1148</v>
      </c>
      <c r="V131" s="12">
        <f t="shared" si="24"/>
        <v>0.75810577164386905</v>
      </c>
      <c r="W131" s="12">
        <v>1.167</v>
      </c>
      <c r="X131" s="12">
        <f t="shared" si="25"/>
        <v>0.73216343899499126</v>
      </c>
    </row>
    <row r="132" spans="1:24" x14ac:dyDescent="0.2">
      <c r="A132" s="9" t="s">
        <v>158</v>
      </c>
      <c r="B132" s="10">
        <f t="shared" si="15"/>
        <v>30</v>
      </c>
      <c r="C132" s="10">
        <f t="shared" si="16"/>
        <v>930000</v>
      </c>
      <c r="D132" s="10">
        <f t="shared" si="17"/>
        <v>479808.70436724811</v>
      </c>
      <c r="E132" s="11">
        <v>0.51592333802929902</v>
      </c>
      <c r="G132" s="12">
        <v>-0.52959567065213253</v>
      </c>
      <c r="H132" s="60">
        <f t="shared" si="26"/>
        <v>0.32500000000000001</v>
      </c>
      <c r="I132" s="60">
        <f t="shared" si="18"/>
        <v>0.73215895215392368</v>
      </c>
      <c r="J132" s="54">
        <f t="shared" si="19"/>
        <v>58746.203269603051</v>
      </c>
      <c r="L132" s="12">
        <f t="shared" si="20"/>
        <v>0.32500000000000001</v>
      </c>
      <c r="M132" s="12">
        <f t="shared" si="21"/>
        <v>0.73215895215392368</v>
      </c>
      <c r="N132" s="60">
        <f>+$AD$21</f>
        <v>-0.6060161290322581</v>
      </c>
      <c r="O132" s="54">
        <f t="shared" si="22"/>
        <v>-95413.404392122335</v>
      </c>
      <c r="P132" s="75"/>
      <c r="Q132" s="54">
        <f t="shared" si="23"/>
        <v>-36667.201122519284</v>
      </c>
      <c r="S132" s="12">
        <v>0.32500000000000001</v>
      </c>
      <c r="T132" s="58">
        <v>1.5514769583318799</v>
      </c>
      <c r="U132" s="12">
        <v>1.1148</v>
      </c>
      <c r="V132" s="12">
        <f t="shared" si="24"/>
        <v>0.75810112582310196</v>
      </c>
      <c r="W132" s="12">
        <v>1.167</v>
      </c>
      <c r="X132" s="12">
        <f t="shared" si="25"/>
        <v>0.73215895215392368</v>
      </c>
    </row>
    <row r="133" spans="1:24" x14ac:dyDescent="0.2">
      <c r="A133" s="9" t="s">
        <v>159</v>
      </c>
      <c r="B133" s="10">
        <f t="shared" ref="B133:B168" si="32">+A134-A133</f>
        <v>31</v>
      </c>
      <c r="C133" s="10">
        <f t="shared" ref="C133:C169" si="33">+B133*31000</f>
        <v>961000</v>
      </c>
      <c r="D133" s="10">
        <f t="shared" ref="D133:D169" si="34">+C133*E133</f>
        <v>493068.43934644014</v>
      </c>
      <c r="E133" s="11">
        <v>0.51307850088079099</v>
      </c>
      <c r="G133" s="12">
        <v>-0.52959617174191465</v>
      </c>
      <c r="H133" s="60">
        <f t="shared" si="26"/>
        <v>0.32500000000000001</v>
      </c>
      <c r="I133" s="60">
        <f t="shared" ref="I133:I169" si="35">+X133</f>
        <v>0.73215480216067375</v>
      </c>
      <c r="J133" s="54">
        <f t="shared" ref="J133:J169" si="36">(-G133+H133-I133)*D133</f>
        <v>60371.97501086312</v>
      </c>
      <c r="L133" s="12">
        <f t="shared" ref="L133:L169" si="37">+H133</f>
        <v>0.32500000000000001</v>
      </c>
      <c r="M133" s="12">
        <f t="shared" ref="M133:M169" si="38">+I133</f>
        <v>0.73215480216067375</v>
      </c>
      <c r="N133" s="60">
        <f>+$AD$21</f>
        <v>-0.6060161290322581</v>
      </c>
      <c r="O133" s="54">
        <f t="shared" ref="O133:O169" si="39">(-L133+M133+N133)*D133</f>
        <v>-98052.244086934399</v>
      </c>
      <c r="P133" s="75"/>
      <c r="Q133" s="54">
        <f t="shared" ref="Q133:Q169" si="40">+O133+J133</f>
        <v>-37680.269076071279</v>
      </c>
      <c r="S133" s="12">
        <v>0.32500000000000001</v>
      </c>
      <c r="T133" s="58">
        <v>1.55148575239959</v>
      </c>
      <c r="U133" s="12">
        <v>1.1148</v>
      </c>
      <c r="V133" s="12">
        <f t="shared" ref="V133:V169" si="41">+U133/T133*1.055056</f>
        <v>0.75809682878549056</v>
      </c>
      <c r="W133" s="12">
        <v>1.167</v>
      </c>
      <c r="X133" s="12">
        <f t="shared" ref="X133:X169" si="42">+W133/T133*1.055056*$AH$6</f>
        <v>0.73215480216067375</v>
      </c>
    </row>
    <row r="134" spans="1:24" x14ac:dyDescent="0.2">
      <c r="A134" s="9" t="s">
        <v>160</v>
      </c>
      <c r="B134" s="10">
        <f t="shared" si="32"/>
        <v>31</v>
      </c>
      <c r="C134" s="10">
        <f t="shared" si="33"/>
        <v>961000</v>
      </c>
      <c r="D134" s="10">
        <f t="shared" si="34"/>
        <v>490256.66706608399</v>
      </c>
      <c r="E134" s="11">
        <v>0.51015261921548805</v>
      </c>
      <c r="G134" s="12">
        <v>-0.52959666556660157</v>
      </c>
      <c r="H134" s="60">
        <f t="shared" si="26"/>
        <v>0.32500000000000001</v>
      </c>
      <c r="I134" s="60">
        <f t="shared" si="35"/>
        <v>0.73215071233648099</v>
      </c>
      <c r="J134" s="54">
        <f t="shared" si="36"/>
        <v>60029.944926328491</v>
      </c>
      <c r="L134" s="12">
        <f t="shared" si="37"/>
        <v>0.32500000000000001</v>
      </c>
      <c r="M134" s="12">
        <f t="shared" si="38"/>
        <v>0.73215071233648099</v>
      </c>
      <c r="N134" s="60">
        <f>+$AD$21</f>
        <v>-0.6060161290322581</v>
      </c>
      <c r="O134" s="54">
        <f t="shared" si="39"/>
        <v>-97495.09638397966</v>
      </c>
      <c r="P134" s="75"/>
      <c r="Q134" s="54">
        <f t="shared" si="40"/>
        <v>-37465.151457651169</v>
      </c>
      <c r="S134" s="12">
        <v>0.32500000000000001</v>
      </c>
      <c r="T134" s="58">
        <v>1.5514944190632398</v>
      </c>
      <c r="U134" s="12">
        <v>1.1148</v>
      </c>
      <c r="V134" s="12">
        <f t="shared" si="41"/>
        <v>0.75809259404887253</v>
      </c>
      <c r="W134" s="12">
        <v>1.167</v>
      </c>
      <c r="X134" s="12">
        <f t="shared" si="42"/>
        <v>0.73215071233648099</v>
      </c>
    </row>
    <row r="135" spans="1:24" x14ac:dyDescent="0.2">
      <c r="A135" s="9" t="s">
        <v>161</v>
      </c>
      <c r="B135" s="10">
        <f t="shared" si="32"/>
        <v>29</v>
      </c>
      <c r="C135" s="10">
        <f t="shared" si="33"/>
        <v>899000</v>
      </c>
      <c r="D135" s="10">
        <f t="shared" si="34"/>
        <v>456009.38833165838</v>
      </c>
      <c r="E135" s="11">
        <v>0.50724069892286805</v>
      </c>
      <c r="G135" s="12">
        <v>-0.5295971350317954</v>
      </c>
      <c r="H135" s="60">
        <f t="shared" ref="H135:H169" si="43">+S135</f>
        <v>0.32500000000000001</v>
      </c>
      <c r="I135" s="60">
        <f t="shared" si="35"/>
        <v>0.73214682425602506</v>
      </c>
      <c r="J135" s="54">
        <f t="shared" si="36"/>
        <v>55838.491317880485</v>
      </c>
      <c r="L135" s="12">
        <f t="shared" si="37"/>
        <v>0.32500000000000001</v>
      </c>
      <c r="M135" s="12">
        <f t="shared" si="38"/>
        <v>0.73214682425602506</v>
      </c>
      <c r="N135" s="60">
        <f>+$AD$21</f>
        <v>-0.6060161290322581</v>
      </c>
      <c r="O135" s="54">
        <f t="shared" si="39"/>
        <v>-90686.270028952174</v>
      </c>
      <c r="P135" s="75"/>
      <c r="Q135" s="54">
        <f t="shared" si="40"/>
        <v>-34847.778711071689</v>
      </c>
      <c r="S135" s="12">
        <v>0.32500000000000001</v>
      </c>
      <c r="T135" s="58">
        <v>1.5515026583056</v>
      </c>
      <c r="U135" s="12">
        <v>1.1148</v>
      </c>
      <c r="V135" s="12">
        <f t="shared" si="41"/>
        <v>0.75808856820426296</v>
      </c>
      <c r="W135" s="12">
        <v>1.167</v>
      </c>
      <c r="X135" s="12">
        <f t="shared" si="42"/>
        <v>0.73214682425602506</v>
      </c>
    </row>
    <row r="136" spans="1:24" x14ac:dyDescent="0.2">
      <c r="A136" s="9" t="s">
        <v>162</v>
      </c>
      <c r="B136" s="10">
        <f t="shared" si="32"/>
        <v>31</v>
      </c>
      <c r="C136" s="10">
        <f t="shared" si="33"/>
        <v>961000</v>
      </c>
      <c r="D136" s="10">
        <f t="shared" si="34"/>
        <v>484852.60047609598</v>
      </c>
      <c r="E136" s="11">
        <v>0.50452924087002704</v>
      </c>
      <c r="G136" s="12">
        <v>-0.52959755215743787</v>
      </c>
      <c r="H136" s="60">
        <f t="shared" si="43"/>
        <v>0.32500000000000001</v>
      </c>
      <c r="I136" s="60">
        <f t="shared" si="35"/>
        <v>0.73214336964837157</v>
      </c>
      <c r="J136" s="54">
        <f t="shared" si="36"/>
        <v>59372.228828695239</v>
      </c>
      <c r="L136" s="12">
        <f t="shared" si="37"/>
        <v>0.32500000000000001</v>
      </c>
      <c r="M136" s="12">
        <f t="shared" si="38"/>
        <v>0.73214336964837157</v>
      </c>
      <c r="N136" s="60">
        <f>+$AD$21</f>
        <v>-0.6060161290322581</v>
      </c>
      <c r="O136" s="54">
        <f t="shared" si="39"/>
        <v>-96423.974551134306</v>
      </c>
      <c r="P136" s="75"/>
      <c r="Q136" s="54">
        <f t="shared" si="40"/>
        <v>-37051.745722439067</v>
      </c>
      <c r="S136" s="12">
        <v>0.32500000000000001</v>
      </c>
      <c r="T136" s="58">
        <v>1.5515099790479301</v>
      </c>
      <c r="U136" s="12">
        <v>1.1148</v>
      </c>
      <c r="V136" s="12">
        <f t="shared" si="41"/>
        <v>0.75808499119145201</v>
      </c>
      <c r="W136" s="12">
        <v>1.167</v>
      </c>
      <c r="X136" s="12">
        <f t="shared" si="42"/>
        <v>0.73214336964837157</v>
      </c>
    </row>
    <row r="137" spans="1:24" x14ac:dyDescent="0.2">
      <c r="A137" s="9" t="s">
        <v>163</v>
      </c>
      <c r="B137" s="10">
        <f t="shared" si="32"/>
        <v>30</v>
      </c>
      <c r="C137" s="10">
        <f t="shared" si="33"/>
        <v>930000</v>
      </c>
      <c r="D137" s="10">
        <f t="shared" si="34"/>
        <v>466529.11066686182</v>
      </c>
      <c r="E137" s="11">
        <v>0.50164420501813101</v>
      </c>
      <c r="G137" s="12">
        <v>-0.62959797447951349</v>
      </c>
      <c r="H137" s="60">
        <f t="shared" si="43"/>
        <v>0.15</v>
      </c>
      <c r="I137" s="60">
        <f t="shared" si="35"/>
        <v>0.7321398720041834</v>
      </c>
      <c r="J137" s="54">
        <f t="shared" si="36"/>
        <v>22140.586341752551</v>
      </c>
      <c r="L137" s="12">
        <f t="shared" si="37"/>
        <v>0.15</v>
      </c>
      <c r="M137" s="12">
        <f t="shared" si="38"/>
        <v>0.7321398720041834</v>
      </c>
      <c r="N137" s="60">
        <f>+$AD$25</f>
        <v>-0.67827419354838714</v>
      </c>
      <c r="O137" s="54">
        <f t="shared" si="39"/>
        <v>-44849.459534579517</v>
      </c>
      <c r="P137" s="75"/>
      <c r="Q137" s="54">
        <f t="shared" si="40"/>
        <v>-22708.873192826966</v>
      </c>
      <c r="S137" s="12">
        <v>0.15</v>
      </c>
      <c r="T137" s="58">
        <v>1.5515173910604001</v>
      </c>
      <c r="U137" s="12">
        <v>1.1148</v>
      </c>
      <c r="V137" s="12">
        <f t="shared" si="41"/>
        <v>0.75808136961721739</v>
      </c>
      <c r="W137" s="12">
        <v>1.167</v>
      </c>
      <c r="X137" s="12">
        <f t="shared" si="42"/>
        <v>0.7321398720041834</v>
      </c>
    </row>
    <row r="138" spans="1:24" x14ac:dyDescent="0.2">
      <c r="A138" s="9" t="s">
        <v>164</v>
      </c>
      <c r="B138" s="10">
        <f t="shared" si="32"/>
        <v>31</v>
      </c>
      <c r="C138" s="10">
        <f t="shared" si="33"/>
        <v>961000</v>
      </c>
      <c r="D138" s="10">
        <f t="shared" si="34"/>
        <v>479409.64283040218</v>
      </c>
      <c r="E138" s="11">
        <v>0.49886539316378997</v>
      </c>
      <c r="G138" s="12">
        <v>-0.62959835998897962</v>
      </c>
      <c r="H138" s="60">
        <f t="shared" si="43"/>
        <v>0.15</v>
      </c>
      <c r="I138" s="60">
        <f t="shared" si="35"/>
        <v>0.73213667923965464</v>
      </c>
      <c r="J138" s="54">
        <f t="shared" si="36"/>
        <v>22753.587416164472</v>
      </c>
      <c r="L138" s="12">
        <f t="shared" si="37"/>
        <v>0.15</v>
      </c>
      <c r="M138" s="12">
        <f t="shared" si="38"/>
        <v>0.73213667923965464</v>
      </c>
      <c r="N138" s="60">
        <f t="shared" ref="N138:N143" si="44">+$AD$25</f>
        <v>-0.67827419354838714</v>
      </c>
      <c r="O138" s="54">
        <f t="shared" si="39"/>
        <v>-46089.251397352135</v>
      </c>
      <c r="P138" s="75"/>
      <c r="Q138" s="54">
        <f t="shared" si="40"/>
        <v>-23335.663981187663</v>
      </c>
      <c r="S138" s="12">
        <v>0.15</v>
      </c>
      <c r="T138" s="58">
        <v>1.5515241570507299</v>
      </c>
      <c r="U138" s="12">
        <v>1.1148</v>
      </c>
      <c r="V138" s="12">
        <f t="shared" si="41"/>
        <v>0.75807806372527065</v>
      </c>
      <c r="W138" s="12">
        <v>1.167</v>
      </c>
      <c r="X138" s="12">
        <f t="shared" si="42"/>
        <v>0.73213667923965464</v>
      </c>
    </row>
    <row r="139" spans="1:24" x14ac:dyDescent="0.2">
      <c r="A139" s="9" t="s">
        <v>165</v>
      </c>
      <c r="B139" s="10">
        <f t="shared" si="32"/>
        <v>30</v>
      </c>
      <c r="C139" s="10">
        <f t="shared" si="33"/>
        <v>930000</v>
      </c>
      <c r="D139" s="10">
        <f t="shared" si="34"/>
        <v>461286.9788910707</v>
      </c>
      <c r="E139" s="11">
        <v>0.49600750418394701</v>
      </c>
      <c r="G139" s="12">
        <v>-0.62959873438788394</v>
      </c>
      <c r="H139" s="60">
        <f t="shared" si="43"/>
        <v>0.15</v>
      </c>
      <c r="I139" s="60">
        <f t="shared" si="35"/>
        <v>0.73213357849208316</v>
      </c>
      <c r="J139" s="54">
        <f t="shared" si="36"/>
        <v>21895.058365767643</v>
      </c>
      <c r="L139" s="12">
        <f t="shared" si="37"/>
        <v>0.15</v>
      </c>
      <c r="M139" s="12">
        <f t="shared" si="38"/>
        <v>0.73213357849208316</v>
      </c>
      <c r="N139" s="60">
        <f t="shared" si="44"/>
        <v>-0.67827419354838714</v>
      </c>
      <c r="O139" s="54">
        <f t="shared" si="39"/>
        <v>-44348.413868051859</v>
      </c>
      <c r="P139" s="75"/>
      <c r="Q139" s="54">
        <f t="shared" si="40"/>
        <v>-22453.355502284216</v>
      </c>
      <c r="S139" s="12">
        <v>0.15</v>
      </c>
      <c r="T139" s="58">
        <v>1.5515307280985597</v>
      </c>
      <c r="U139" s="12">
        <v>1.1148</v>
      </c>
      <c r="V139" s="12">
        <f t="shared" si="41"/>
        <v>0.7580748531106658</v>
      </c>
      <c r="W139" s="12">
        <v>1.167</v>
      </c>
      <c r="X139" s="12">
        <f t="shared" si="42"/>
        <v>0.73213357849208316</v>
      </c>
    </row>
    <row r="140" spans="1:24" x14ac:dyDescent="0.2">
      <c r="A140" s="9" t="s">
        <v>166</v>
      </c>
      <c r="B140" s="10">
        <f t="shared" si="32"/>
        <v>31</v>
      </c>
      <c r="C140" s="10">
        <f t="shared" si="33"/>
        <v>961000</v>
      </c>
      <c r="D140" s="10">
        <f t="shared" si="34"/>
        <v>474017.9330236633</v>
      </c>
      <c r="E140" s="11">
        <v>0.493254873073531</v>
      </c>
      <c r="G140" s="12">
        <v>-0.62959907352279565</v>
      </c>
      <c r="H140" s="60">
        <f t="shared" si="43"/>
        <v>0.15</v>
      </c>
      <c r="I140" s="60">
        <f t="shared" si="35"/>
        <v>0.73213076979862979</v>
      </c>
      <c r="J140" s="54">
        <f t="shared" si="36"/>
        <v>22500.827215468569</v>
      </c>
      <c r="L140" s="12">
        <f t="shared" si="37"/>
        <v>0.15</v>
      </c>
      <c r="M140" s="12">
        <f t="shared" si="38"/>
        <v>0.73213076979862979</v>
      </c>
      <c r="N140" s="60">
        <f t="shared" si="44"/>
        <v>-0.67827419354838714</v>
      </c>
      <c r="O140" s="54">
        <f t="shared" si="39"/>
        <v>-45573.706999678172</v>
      </c>
      <c r="P140" s="75"/>
      <c r="Q140" s="54">
        <f t="shared" si="40"/>
        <v>-23072.879784209603</v>
      </c>
      <c r="S140" s="12">
        <v>0.15</v>
      </c>
      <c r="T140" s="58">
        <v>1.5515366802786601</v>
      </c>
      <c r="U140" s="12">
        <v>1.1148</v>
      </c>
      <c r="V140" s="12">
        <f t="shared" si="41"/>
        <v>0.75807194489836727</v>
      </c>
      <c r="W140" s="12">
        <v>1.167</v>
      </c>
      <c r="X140" s="12">
        <f t="shared" si="42"/>
        <v>0.73213076979862979</v>
      </c>
    </row>
    <row r="141" spans="1:24" x14ac:dyDescent="0.2">
      <c r="A141" s="9" t="s">
        <v>167</v>
      </c>
      <c r="B141" s="10">
        <f t="shared" si="32"/>
        <v>31</v>
      </c>
      <c r="C141" s="10">
        <f t="shared" si="33"/>
        <v>961000</v>
      </c>
      <c r="D141" s="10">
        <f t="shared" si="34"/>
        <v>471297.41037325165</v>
      </c>
      <c r="E141" s="11">
        <v>0.49042394419693203</v>
      </c>
      <c r="G141" s="12">
        <v>-0.62959940000408565</v>
      </c>
      <c r="H141" s="60">
        <f t="shared" si="43"/>
        <v>0.15</v>
      </c>
      <c r="I141" s="60">
        <f t="shared" si="35"/>
        <v>0.7321280659016467</v>
      </c>
      <c r="J141" s="54">
        <f t="shared" si="36"/>
        <v>22373.116829442919</v>
      </c>
      <c r="L141" s="12">
        <f t="shared" si="37"/>
        <v>0.15</v>
      </c>
      <c r="M141" s="12">
        <f t="shared" si="38"/>
        <v>0.7321280659016467</v>
      </c>
      <c r="N141" s="60">
        <f t="shared" si="44"/>
        <v>-0.67827419354838714</v>
      </c>
      <c r="O141" s="54">
        <f t="shared" si="39"/>
        <v>-45313.42097732488</v>
      </c>
      <c r="P141" s="75"/>
      <c r="Q141" s="54">
        <f t="shared" si="40"/>
        <v>-22940.304147881961</v>
      </c>
      <c r="S141" s="12">
        <v>0.15</v>
      </c>
      <c r="T141" s="58">
        <v>1.5515424104173399</v>
      </c>
      <c r="U141" s="12">
        <v>1.1148</v>
      </c>
      <c r="V141" s="12">
        <f t="shared" si="41"/>
        <v>0.75806914519573299</v>
      </c>
      <c r="W141" s="12">
        <v>1.167</v>
      </c>
      <c r="X141" s="12">
        <f t="shared" si="42"/>
        <v>0.7321280659016467</v>
      </c>
    </row>
    <row r="142" spans="1:24" x14ac:dyDescent="0.2">
      <c r="A142" s="9" t="s">
        <v>168</v>
      </c>
      <c r="B142" s="10">
        <f t="shared" si="32"/>
        <v>30</v>
      </c>
      <c r="C142" s="10">
        <f t="shared" si="33"/>
        <v>930000</v>
      </c>
      <c r="D142" s="10">
        <f t="shared" si="34"/>
        <v>453474.1797714057</v>
      </c>
      <c r="E142" s="11">
        <v>0.48760664491549</v>
      </c>
      <c r="G142" s="12">
        <v>-0.62959970213588079</v>
      </c>
      <c r="H142" s="60">
        <f t="shared" si="43"/>
        <v>0.15</v>
      </c>
      <c r="I142" s="60">
        <f t="shared" si="35"/>
        <v>0.73212556366560633</v>
      </c>
      <c r="J142" s="54">
        <f t="shared" si="36"/>
        <v>21528.29600316186</v>
      </c>
      <c r="L142" s="12">
        <f t="shared" si="37"/>
        <v>0.15</v>
      </c>
      <c r="M142" s="12">
        <f t="shared" si="38"/>
        <v>0.73212556366560633</v>
      </c>
      <c r="N142" s="60">
        <f t="shared" si="44"/>
        <v>-0.67827419354838714</v>
      </c>
      <c r="O142" s="54">
        <f t="shared" si="39"/>
        <v>-43600.921072238503</v>
      </c>
      <c r="P142" s="75"/>
      <c r="Q142" s="54">
        <f t="shared" si="40"/>
        <v>-22072.625069076643</v>
      </c>
      <c r="S142" s="12">
        <v>0.15</v>
      </c>
      <c r="T142" s="58">
        <v>1.5515477132308599</v>
      </c>
      <c r="U142" s="12">
        <v>1.1148</v>
      </c>
      <c r="V142" s="12">
        <f t="shared" si="41"/>
        <v>0.75806655429937964</v>
      </c>
      <c r="W142" s="12">
        <v>1.167</v>
      </c>
      <c r="X142" s="12">
        <f t="shared" si="42"/>
        <v>0.73212556366560633</v>
      </c>
    </row>
    <row r="143" spans="1:24" x14ac:dyDescent="0.2">
      <c r="A143" s="9" t="s">
        <v>169</v>
      </c>
      <c r="B143" s="10">
        <f t="shared" si="32"/>
        <v>31</v>
      </c>
      <c r="C143" s="10">
        <f t="shared" si="33"/>
        <v>961000</v>
      </c>
      <c r="D143" s="10">
        <f t="shared" si="34"/>
        <v>465982.32499951817</v>
      </c>
      <c r="E143" s="11">
        <v>0.48489315816807299</v>
      </c>
      <c r="G143" s="12">
        <v>-0.62959997133882606</v>
      </c>
      <c r="H143" s="60">
        <f t="shared" si="43"/>
        <v>0.15</v>
      </c>
      <c r="I143" s="60">
        <f t="shared" si="35"/>
        <v>0.73212333414418651</v>
      </c>
      <c r="J143" s="54">
        <f t="shared" si="36"/>
        <v>22123.273783116751</v>
      </c>
      <c r="L143" s="12">
        <f t="shared" si="37"/>
        <v>0.15</v>
      </c>
      <c r="M143" s="12">
        <f t="shared" si="38"/>
        <v>0.73212333414418651</v>
      </c>
      <c r="N143" s="60">
        <f t="shared" si="44"/>
        <v>-0.67827419354838714</v>
      </c>
      <c r="O143" s="54">
        <f t="shared" si="39"/>
        <v>-44804.601015871209</v>
      </c>
      <c r="P143" s="75"/>
      <c r="Q143" s="54">
        <f t="shared" si="40"/>
        <v>-22681.327232754458</v>
      </c>
      <c r="S143" s="12">
        <v>0.15</v>
      </c>
      <c r="T143" s="58">
        <v>1.5515524381299297</v>
      </c>
      <c r="U143" s="12">
        <v>1.1148</v>
      </c>
      <c r="V143" s="12">
        <f t="shared" si="41"/>
        <v>0.75806424578058951</v>
      </c>
      <c r="W143" s="12">
        <v>1.167</v>
      </c>
      <c r="X143" s="12">
        <f t="shared" si="42"/>
        <v>0.73212333414418651</v>
      </c>
    </row>
    <row r="144" spans="1:24" x14ac:dyDescent="0.2">
      <c r="A144" s="9" t="s">
        <v>170</v>
      </c>
      <c r="B144" s="10">
        <f t="shared" si="32"/>
        <v>30</v>
      </c>
      <c r="C144" s="10">
        <f t="shared" si="33"/>
        <v>930000</v>
      </c>
      <c r="D144" s="10">
        <f t="shared" si="34"/>
        <v>448355.36043865624</v>
      </c>
      <c r="E144" s="11">
        <v>0.482102538106082</v>
      </c>
      <c r="G144" s="12">
        <v>-0.56960022556110079</v>
      </c>
      <c r="H144" s="60">
        <f t="shared" si="43"/>
        <v>0.32500000000000001</v>
      </c>
      <c r="I144" s="60">
        <f t="shared" si="35"/>
        <v>0.73212122869171548</v>
      </c>
      <c r="J144" s="54">
        <f t="shared" si="36"/>
        <v>72848.329205084534</v>
      </c>
      <c r="L144" s="12">
        <f t="shared" si="37"/>
        <v>0.32500000000000001</v>
      </c>
      <c r="M144" s="12">
        <f t="shared" si="38"/>
        <v>0.73212122869171548</v>
      </c>
      <c r="N144" s="60">
        <f>+$AD$21</f>
        <v>-0.6060161290322581</v>
      </c>
      <c r="O144" s="54">
        <f t="shared" si="39"/>
        <v>-89175.59473159461</v>
      </c>
      <c r="P144" s="75"/>
      <c r="Q144" s="54">
        <f t="shared" si="40"/>
        <v>-16327.265526510077</v>
      </c>
      <c r="S144" s="12">
        <v>0.32500000000000001</v>
      </c>
      <c r="T144" s="58">
        <v>1.55155690012309</v>
      </c>
      <c r="U144" s="12">
        <v>1.1148</v>
      </c>
      <c r="V144" s="12">
        <f t="shared" si="41"/>
        <v>0.75806206572681301</v>
      </c>
      <c r="W144" s="12">
        <v>1.167</v>
      </c>
      <c r="X144" s="12">
        <f t="shared" si="42"/>
        <v>0.73212122869171548</v>
      </c>
    </row>
    <row r="145" spans="1:24" x14ac:dyDescent="0.2">
      <c r="A145" s="9" t="s">
        <v>171</v>
      </c>
      <c r="B145" s="10">
        <f t="shared" si="32"/>
        <v>31</v>
      </c>
      <c r="C145" s="10">
        <f t="shared" si="33"/>
        <v>961000</v>
      </c>
      <c r="D145" s="10">
        <f t="shared" si="34"/>
        <v>460717.60363135394</v>
      </c>
      <c r="E145" s="11">
        <v>0.47941478005343802</v>
      </c>
      <c r="G145" s="12">
        <v>-0.56960044840251189</v>
      </c>
      <c r="H145" s="60">
        <f t="shared" si="43"/>
        <v>0.32500000000000001</v>
      </c>
      <c r="I145" s="60">
        <f t="shared" si="35"/>
        <v>0.73211938313351921</v>
      </c>
      <c r="J145" s="54">
        <f t="shared" si="36"/>
        <v>74857.887026199896</v>
      </c>
      <c r="L145" s="12">
        <f t="shared" si="37"/>
        <v>0.32500000000000001</v>
      </c>
      <c r="M145" s="12">
        <f t="shared" si="38"/>
        <v>0.73211938313351921</v>
      </c>
      <c r="N145" s="60">
        <f>+$AD$21</f>
        <v>-0.6060161290322581</v>
      </c>
      <c r="O145" s="54">
        <f t="shared" si="39"/>
        <v>-91635.232140541309</v>
      </c>
      <c r="P145" s="75"/>
      <c r="Q145" s="54">
        <f t="shared" si="40"/>
        <v>-16777.345114341413</v>
      </c>
      <c r="S145" s="12">
        <v>0.32500000000000001</v>
      </c>
      <c r="T145" s="58">
        <v>1.5515608113548098</v>
      </c>
      <c r="U145" s="12">
        <v>1.1148</v>
      </c>
      <c r="V145" s="12">
        <f t="shared" si="41"/>
        <v>0.75806015477599786</v>
      </c>
      <c r="W145" s="12">
        <v>1.167</v>
      </c>
      <c r="X145" s="12">
        <f t="shared" si="42"/>
        <v>0.73211938313351921</v>
      </c>
    </row>
    <row r="146" spans="1:24" x14ac:dyDescent="0.2">
      <c r="A146" s="9" t="s">
        <v>172</v>
      </c>
      <c r="B146" s="10">
        <f t="shared" si="32"/>
        <v>31</v>
      </c>
      <c r="C146" s="10">
        <f t="shared" si="33"/>
        <v>961000</v>
      </c>
      <c r="D146" s="10">
        <f t="shared" si="34"/>
        <v>458061.27803192625</v>
      </c>
      <c r="E146" s="11">
        <v>0.47665065351917402</v>
      </c>
      <c r="G146" s="12">
        <v>-0.56960065472043553</v>
      </c>
      <c r="H146" s="60">
        <f t="shared" si="43"/>
        <v>0.32500000000000001</v>
      </c>
      <c r="I146" s="60">
        <f t="shared" si="35"/>
        <v>0.73211767442178699</v>
      </c>
      <c r="J146" s="54">
        <f t="shared" si="36"/>
        <v>74427.161614035227</v>
      </c>
      <c r="L146" s="12">
        <f t="shared" si="37"/>
        <v>0.32500000000000001</v>
      </c>
      <c r="M146" s="12">
        <f t="shared" si="38"/>
        <v>0.73211767442178699</v>
      </c>
      <c r="N146" s="60">
        <f>+$AD$21</f>
        <v>-0.6060161290322581</v>
      </c>
      <c r="O146" s="54">
        <f t="shared" si="39"/>
        <v>-91107.680317447477</v>
      </c>
      <c r="P146" s="75"/>
      <c r="Q146" s="54">
        <f t="shared" si="40"/>
        <v>-16680.51870341225</v>
      </c>
      <c r="S146" s="12">
        <v>0.32500000000000001</v>
      </c>
      <c r="T146" s="58">
        <v>1.5515644325898299</v>
      </c>
      <c r="U146" s="12">
        <v>1.1148</v>
      </c>
      <c r="V146" s="12">
        <f t="shared" si="41"/>
        <v>0.75805838552045035</v>
      </c>
      <c r="W146" s="12">
        <v>1.167</v>
      </c>
      <c r="X146" s="12">
        <f t="shared" si="42"/>
        <v>0.73211767442178699</v>
      </c>
    </row>
    <row r="147" spans="1:24" x14ac:dyDescent="0.2">
      <c r="A147" s="9" t="s">
        <v>173</v>
      </c>
      <c r="B147" s="10">
        <f t="shared" si="32"/>
        <v>28</v>
      </c>
      <c r="C147" s="10">
        <f t="shared" si="33"/>
        <v>868000</v>
      </c>
      <c r="D147" s="10">
        <f t="shared" si="34"/>
        <v>411345.13046392199</v>
      </c>
      <c r="E147" s="11">
        <v>0.47389991988931102</v>
      </c>
      <c r="G147" s="12">
        <v>-0.56960083669545902</v>
      </c>
      <c r="H147" s="60">
        <f t="shared" si="43"/>
        <v>0.32500000000000001</v>
      </c>
      <c r="I147" s="60">
        <f t="shared" si="35"/>
        <v>0.73211616731638451</v>
      </c>
      <c r="J147" s="54">
        <f t="shared" si="36"/>
        <v>66837.277524122619</v>
      </c>
      <c r="L147" s="12">
        <f t="shared" si="37"/>
        <v>0.32500000000000001</v>
      </c>
      <c r="M147" s="12">
        <f t="shared" si="38"/>
        <v>0.73211616731638451</v>
      </c>
      <c r="N147" s="60">
        <f>+$AD$21</f>
        <v>-0.6060161290322581</v>
      </c>
      <c r="O147" s="54">
        <f t="shared" si="39"/>
        <v>-81816.530701285112</v>
      </c>
      <c r="P147" s="75"/>
      <c r="Q147" s="54">
        <f t="shared" si="40"/>
        <v>-14979.253177162493</v>
      </c>
      <c r="S147" s="12">
        <v>0.32500000000000001</v>
      </c>
      <c r="T147" s="58">
        <v>1.5515676265790399</v>
      </c>
      <c r="U147" s="12">
        <v>1.1148</v>
      </c>
      <c r="V147" s="12">
        <f t="shared" si="41"/>
        <v>0.75805682501463512</v>
      </c>
      <c r="W147" s="12">
        <v>1.167</v>
      </c>
      <c r="X147" s="12">
        <f t="shared" si="42"/>
        <v>0.73211616731638451</v>
      </c>
    </row>
    <row r="148" spans="1:24" x14ac:dyDescent="0.2">
      <c r="A148" s="9" t="s">
        <v>174</v>
      </c>
      <c r="B148" s="10">
        <f t="shared" si="32"/>
        <v>31</v>
      </c>
      <c r="C148" s="10">
        <f t="shared" si="33"/>
        <v>961000</v>
      </c>
      <c r="D148" s="10">
        <f t="shared" si="34"/>
        <v>453041.21056595165</v>
      </c>
      <c r="E148" s="11">
        <v>0.47142685802908602</v>
      </c>
      <c r="G148" s="12">
        <v>-0.56960098013781568</v>
      </c>
      <c r="H148" s="60">
        <f t="shared" si="43"/>
        <v>0.32500000000000001</v>
      </c>
      <c r="I148" s="60">
        <f t="shared" si="35"/>
        <v>0.73211497933604586</v>
      </c>
      <c r="J148" s="54">
        <f t="shared" si="36"/>
        <v>73612.85450325397</v>
      </c>
      <c r="L148" s="12">
        <f t="shared" si="37"/>
        <v>0.32500000000000001</v>
      </c>
      <c r="M148" s="12">
        <f t="shared" si="38"/>
        <v>0.73211497933604586</v>
      </c>
      <c r="N148" s="60">
        <f>+$AD$21</f>
        <v>-0.6060161290322581</v>
      </c>
      <c r="O148" s="54">
        <f t="shared" si="39"/>
        <v>-90110.417641331573</v>
      </c>
      <c r="P148" s="75"/>
      <c r="Q148" s="54">
        <f t="shared" si="40"/>
        <v>-16497.563138077603</v>
      </c>
      <c r="S148" s="12">
        <v>0.32500000000000001</v>
      </c>
      <c r="T148" s="58">
        <v>1.55157014425985</v>
      </c>
      <c r="U148" s="12">
        <v>1.1148</v>
      </c>
      <c r="V148" s="12">
        <f t="shared" si="41"/>
        <v>0.75805559494126173</v>
      </c>
      <c r="W148" s="12">
        <v>1.167</v>
      </c>
      <c r="X148" s="12">
        <f t="shared" si="42"/>
        <v>0.73211497933604586</v>
      </c>
    </row>
    <row r="149" spans="1:24" x14ac:dyDescent="0.2">
      <c r="A149" s="9" t="s">
        <v>175</v>
      </c>
      <c r="B149" s="10">
        <f t="shared" si="32"/>
        <v>30</v>
      </c>
      <c r="C149" s="10">
        <f t="shared" si="33"/>
        <v>930000</v>
      </c>
      <c r="D149" s="10">
        <f t="shared" si="34"/>
        <v>435892.37840981933</v>
      </c>
      <c r="E149" s="11">
        <v>0.46870148216109603</v>
      </c>
      <c r="G149" s="12">
        <v>-0.66960111578630821</v>
      </c>
      <c r="H149" s="60">
        <f t="shared" si="43"/>
        <v>0.15</v>
      </c>
      <c r="I149" s="60">
        <f t="shared" si="35"/>
        <v>0.73211385590397748</v>
      </c>
      <c r="J149" s="54">
        <f t="shared" si="36"/>
        <v>38135.029790667119</v>
      </c>
      <c r="L149" s="12">
        <f t="shared" si="37"/>
        <v>0.15</v>
      </c>
      <c r="M149" s="12">
        <f t="shared" si="38"/>
        <v>0.73211385590397748</v>
      </c>
      <c r="N149" s="60">
        <f>+$AD$25</f>
        <v>-0.67827419354838714</v>
      </c>
      <c r="O149" s="54">
        <f t="shared" si="39"/>
        <v>-41915.558284513019</v>
      </c>
      <c r="P149" s="75"/>
      <c r="Q149" s="54">
        <f t="shared" si="40"/>
        <v>-3780.5284938459008</v>
      </c>
      <c r="S149" s="12">
        <v>0.15</v>
      </c>
      <c r="T149" s="58">
        <v>1.5515725251513499</v>
      </c>
      <c r="U149" s="12">
        <v>1.1148</v>
      </c>
      <c r="V149" s="12">
        <f t="shared" si="41"/>
        <v>0.75805443170326092</v>
      </c>
      <c r="W149" s="12">
        <v>1.167</v>
      </c>
      <c r="X149" s="12">
        <f t="shared" si="42"/>
        <v>0.73211385590397748</v>
      </c>
    </row>
    <row r="150" spans="1:24" x14ac:dyDescent="0.2">
      <c r="A150" s="9" t="s">
        <v>176</v>
      </c>
      <c r="B150" s="10">
        <f t="shared" si="32"/>
        <v>31</v>
      </c>
      <c r="C150" s="10">
        <f t="shared" si="33"/>
        <v>961000</v>
      </c>
      <c r="D150" s="10">
        <f t="shared" si="34"/>
        <v>447899.65299845173</v>
      </c>
      <c r="E150" s="11">
        <v>0.46607664203793103</v>
      </c>
      <c r="G150" s="12">
        <v>-0.66960122388482191</v>
      </c>
      <c r="H150" s="60">
        <f t="shared" si="43"/>
        <v>0.15</v>
      </c>
      <c r="I150" s="60">
        <f t="shared" si="35"/>
        <v>0.73211296063906417</v>
      </c>
      <c r="J150" s="54">
        <f t="shared" si="36"/>
        <v>39185.9627492121</v>
      </c>
      <c r="L150" s="12">
        <f t="shared" si="37"/>
        <v>0.15</v>
      </c>
      <c r="M150" s="12">
        <f t="shared" si="38"/>
        <v>0.73211296063906417</v>
      </c>
      <c r="N150" s="60">
        <f t="shared" ref="N150:N155" si="45">+$AD$25</f>
        <v>-0.67827419354838714</v>
      </c>
      <c r="O150" s="54">
        <f t="shared" si="39"/>
        <v>-43070.582851989064</v>
      </c>
      <c r="P150" s="75"/>
      <c r="Q150" s="54">
        <f t="shared" si="40"/>
        <v>-3884.6201027769639</v>
      </c>
      <c r="S150" s="12">
        <v>0.15</v>
      </c>
      <c r="T150" s="58">
        <v>1.5515744224930401</v>
      </c>
      <c r="U150" s="12">
        <v>1.1148</v>
      </c>
      <c r="V150" s="12">
        <f t="shared" si="41"/>
        <v>0.75805350471693278</v>
      </c>
      <c r="W150" s="12">
        <v>1.167</v>
      </c>
      <c r="X150" s="12">
        <f t="shared" si="42"/>
        <v>0.73211296063906417</v>
      </c>
    </row>
    <row r="151" spans="1:24" x14ac:dyDescent="0.2">
      <c r="A151" s="9" t="s">
        <v>177</v>
      </c>
      <c r="B151" s="10">
        <f t="shared" si="32"/>
        <v>30</v>
      </c>
      <c r="C151" s="10">
        <f t="shared" si="33"/>
        <v>930000</v>
      </c>
      <c r="D151" s="10">
        <f t="shared" si="34"/>
        <v>430940.89084519161</v>
      </c>
      <c r="E151" s="11">
        <v>0.46337730198407701</v>
      </c>
      <c r="G151" s="12">
        <v>-0.66960131164110592</v>
      </c>
      <c r="H151" s="60">
        <f t="shared" si="43"/>
        <v>0.15</v>
      </c>
      <c r="I151" s="60">
        <f t="shared" si="35"/>
        <v>0.73211223384717083</v>
      </c>
      <c r="J151" s="54">
        <f t="shared" si="36"/>
        <v>37702.621123742669</v>
      </c>
      <c r="L151" s="12">
        <f t="shared" si="37"/>
        <v>0.15</v>
      </c>
      <c r="M151" s="12">
        <f t="shared" si="38"/>
        <v>0.73211223384717083</v>
      </c>
      <c r="N151" s="60">
        <f t="shared" si="45"/>
        <v>-0.67827419354838714</v>
      </c>
      <c r="O151" s="54">
        <f t="shared" si="39"/>
        <v>-41440.120579061579</v>
      </c>
      <c r="P151" s="75"/>
      <c r="Q151" s="54">
        <f t="shared" si="40"/>
        <v>-3737.4994553189099</v>
      </c>
      <c r="S151" s="12">
        <v>0.15</v>
      </c>
      <c r="T151" s="58">
        <v>1.5515759627919998</v>
      </c>
      <c r="U151" s="12">
        <v>1.1148</v>
      </c>
      <c r="V151" s="12">
        <f t="shared" si="41"/>
        <v>0.75805275217303369</v>
      </c>
      <c r="W151" s="12">
        <v>1.167</v>
      </c>
      <c r="X151" s="12">
        <f t="shared" si="42"/>
        <v>0.73211223384717083</v>
      </c>
    </row>
    <row r="152" spans="1:24" x14ac:dyDescent="0.2">
      <c r="A152" s="9" t="s">
        <v>178</v>
      </c>
      <c r="B152" s="10">
        <f t="shared" si="32"/>
        <v>31</v>
      </c>
      <c r="C152" s="10">
        <f t="shared" si="33"/>
        <v>961000</v>
      </c>
      <c r="D152" s="10">
        <f t="shared" si="34"/>
        <v>442807.24349771289</v>
      </c>
      <c r="E152" s="11">
        <v>0.46077756867608</v>
      </c>
      <c r="G152" s="12">
        <v>-0.66960137339458292</v>
      </c>
      <c r="H152" s="60">
        <f t="shared" si="43"/>
        <v>0.15</v>
      </c>
      <c r="I152" s="60">
        <f t="shared" si="35"/>
        <v>0.73211172240886391</v>
      </c>
      <c r="J152" s="54">
        <f t="shared" si="36"/>
        <v>38741.051187563207</v>
      </c>
      <c r="L152" s="12">
        <f t="shared" si="37"/>
        <v>0.15</v>
      </c>
      <c r="M152" s="12">
        <f t="shared" si="38"/>
        <v>0.73211172240886391</v>
      </c>
      <c r="N152" s="60">
        <f t="shared" si="45"/>
        <v>-0.67827419354838714</v>
      </c>
      <c r="O152" s="54">
        <f t="shared" si="39"/>
        <v>-42581.43877322066</v>
      </c>
      <c r="P152" s="75"/>
      <c r="Q152" s="54">
        <f t="shared" si="40"/>
        <v>-3840.3875856574523</v>
      </c>
      <c r="S152" s="12">
        <v>0.15</v>
      </c>
      <c r="T152" s="58">
        <v>1.5515770466912999</v>
      </c>
      <c r="U152" s="12">
        <v>1.1148</v>
      </c>
      <c r="V152" s="12">
        <f t="shared" si="41"/>
        <v>0.7580522226132228</v>
      </c>
      <c r="W152" s="12">
        <v>1.167</v>
      </c>
      <c r="X152" s="12">
        <f t="shared" si="42"/>
        <v>0.73211172240886391</v>
      </c>
    </row>
    <row r="153" spans="1:24" x14ac:dyDescent="0.2">
      <c r="A153" s="9" t="s">
        <v>179</v>
      </c>
      <c r="B153" s="10">
        <f t="shared" si="32"/>
        <v>31</v>
      </c>
      <c r="C153" s="10">
        <f t="shared" si="33"/>
        <v>961000</v>
      </c>
      <c r="D153" s="10">
        <f t="shared" si="34"/>
        <v>440238.02121288172</v>
      </c>
      <c r="E153" s="11">
        <v>0.458104080346391</v>
      </c>
      <c r="G153" s="12">
        <v>-0.66960141326329747</v>
      </c>
      <c r="H153" s="60">
        <f t="shared" si="43"/>
        <v>0.15</v>
      </c>
      <c r="I153" s="60">
        <f t="shared" si="35"/>
        <v>0.73211139221874522</v>
      </c>
      <c r="J153" s="54">
        <f t="shared" si="36"/>
        <v>38516.433740527078</v>
      </c>
      <c r="L153" s="12">
        <f t="shared" si="37"/>
        <v>0.15</v>
      </c>
      <c r="M153" s="12">
        <f t="shared" si="38"/>
        <v>0.73211139221874522</v>
      </c>
      <c r="N153" s="60">
        <f t="shared" si="45"/>
        <v>-0.67827419354838714</v>
      </c>
      <c r="O153" s="54">
        <f t="shared" si="39"/>
        <v>-42334.52137164904</v>
      </c>
      <c r="P153" s="75"/>
      <c r="Q153" s="54">
        <f t="shared" si="40"/>
        <v>-3818.0876311219617</v>
      </c>
      <c r="S153" s="12">
        <v>0.15</v>
      </c>
      <c r="T153" s="58">
        <v>1.55157774646925</v>
      </c>
      <c r="U153" s="12">
        <v>1.1148</v>
      </c>
      <c r="V153" s="12">
        <f t="shared" si="41"/>
        <v>0.75805188072366458</v>
      </c>
      <c r="W153" s="12">
        <v>1.167</v>
      </c>
      <c r="X153" s="12">
        <f t="shared" si="42"/>
        <v>0.73211139221874522</v>
      </c>
    </row>
    <row r="154" spans="1:24" x14ac:dyDescent="0.2">
      <c r="A154" s="9" t="s">
        <v>180</v>
      </c>
      <c r="B154" s="10">
        <f t="shared" si="32"/>
        <v>30</v>
      </c>
      <c r="C154" s="10">
        <f t="shared" si="33"/>
        <v>930000</v>
      </c>
      <c r="D154" s="10">
        <f t="shared" si="34"/>
        <v>423562.60322697216</v>
      </c>
      <c r="E154" s="11">
        <v>0.45544365938384102</v>
      </c>
      <c r="G154" s="12">
        <v>-0.66960142879743234</v>
      </c>
      <c r="H154" s="60">
        <f t="shared" si="43"/>
        <v>0.15</v>
      </c>
      <c r="I154" s="60">
        <f t="shared" si="35"/>
        <v>0.73211126356604428</v>
      </c>
      <c r="J154" s="54">
        <f t="shared" si="36"/>
        <v>37057.562142164665</v>
      </c>
      <c r="L154" s="12">
        <f t="shared" si="37"/>
        <v>0.15</v>
      </c>
      <c r="M154" s="12">
        <f t="shared" si="38"/>
        <v>0.73211126356604428</v>
      </c>
      <c r="N154" s="60">
        <f t="shared" si="45"/>
        <v>-0.67827419354838714</v>
      </c>
      <c r="O154" s="54">
        <f t="shared" si="39"/>
        <v>-40731.020957254201</v>
      </c>
      <c r="P154" s="75"/>
      <c r="Q154" s="54">
        <f t="shared" si="40"/>
        <v>-3673.4588150895361</v>
      </c>
      <c r="S154" s="12">
        <v>0.15</v>
      </c>
      <c r="T154" s="58">
        <v>1.5515780191254398</v>
      </c>
      <c r="U154" s="12">
        <v>1.1148</v>
      </c>
      <c r="V154" s="12">
        <f t="shared" si="41"/>
        <v>0.75805174751248539</v>
      </c>
      <c r="W154" s="12">
        <v>1.167</v>
      </c>
      <c r="X154" s="12">
        <f t="shared" si="42"/>
        <v>0.73211126356604428</v>
      </c>
    </row>
    <row r="155" spans="1:24" x14ac:dyDescent="0.2">
      <c r="A155" s="9" t="s">
        <v>181</v>
      </c>
      <c r="B155" s="10">
        <f t="shared" si="32"/>
        <v>31</v>
      </c>
      <c r="C155" s="10">
        <f t="shared" si="33"/>
        <v>961000</v>
      </c>
      <c r="D155" s="10">
        <f t="shared" si="34"/>
        <v>435219.07894957234</v>
      </c>
      <c r="E155" s="11">
        <v>0.45288145572276001</v>
      </c>
      <c r="G155" s="12">
        <v>-0.66960142066177752</v>
      </c>
      <c r="H155" s="60">
        <f t="shared" si="43"/>
        <v>0.15</v>
      </c>
      <c r="I155" s="60">
        <f t="shared" si="35"/>
        <v>0.73211133094501268</v>
      </c>
      <c r="J155" s="54">
        <f t="shared" si="36"/>
        <v>38077.356263745853</v>
      </c>
      <c r="L155" s="12">
        <f t="shared" si="37"/>
        <v>0.15</v>
      </c>
      <c r="M155" s="12">
        <f t="shared" si="38"/>
        <v>0.73211133094501268</v>
      </c>
      <c r="N155" s="60">
        <f t="shared" si="45"/>
        <v>-0.67827419354838714</v>
      </c>
      <c r="O155" s="54">
        <f t="shared" si="39"/>
        <v>-41851.912491394913</v>
      </c>
      <c r="P155" s="75"/>
      <c r="Q155" s="54">
        <f t="shared" si="40"/>
        <v>-3774.55622764906</v>
      </c>
      <c r="S155" s="12">
        <v>0.15</v>
      </c>
      <c r="T155" s="58">
        <v>1.55157787632786</v>
      </c>
      <c r="U155" s="12">
        <v>1.1148</v>
      </c>
      <c r="V155" s="12">
        <f t="shared" si="41"/>
        <v>0.7580518172788544</v>
      </c>
      <c r="W155" s="12">
        <v>1.167</v>
      </c>
      <c r="X155" s="12">
        <f t="shared" si="42"/>
        <v>0.73211133094501268</v>
      </c>
    </row>
    <row r="156" spans="1:24" x14ac:dyDescent="0.2">
      <c r="A156" s="9" t="s">
        <v>182</v>
      </c>
      <c r="B156" s="10">
        <f t="shared" si="32"/>
        <v>30</v>
      </c>
      <c r="C156" s="10">
        <f t="shared" si="33"/>
        <v>930000</v>
      </c>
      <c r="D156" s="10">
        <f t="shared" si="34"/>
        <v>418729.34707512415</v>
      </c>
      <c r="E156" s="11">
        <v>0.45024660975819802</v>
      </c>
      <c r="G156" s="12">
        <v>-0.60960138831504374</v>
      </c>
      <c r="H156" s="60">
        <f t="shared" si="43"/>
        <v>0.32500000000000001</v>
      </c>
      <c r="I156" s="60">
        <f t="shared" si="35"/>
        <v>0.73211159883856392</v>
      </c>
      <c r="J156" s="54">
        <f t="shared" si="36"/>
        <v>84788.417336865721</v>
      </c>
      <c r="L156" s="12">
        <f t="shared" si="37"/>
        <v>0.32500000000000001</v>
      </c>
      <c r="M156" s="12">
        <f t="shared" si="38"/>
        <v>0.73211159883856392</v>
      </c>
      <c r="N156" s="60">
        <f>+$AD$21</f>
        <v>-0.6060161290322581</v>
      </c>
      <c r="O156" s="54">
        <f t="shared" si="39"/>
        <v>-83287.164058289884</v>
      </c>
      <c r="P156" s="75"/>
      <c r="Q156" s="54">
        <f t="shared" si="40"/>
        <v>1501.2532785758376</v>
      </c>
      <c r="S156" s="57">
        <v>0.32500000000000001</v>
      </c>
      <c r="T156" s="58">
        <v>1.5515773085760201</v>
      </c>
      <c r="U156" s="12">
        <v>1.1148</v>
      </c>
      <c r="V156" s="12">
        <f t="shared" si="41"/>
        <v>0.75805209466452628</v>
      </c>
      <c r="W156" s="12">
        <v>1.167</v>
      </c>
      <c r="X156" s="12">
        <f t="shared" si="42"/>
        <v>0.73211159883856392</v>
      </c>
    </row>
    <row r="157" spans="1:24" x14ac:dyDescent="0.2">
      <c r="A157" s="9" t="s">
        <v>183</v>
      </c>
      <c r="B157" s="10">
        <f t="shared" si="32"/>
        <v>31</v>
      </c>
      <c r="C157" s="10">
        <f t="shared" si="33"/>
        <v>961000</v>
      </c>
      <c r="D157" s="10">
        <f t="shared" si="34"/>
        <v>430248.41391938052</v>
      </c>
      <c r="E157" s="11">
        <v>0.44770906755398598</v>
      </c>
      <c r="G157" s="12">
        <v>-0.60960133384514226</v>
      </c>
      <c r="H157" s="60">
        <f t="shared" si="43"/>
        <v>0.32500000000000001</v>
      </c>
      <c r="I157" s="60">
        <f t="shared" si="35"/>
        <v>0.73211204995478041</v>
      </c>
      <c r="J157" s="54">
        <f t="shared" si="36"/>
        <v>87120.693229499331</v>
      </c>
      <c r="L157" s="12">
        <f t="shared" si="37"/>
        <v>0.32500000000000001</v>
      </c>
      <c r="M157" s="12">
        <f t="shared" si="38"/>
        <v>0.73211204995478041</v>
      </c>
      <c r="N157" s="60">
        <f>+$AD$21</f>
        <v>-0.6060161290322581</v>
      </c>
      <c r="O157" s="54">
        <f t="shared" si="39"/>
        <v>-85578.164545179825</v>
      </c>
      <c r="P157" s="75"/>
      <c r="Q157" s="54">
        <f t="shared" si="40"/>
        <v>1542.5286843195063</v>
      </c>
      <c r="S157" s="57">
        <v>0.32500000000000001</v>
      </c>
      <c r="T157" s="58">
        <v>1.5515763525178798</v>
      </c>
      <c r="U157" s="12">
        <v>1.1148</v>
      </c>
      <c r="V157" s="12">
        <f t="shared" si="41"/>
        <v>0.75805256176488811</v>
      </c>
      <c r="W157" s="12">
        <v>1.167</v>
      </c>
      <c r="X157" s="12">
        <f t="shared" si="42"/>
        <v>0.73211204995478041</v>
      </c>
    </row>
    <row r="158" spans="1:24" x14ac:dyDescent="0.2">
      <c r="A158" s="9" t="s">
        <v>184</v>
      </c>
      <c r="B158" s="10">
        <f t="shared" si="32"/>
        <v>31</v>
      </c>
      <c r="C158" s="10">
        <f t="shared" si="33"/>
        <v>961000</v>
      </c>
      <c r="D158" s="10">
        <f t="shared" si="34"/>
        <v>427740.72879333067</v>
      </c>
      <c r="E158" s="11">
        <v>0.44509961372875201</v>
      </c>
      <c r="G158" s="12">
        <v>-0.60960125362179252</v>
      </c>
      <c r="H158" s="60">
        <f t="shared" si="43"/>
        <v>0.32500000000000001</v>
      </c>
      <c r="I158" s="60">
        <f t="shared" si="35"/>
        <v>0.73211271435937908</v>
      </c>
      <c r="J158" s="54">
        <f t="shared" si="36"/>
        <v>86612.595356401653</v>
      </c>
      <c r="L158" s="12">
        <f t="shared" si="37"/>
        <v>0.32500000000000001</v>
      </c>
      <c r="M158" s="12">
        <f t="shared" si="38"/>
        <v>0.73211271435937908</v>
      </c>
      <c r="N158" s="60">
        <f>+$AD$21</f>
        <v>-0.6060161290322581</v>
      </c>
      <c r="O158" s="54">
        <f t="shared" si="39"/>
        <v>-85079.091551659338</v>
      </c>
      <c r="P158" s="75"/>
      <c r="Q158" s="54">
        <f t="shared" si="40"/>
        <v>1533.503804742315</v>
      </c>
      <c r="S158" s="12">
        <v>0.32500000000000001</v>
      </c>
      <c r="T158" s="58">
        <v>1.5515749444362501</v>
      </c>
      <c r="U158" s="12">
        <v>1.1148</v>
      </c>
      <c r="V158" s="12">
        <f t="shared" si="41"/>
        <v>0.758053249710959</v>
      </c>
      <c r="W158" s="12">
        <v>1.167</v>
      </c>
      <c r="X158" s="12">
        <f t="shared" si="42"/>
        <v>0.73211271435937908</v>
      </c>
    </row>
    <row r="159" spans="1:24" x14ac:dyDescent="0.2">
      <c r="A159" s="9" t="s">
        <v>185</v>
      </c>
      <c r="B159" s="10">
        <f t="shared" si="32"/>
        <v>28</v>
      </c>
      <c r="C159" s="10">
        <f t="shared" si="33"/>
        <v>868000</v>
      </c>
      <c r="D159" s="10">
        <f t="shared" si="34"/>
        <v>384092.59895764914</v>
      </c>
      <c r="E159" s="11">
        <v>0.44250299419083999</v>
      </c>
      <c r="G159" s="12">
        <v>-0.6096011490692872</v>
      </c>
      <c r="H159" s="60">
        <f t="shared" si="43"/>
        <v>0.32500000000000001</v>
      </c>
      <c r="I159" s="60">
        <f t="shared" si="35"/>
        <v>0.7321135802564932</v>
      </c>
      <c r="J159" s="54">
        <f t="shared" si="36"/>
        <v>77773.976561921852</v>
      </c>
      <c r="L159" s="12">
        <f t="shared" si="37"/>
        <v>0.32500000000000001</v>
      </c>
      <c r="M159" s="12">
        <f t="shared" si="38"/>
        <v>0.7321135802564932</v>
      </c>
      <c r="N159" s="60">
        <f>+$AD$21</f>
        <v>-0.6060161290322581</v>
      </c>
      <c r="O159" s="54">
        <f t="shared" si="39"/>
        <v>-76396.996898584111</v>
      </c>
      <c r="P159" s="75"/>
      <c r="Q159" s="54">
        <f t="shared" si="40"/>
        <v>1376.9796633377409</v>
      </c>
      <c r="S159" s="12">
        <v>0.32500000000000001</v>
      </c>
      <c r="T159" s="58">
        <v>1.5515731093326499</v>
      </c>
      <c r="U159" s="12">
        <v>1.1148</v>
      </c>
      <c r="V159" s="12">
        <f t="shared" si="41"/>
        <v>0.75805414628891543</v>
      </c>
      <c r="W159" s="12">
        <v>1.167</v>
      </c>
      <c r="X159" s="12">
        <f t="shared" si="42"/>
        <v>0.7321135802564932</v>
      </c>
    </row>
    <row r="160" spans="1:24" x14ac:dyDescent="0.2">
      <c r="A160" s="9" t="s">
        <v>186</v>
      </c>
      <c r="B160" s="10">
        <f t="shared" si="32"/>
        <v>31</v>
      </c>
      <c r="C160" s="10">
        <f t="shared" si="33"/>
        <v>961000</v>
      </c>
      <c r="D160" s="10">
        <f t="shared" si="34"/>
        <v>423002.07518708997</v>
      </c>
      <c r="E160" s="11">
        <v>0.440168652640052</v>
      </c>
      <c r="G160" s="12">
        <v>-0.60960103372419727</v>
      </c>
      <c r="H160" s="60">
        <f t="shared" si="43"/>
        <v>0.32500000000000001</v>
      </c>
      <c r="I160" s="60">
        <f t="shared" si="35"/>
        <v>0.73211453553708117</v>
      </c>
      <c r="J160" s="54">
        <f t="shared" si="36"/>
        <v>85652.208930517023</v>
      </c>
      <c r="L160" s="12">
        <f t="shared" si="37"/>
        <v>0.32500000000000001</v>
      </c>
      <c r="M160" s="12">
        <f t="shared" si="38"/>
        <v>0.73211453553708117</v>
      </c>
      <c r="N160" s="60">
        <f>+$AD$21</f>
        <v>-0.6060161290322581</v>
      </c>
      <c r="O160" s="54">
        <f t="shared" si="39"/>
        <v>-84135.786806478849</v>
      </c>
      <c r="P160" s="75"/>
      <c r="Q160" s="54">
        <f t="shared" si="40"/>
        <v>1516.4221240381739</v>
      </c>
      <c r="S160" s="12">
        <v>0.32500000000000001</v>
      </c>
      <c r="T160" s="58">
        <v>1.5515710848028801</v>
      </c>
      <c r="U160" s="12">
        <v>1.1148</v>
      </c>
      <c r="V160" s="12">
        <f t="shared" si="41"/>
        <v>0.75805513541741965</v>
      </c>
      <c r="W160" s="12">
        <v>1.167</v>
      </c>
      <c r="X160" s="12">
        <f t="shared" si="42"/>
        <v>0.73211453553708117</v>
      </c>
    </row>
    <row r="161" spans="1:24" x14ac:dyDescent="0.2">
      <c r="A161" s="9" t="s">
        <v>187</v>
      </c>
      <c r="B161" s="10">
        <f t="shared" si="32"/>
        <v>30</v>
      </c>
      <c r="C161" s="10">
        <f t="shared" si="33"/>
        <v>930000</v>
      </c>
      <c r="D161" s="10">
        <f t="shared" si="34"/>
        <v>406964.58669676713</v>
      </c>
      <c r="E161" s="11">
        <v>0.43759632978147001</v>
      </c>
      <c r="G161" s="12">
        <v>-0.70960088287066014</v>
      </c>
      <c r="H161" s="60">
        <f t="shared" si="43"/>
        <v>0.15</v>
      </c>
      <c r="I161" s="60">
        <f t="shared" si="35"/>
        <v>0.73211578489634577</v>
      </c>
      <c r="J161" s="54">
        <f t="shared" si="36"/>
        <v>51881.920207113726</v>
      </c>
      <c r="L161" s="12">
        <f t="shared" si="37"/>
        <v>0.15</v>
      </c>
      <c r="M161" s="12">
        <f t="shared" si="38"/>
        <v>0.73211578489634577</v>
      </c>
      <c r="N161" s="60">
        <f>+$AD$25</f>
        <v>-0.67827419354838714</v>
      </c>
      <c r="O161" s="54">
        <f t="shared" si="39"/>
        <v>-39133.06703449686</v>
      </c>
      <c r="P161" s="75"/>
      <c r="Q161" s="54">
        <f t="shared" si="40"/>
        <v>12748.853172616866</v>
      </c>
      <c r="S161" s="12">
        <v>0.15</v>
      </c>
      <c r="T161" s="58">
        <v>1.5515684370390299</v>
      </c>
      <c r="U161" s="12">
        <v>1.1148</v>
      </c>
      <c r="V161" s="12">
        <f t="shared" si="41"/>
        <v>0.75805642904452375</v>
      </c>
      <c r="W161" s="12">
        <v>1.167</v>
      </c>
      <c r="X161" s="12">
        <f t="shared" si="42"/>
        <v>0.73211578489634577</v>
      </c>
    </row>
    <row r="162" spans="1:24" x14ac:dyDescent="0.2">
      <c r="A162" s="9" t="s">
        <v>188</v>
      </c>
      <c r="B162" s="10">
        <f t="shared" si="32"/>
        <v>31</v>
      </c>
      <c r="C162" s="10">
        <f t="shared" si="33"/>
        <v>961000</v>
      </c>
      <c r="D162" s="10">
        <f t="shared" si="34"/>
        <v>418149.43174275762</v>
      </c>
      <c r="E162" s="11">
        <v>0.43511907569485703</v>
      </c>
      <c r="G162" s="12">
        <v>-0.70960071372157341</v>
      </c>
      <c r="H162" s="60">
        <f t="shared" si="43"/>
        <v>0.15</v>
      </c>
      <c r="I162" s="60">
        <f t="shared" si="35"/>
        <v>0.73211718577816964</v>
      </c>
      <c r="J162" s="54">
        <f t="shared" si="36"/>
        <v>53307.164766096255</v>
      </c>
      <c r="L162" s="12">
        <f t="shared" si="37"/>
        <v>0.15</v>
      </c>
      <c r="M162" s="12">
        <f t="shared" si="38"/>
        <v>0.73211718577816964</v>
      </c>
      <c r="N162" s="60">
        <f t="shared" ref="N162:N167" si="46">+$AD$25</f>
        <v>-0.67827419354838714</v>
      </c>
      <c r="O162" s="54">
        <f t="shared" si="39"/>
        <v>-40207.998157200382</v>
      </c>
      <c r="P162" s="75"/>
      <c r="Q162" s="54">
        <f t="shared" si="40"/>
        <v>13099.166608895874</v>
      </c>
      <c r="S162" s="12">
        <v>0.15</v>
      </c>
      <c r="T162" s="58">
        <v>1.5515654681645599</v>
      </c>
      <c r="U162" s="12">
        <v>1.1148</v>
      </c>
      <c r="V162" s="12">
        <f t="shared" si="41"/>
        <v>0.75805787956300019</v>
      </c>
      <c r="W162" s="12">
        <v>1.167</v>
      </c>
      <c r="X162" s="12">
        <f t="shared" si="42"/>
        <v>0.73211718577816964</v>
      </c>
    </row>
    <row r="163" spans="1:24" x14ac:dyDescent="0.2">
      <c r="A163" s="9" t="s">
        <v>189</v>
      </c>
      <c r="B163" s="10">
        <f t="shared" si="32"/>
        <v>30</v>
      </c>
      <c r="C163" s="10">
        <f t="shared" si="33"/>
        <v>930000</v>
      </c>
      <c r="D163" s="10">
        <f t="shared" si="34"/>
        <v>402291.67591281165</v>
      </c>
      <c r="E163" s="11">
        <v>0.43257169452990502</v>
      </c>
      <c r="G163" s="12">
        <v>-0.70960051500128518</v>
      </c>
      <c r="H163" s="60">
        <f t="shared" si="43"/>
        <v>0.15</v>
      </c>
      <c r="I163" s="60">
        <f t="shared" si="35"/>
        <v>0.73211883156677338</v>
      </c>
      <c r="J163" s="54">
        <f t="shared" si="36"/>
        <v>51284.820077056283</v>
      </c>
      <c r="L163" s="12">
        <f t="shared" si="37"/>
        <v>0.15</v>
      </c>
      <c r="M163" s="12">
        <f t="shared" si="38"/>
        <v>0.73211883156677338</v>
      </c>
      <c r="N163" s="60">
        <f t="shared" si="46"/>
        <v>-0.67827419354838714</v>
      </c>
      <c r="O163" s="54">
        <f t="shared" si="39"/>
        <v>-38682.501719586464</v>
      </c>
      <c r="P163" s="75"/>
      <c r="Q163" s="54">
        <f t="shared" si="40"/>
        <v>12602.31835746982</v>
      </c>
      <c r="S163" s="12">
        <v>0.15</v>
      </c>
      <c r="T163" s="58">
        <v>1.55156198027618</v>
      </c>
      <c r="U163" s="12">
        <v>1.1148</v>
      </c>
      <c r="V163" s="12">
        <f t="shared" si="41"/>
        <v>0.75805958366589987</v>
      </c>
      <c r="W163" s="12">
        <v>1.167</v>
      </c>
      <c r="X163" s="12">
        <f t="shared" si="42"/>
        <v>0.73211883156677338</v>
      </c>
    </row>
    <row r="164" spans="1:24" x14ac:dyDescent="0.2">
      <c r="A164" s="9" t="s">
        <v>190</v>
      </c>
      <c r="B164" s="10">
        <f t="shared" si="32"/>
        <v>31</v>
      </c>
      <c r="C164" s="10">
        <f t="shared" si="33"/>
        <v>961000</v>
      </c>
      <c r="D164" s="10">
        <f t="shared" si="34"/>
        <v>413343.86878861359</v>
      </c>
      <c r="E164" s="11">
        <v>0.43011848989449902</v>
      </c>
      <c r="G164" s="12">
        <v>-0.70960029953135528</v>
      </c>
      <c r="H164" s="60">
        <f t="shared" si="43"/>
        <v>0.15</v>
      </c>
      <c r="I164" s="60">
        <f t="shared" si="35"/>
        <v>0.73212061607483492</v>
      </c>
      <c r="J164" s="54">
        <f t="shared" si="36"/>
        <v>52692.94555186596</v>
      </c>
      <c r="L164" s="12">
        <f t="shared" si="37"/>
        <v>0.15</v>
      </c>
      <c r="M164" s="12">
        <f t="shared" si="38"/>
        <v>0.73212061607483492</v>
      </c>
      <c r="N164" s="60">
        <f t="shared" si="46"/>
        <v>-0.67827419354838714</v>
      </c>
      <c r="O164" s="54">
        <f t="shared" si="39"/>
        <v>-39744.491710783768</v>
      </c>
      <c r="P164" s="75"/>
      <c r="Q164" s="54">
        <f t="shared" si="40"/>
        <v>12948.453841082192</v>
      </c>
      <c r="S164" s="12">
        <v>0.15</v>
      </c>
      <c r="T164" s="58">
        <v>1.55155819842002</v>
      </c>
      <c r="U164" s="12">
        <v>1.1148</v>
      </c>
      <c r="V164" s="12">
        <f t="shared" si="41"/>
        <v>0.75806143140342519</v>
      </c>
      <c r="W164" s="12">
        <v>1.167</v>
      </c>
      <c r="X164" s="12">
        <f t="shared" si="42"/>
        <v>0.73212061607483492</v>
      </c>
    </row>
    <row r="165" spans="1:24" x14ac:dyDescent="0.2">
      <c r="A165" s="9" t="s">
        <v>191</v>
      </c>
      <c r="B165" s="10">
        <f t="shared" si="32"/>
        <v>31</v>
      </c>
      <c r="C165" s="10">
        <f t="shared" si="33"/>
        <v>961000</v>
      </c>
      <c r="D165" s="10">
        <f t="shared" si="34"/>
        <v>410919.63046424038</v>
      </c>
      <c r="E165" s="11">
        <v>0.42759586936965699</v>
      </c>
      <c r="G165" s="12">
        <v>-0.70960005294803619</v>
      </c>
      <c r="H165" s="60">
        <f t="shared" si="43"/>
        <v>0.15</v>
      </c>
      <c r="I165" s="60">
        <f t="shared" si="35"/>
        <v>0.73212265826197331</v>
      </c>
      <c r="J165" s="54">
        <f t="shared" si="36"/>
        <v>52382.963916941088</v>
      </c>
      <c r="L165" s="12">
        <f t="shared" si="37"/>
        <v>0.15</v>
      </c>
      <c r="M165" s="12">
        <f t="shared" si="38"/>
        <v>0.73212265826197331</v>
      </c>
      <c r="N165" s="60">
        <f t="shared" si="46"/>
        <v>-0.67827419354838714</v>
      </c>
      <c r="O165" s="54">
        <f t="shared" si="39"/>
        <v>-39510.553348462548</v>
      </c>
      <c r="P165" s="75"/>
      <c r="Q165" s="54">
        <f t="shared" si="40"/>
        <v>12872.410568478539</v>
      </c>
      <c r="S165" s="12">
        <v>0.15</v>
      </c>
      <c r="T165" s="59">
        <v>1.5515538704946898</v>
      </c>
      <c r="U165" s="12">
        <v>1.1148</v>
      </c>
      <c r="V165" s="12">
        <f t="shared" si="41"/>
        <v>0.75806354595022452</v>
      </c>
      <c r="W165" s="12">
        <v>1.167</v>
      </c>
      <c r="X165" s="12">
        <f t="shared" si="42"/>
        <v>0.73212265826197331</v>
      </c>
    </row>
    <row r="166" spans="1:24" x14ac:dyDescent="0.2">
      <c r="A166" s="9" t="s">
        <v>192</v>
      </c>
      <c r="B166" s="10">
        <f t="shared" si="32"/>
        <v>30</v>
      </c>
      <c r="C166" s="10">
        <f t="shared" si="33"/>
        <v>930000</v>
      </c>
      <c r="D166" s="10">
        <f t="shared" si="34"/>
        <v>395329.75950477202</v>
      </c>
      <c r="E166" s="11">
        <v>0.42508576290835703</v>
      </c>
      <c r="G166" s="12">
        <v>-0.70959978204225749</v>
      </c>
      <c r="H166" s="60">
        <f t="shared" si="43"/>
        <v>0.15</v>
      </c>
      <c r="I166" s="60">
        <f t="shared" si="35"/>
        <v>0.73212490188615709</v>
      </c>
      <c r="J166" s="54">
        <f t="shared" si="36"/>
        <v>50394.613715010819</v>
      </c>
      <c r="L166" s="12">
        <f t="shared" si="37"/>
        <v>0.15</v>
      </c>
      <c r="M166" s="12">
        <f t="shared" si="38"/>
        <v>0.73212490188615709</v>
      </c>
      <c r="N166" s="60">
        <f t="shared" si="46"/>
        <v>-0.67827419354838714</v>
      </c>
      <c r="O166" s="54">
        <f t="shared" si="39"/>
        <v>-38010.676349383597</v>
      </c>
      <c r="P166" s="75"/>
      <c r="Q166" s="54">
        <f t="shared" si="40"/>
        <v>12383.937365627222</v>
      </c>
      <c r="S166" s="12">
        <v>0.15</v>
      </c>
      <c r="T166" s="59">
        <v>1.5515491156997399</v>
      </c>
      <c r="U166" s="12">
        <v>1.1148</v>
      </c>
      <c r="V166" s="12">
        <f t="shared" si="41"/>
        <v>0.75806586907147389</v>
      </c>
      <c r="W166" s="12">
        <v>1.167</v>
      </c>
      <c r="X166" s="12">
        <f t="shared" si="42"/>
        <v>0.73212490188615709</v>
      </c>
    </row>
    <row r="167" spans="1:24" x14ac:dyDescent="0.2">
      <c r="A167" s="9" t="s">
        <v>193</v>
      </c>
      <c r="B167" s="10">
        <f t="shared" si="32"/>
        <v>31</v>
      </c>
      <c r="C167" s="10">
        <f t="shared" si="33"/>
        <v>961000</v>
      </c>
      <c r="D167" s="10">
        <f t="shared" si="34"/>
        <v>406184.42737957201</v>
      </c>
      <c r="E167" s="11">
        <v>0.42266849883410201</v>
      </c>
      <c r="G167" s="12">
        <v>-0.70959949671800171</v>
      </c>
      <c r="H167" s="60">
        <f t="shared" si="43"/>
        <v>0.15</v>
      </c>
      <c r="I167" s="60">
        <f t="shared" si="35"/>
        <v>0.73212726492323599</v>
      </c>
      <c r="J167" s="54">
        <f t="shared" si="36"/>
        <v>51777.235478352995</v>
      </c>
      <c r="L167" s="12">
        <f t="shared" si="37"/>
        <v>0.15</v>
      </c>
      <c r="M167" s="12">
        <f t="shared" si="38"/>
        <v>0.73212726492323599</v>
      </c>
      <c r="N167" s="60">
        <f t="shared" si="46"/>
        <v>-0.67827419354838714</v>
      </c>
      <c r="O167" s="54">
        <f t="shared" si="39"/>
        <v>-39053.385147911613</v>
      </c>
      <c r="P167" s="75"/>
      <c r="Q167" s="54">
        <f t="shared" si="40"/>
        <v>12723.850330441383</v>
      </c>
      <c r="S167" s="12">
        <v>0.15</v>
      </c>
      <c r="T167" s="59">
        <v>1.5515441078708201</v>
      </c>
      <c r="U167" s="12">
        <v>1.1148</v>
      </c>
      <c r="V167" s="12">
        <f t="shared" si="41"/>
        <v>0.75806831583670786</v>
      </c>
      <c r="W167" s="12">
        <v>1.167</v>
      </c>
      <c r="X167" s="12">
        <f t="shared" si="42"/>
        <v>0.73212726492323599</v>
      </c>
    </row>
    <row r="168" spans="1:24" x14ac:dyDescent="0.2">
      <c r="A168" s="9" t="s">
        <v>195</v>
      </c>
      <c r="B168" s="10">
        <f t="shared" si="32"/>
        <v>30</v>
      </c>
      <c r="C168" s="10">
        <f t="shared" si="33"/>
        <v>930000</v>
      </c>
      <c r="D168" s="10">
        <f t="shared" si="34"/>
        <v>390770.07930444361</v>
      </c>
      <c r="E168" s="11">
        <v>0.42018288097251999</v>
      </c>
      <c r="G168" s="12">
        <v>-0.64959917795450917</v>
      </c>
      <c r="H168" s="60">
        <f t="shared" si="43"/>
        <v>0.32500000000000001</v>
      </c>
      <c r="I168" s="60">
        <f t="shared" si="35"/>
        <v>0.73212990490191532</v>
      </c>
      <c r="J168" s="54">
        <f t="shared" si="36"/>
        <v>94749.737059652878</v>
      </c>
      <c r="L168" s="12">
        <f t="shared" si="37"/>
        <v>0.32500000000000001</v>
      </c>
      <c r="M168" s="12">
        <f t="shared" si="38"/>
        <v>0.73212990490191532</v>
      </c>
      <c r="N168" s="60">
        <f>+$AD$27</f>
        <v>-0.56000000000000005</v>
      </c>
      <c r="O168" s="54">
        <f t="shared" si="39"/>
        <v>-59737.059184756414</v>
      </c>
      <c r="P168" s="75"/>
      <c r="Q168" s="54">
        <f t="shared" si="40"/>
        <v>35012.677874896464</v>
      </c>
      <c r="S168" s="57">
        <v>0.32500000000000001</v>
      </c>
      <c r="T168" s="59">
        <v>1.5515385131760298</v>
      </c>
      <c r="U168" s="12">
        <v>1.1148</v>
      </c>
      <c r="V168" s="12">
        <f t="shared" si="41"/>
        <v>0.75807104935625724</v>
      </c>
      <c r="W168" s="12">
        <v>1.167</v>
      </c>
      <c r="X168" s="12">
        <f t="shared" si="42"/>
        <v>0.73212990490191532</v>
      </c>
    </row>
    <row r="169" spans="1:24" x14ac:dyDescent="0.2">
      <c r="A169" s="9" t="s">
        <v>196</v>
      </c>
      <c r="B169" s="10">
        <v>31</v>
      </c>
      <c r="C169" s="10">
        <f t="shared" si="33"/>
        <v>961000</v>
      </c>
      <c r="D169" s="10">
        <f t="shared" si="34"/>
        <v>401495.44861931831</v>
      </c>
      <c r="E169" s="11">
        <v>0.41778922853206901</v>
      </c>
      <c r="G169" s="12">
        <v>-0.64959884631796783</v>
      </c>
      <c r="H169" s="60">
        <f t="shared" si="43"/>
        <v>0.32500000000000001</v>
      </c>
      <c r="I169" s="60">
        <f t="shared" si="35"/>
        <v>0.73213265149434748</v>
      </c>
      <c r="J169" s="54">
        <f t="shared" si="36"/>
        <v>97349.073665728472</v>
      </c>
      <c r="L169" s="12">
        <f t="shared" si="37"/>
        <v>0.32500000000000001</v>
      </c>
      <c r="M169" s="12">
        <f t="shared" si="38"/>
        <v>0.73213265149434748</v>
      </c>
      <c r="N169" s="60">
        <f>+$AD$27</f>
        <v>-0.56000000000000005</v>
      </c>
      <c r="O169" s="54">
        <f t="shared" si="39"/>
        <v>-61375.544667522663</v>
      </c>
      <c r="P169" s="75"/>
      <c r="Q169" s="54">
        <f t="shared" si="40"/>
        <v>35973.528998205809</v>
      </c>
      <c r="S169" s="57">
        <v>0.32500000000000001</v>
      </c>
      <c r="T169" s="59">
        <v>1.5515326925860999</v>
      </c>
      <c r="U169" s="12">
        <v>1.1148</v>
      </c>
      <c r="V169" s="12">
        <f t="shared" si="41"/>
        <v>0.75807389326714425</v>
      </c>
      <c r="W169" s="12">
        <v>1.167</v>
      </c>
      <c r="X169" s="12">
        <f t="shared" si="42"/>
        <v>0.73213265149434748</v>
      </c>
    </row>
    <row r="170" spans="1:24" x14ac:dyDescent="0.2">
      <c r="E170" s="11"/>
      <c r="N170" s="60"/>
      <c r="U170" s="12"/>
    </row>
    <row r="171" spans="1:24" x14ac:dyDescent="0.2">
      <c r="E171" s="11"/>
      <c r="N171" s="60"/>
      <c r="U171" s="12"/>
    </row>
    <row r="172" spans="1:24" x14ac:dyDescent="0.2">
      <c r="E172" s="11"/>
      <c r="N172" s="60"/>
      <c r="U172" s="12"/>
    </row>
    <row r="173" spans="1:24" x14ac:dyDescent="0.2">
      <c r="E173" s="11"/>
      <c r="N173" s="60"/>
      <c r="U173" s="12"/>
    </row>
    <row r="174" spans="1:24" x14ac:dyDescent="0.2">
      <c r="E174" s="11"/>
      <c r="N174" s="60"/>
      <c r="U174" s="12"/>
    </row>
    <row r="175" spans="1:24" x14ac:dyDescent="0.2">
      <c r="E175" s="11"/>
      <c r="N175" s="60"/>
      <c r="U175" s="12"/>
    </row>
    <row r="176" spans="1:24" x14ac:dyDescent="0.2">
      <c r="E176" s="11"/>
      <c r="N176" s="60"/>
      <c r="U176" s="12"/>
    </row>
    <row r="177" spans="5:21" x14ac:dyDescent="0.2">
      <c r="E177" s="11"/>
      <c r="N177" s="60"/>
      <c r="U177" s="12"/>
    </row>
    <row r="178" spans="5:21" x14ac:dyDescent="0.2">
      <c r="E178" s="11"/>
      <c r="N178" s="60"/>
      <c r="U178" s="12"/>
    </row>
    <row r="179" spans="5:21" x14ac:dyDescent="0.2">
      <c r="E179" s="11"/>
      <c r="N179" s="60"/>
      <c r="U179" s="12"/>
    </row>
    <row r="180" spans="5:21" x14ac:dyDescent="0.2">
      <c r="U180" s="12"/>
    </row>
    <row r="181" spans="5:21" x14ac:dyDescent="0.2">
      <c r="U181" s="12"/>
    </row>
    <row r="182" spans="5:21" x14ac:dyDescent="0.2">
      <c r="U182" s="12"/>
    </row>
    <row r="183" spans="5:21" x14ac:dyDescent="0.2">
      <c r="U183" s="12"/>
    </row>
    <row r="184" spans="5:21" x14ac:dyDescent="0.2">
      <c r="U184" s="12"/>
    </row>
    <row r="185" spans="5:21" x14ac:dyDescent="0.2">
      <c r="U185" s="12"/>
    </row>
    <row r="186" spans="5:21" x14ac:dyDescent="0.2">
      <c r="U186" s="12"/>
    </row>
    <row r="187" spans="5:21" x14ac:dyDescent="0.2">
      <c r="U187" s="12"/>
    </row>
    <row r="188" spans="5:21" x14ac:dyDescent="0.2">
      <c r="U188" s="12"/>
    </row>
    <row r="189" spans="5:21" x14ac:dyDescent="0.2">
      <c r="U189" s="12"/>
    </row>
    <row r="190" spans="5:21" x14ac:dyDescent="0.2">
      <c r="U190" s="12"/>
    </row>
    <row r="191" spans="5:21" x14ac:dyDescent="0.2">
      <c r="U191" s="12"/>
    </row>
    <row r="192" spans="5:21" x14ac:dyDescent="0.2">
      <c r="U192" s="12"/>
    </row>
    <row r="193" spans="21:21" x14ac:dyDescent="0.2">
      <c r="U193" s="12"/>
    </row>
    <row r="194" spans="21:21" x14ac:dyDescent="0.2">
      <c r="U194" s="12"/>
    </row>
    <row r="195" spans="21:21" x14ac:dyDescent="0.2">
      <c r="U195" s="12"/>
    </row>
    <row r="196" spans="21:21" x14ac:dyDescent="0.2">
      <c r="U196" s="12"/>
    </row>
    <row r="197" spans="21:21" x14ac:dyDescent="0.2">
      <c r="U197" s="12"/>
    </row>
    <row r="198" spans="21:21" x14ac:dyDescent="0.2">
      <c r="U198" s="12"/>
    </row>
    <row r="199" spans="21:21" x14ac:dyDescent="0.2">
      <c r="U199" s="12"/>
    </row>
    <row r="200" spans="21:21" x14ac:dyDescent="0.2">
      <c r="U200" s="12"/>
    </row>
    <row r="201" spans="21:21" x14ac:dyDescent="0.2">
      <c r="U201" s="12"/>
    </row>
    <row r="202" spans="21:21" x14ac:dyDescent="0.2">
      <c r="U202" s="12"/>
    </row>
    <row r="203" spans="21:21" x14ac:dyDescent="0.2">
      <c r="U203" s="12"/>
    </row>
    <row r="204" spans="21:21" x14ac:dyDescent="0.2">
      <c r="U204" s="12"/>
    </row>
    <row r="205" spans="21:21" x14ac:dyDescent="0.2">
      <c r="U205" s="12"/>
    </row>
    <row r="206" spans="21:21" x14ac:dyDescent="0.2">
      <c r="U206" s="12"/>
    </row>
    <row r="207" spans="21:21" x14ac:dyDescent="0.2">
      <c r="U207" s="12"/>
    </row>
    <row r="208" spans="21:21" x14ac:dyDescent="0.2">
      <c r="U208" s="12"/>
    </row>
    <row r="209" spans="21:21" x14ac:dyDescent="0.2">
      <c r="U209" s="12"/>
    </row>
    <row r="210" spans="21:21" x14ac:dyDescent="0.2">
      <c r="U210" s="12"/>
    </row>
    <row r="211" spans="21:21" x14ac:dyDescent="0.2">
      <c r="U211" s="12"/>
    </row>
    <row r="212" spans="21:21" x14ac:dyDescent="0.2">
      <c r="U212" s="12"/>
    </row>
    <row r="213" spans="21:21" x14ac:dyDescent="0.2">
      <c r="U213" s="12"/>
    </row>
    <row r="214" spans="21:21" x14ac:dyDescent="0.2">
      <c r="U214" s="12"/>
    </row>
    <row r="215" spans="21:21" x14ac:dyDescent="0.2">
      <c r="U215" s="12"/>
    </row>
    <row r="216" spans="21:21" x14ac:dyDescent="0.2">
      <c r="U216" s="12"/>
    </row>
    <row r="217" spans="21:21" x14ac:dyDescent="0.2">
      <c r="U217" s="12"/>
    </row>
    <row r="218" spans="21:21" x14ac:dyDescent="0.2">
      <c r="U218" s="12"/>
    </row>
    <row r="219" spans="21:21" x14ac:dyDescent="0.2">
      <c r="U219" s="12"/>
    </row>
    <row r="220" spans="21:21" x14ac:dyDescent="0.2">
      <c r="U220" s="12"/>
    </row>
    <row r="221" spans="21:21" x14ac:dyDescent="0.2">
      <c r="U221" s="12"/>
    </row>
    <row r="222" spans="21:21" x14ac:dyDescent="0.2">
      <c r="U222" s="12"/>
    </row>
    <row r="223" spans="21:21" x14ac:dyDescent="0.2">
      <c r="U223" s="12"/>
    </row>
    <row r="224" spans="21:21" x14ac:dyDescent="0.2">
      <c r="U224" s="12"/>
    </row>
    <row r="225" spans="21:21" x14ac:dyDescent="0.2">
      <c r="U225" s="12"/>
    </row>
    <row r="226" spans="21:21" x14ac:dyDescent="0.2">
      <c r="U226" s="12"/>
    </row>
    <row r="227" spans="21:21" x14ac:dyDescent="0.2">
      <c r="U227" s="12"/>
    </row>
    <row r="228" spans="21:21" x14ac:dyDescent="0.2">
      <c r="U228" s="12"/>
    </row>
    <row r="229" spans="21:21" x14ac:dyDescent="0.2">
      <c r="U229" s="12"/>
    </row>
    <row r="230" spans="21:21" x14ac:dyDescent="0.2">
      <c r="U230" s="12"/>
    </row>
    <row r="231" spans="21:21" x14ac:dyDescent="0.2">
      <c r="U231" s="12"/>
    </row>
    <row r="232" spans="21:21" x14ac:dyDescent="0.2">
      <c r="U232" s="12"/>
    </row>
    <row r="233" spans="21:21" x14ac:dyDescent="0.2">
      <c r="U233" s="12"/>
    </row>
    <row r="234" spans="21:21" x14ac:dyDescent="0.2">
      <c r="U234" s="12"/>
    </row>
    <row r="235" spans="21:21" x14ac:dyDescent="0.2">
      <c r="U235" s="12"/>
    </row>
    <row r="236" spans="21:21" x14ac:dyDescent="0.2">
      <c r="U236" s="12"/>
    </row>
    <row r="237" spans="21:21" x14ac:dyDescent="0.2">
      <c r="U237" s="12"/>
    </row>
    <row r="238" spans="21:21" x14ac:dyDescent="0.2">
      <c r="U238" s="12"/>
    </row>
    <row r="239" spans="21:21" x14ac:dyDescent="0.2">
      <c r="U239" s="12"/>
    </row>
    <row r="240" spans="21:21" x14ac:dyDescent="0.2">
      <c r="U240" s="12"/>
    </row>
    <row r="241" spans="21:21" x14ac:dyDescent="0.2">
      <c r="U241" s="12"/>
    </row>
    <row r="242" spans="21:21" x14ac:dyDescent="0.2">
      <c r="U242" s="12"/>
    </row>
    <row r="243" spans="21:21" x14ac:dyDescent="0.2">
      <c r="U243" s="12"/>
    </row>
    <row r="244" spans="21:21" x14ac:dyDescent="0.2">
      <c r="U244" s="12"/>
    </row>
    <row r="245" spans="21:21" x14ac:dyDescent="0.2">
      <c r="U245" s="12"/>
    </row>
    <row r="246" spans="21:21" x14ac:dyDescent="0.2">
      <c r="U246" s="12"/>
    </row>
    <row r="247" spans="21:21" x14ac:dyDescent="0.2">
      <c r="U247" s="12"/>
    </row>
    <row r="248" spans="21:21" x14ac:dyDescent="0.2">
      <c r="U248" s="12"/>
    </row>
    <row r="249" spans="21:21" x14ac:dyDescent="0.2">
      <c r="U249" s="12"/>
    </row>
    <row r="250" spans="21:21" x14ac:dyDescent="0.2">
      <c r="U250" s="12"/>
    </row>
    <row r="251" spans="21:21" x14ac:dyDescent="0.2">
      <c r="U251" s="12"/>
    </row>
    <row r="252" spans="21:21" x14ac:dyDescent="0.2">
      <c r="U252" s="12"/>
    </row>
    <row r="253" spans="21:21" x14ac:dyDescent="0.2">
      <c r="U253" s="12"/>
    </row>
    <row r="254" spans="21:21" x14ac:dyDescent="0.2">
      <c r="U254" s="12"/>
    </row>
    <row r="255" spans="21:21" x14ac:dyDescent="0.2">
      <c r="U255" s="12"/>
    </row>
    <row r="256" spans="21:21" x14ac:dyDescent="0.2">
      <c r="U256" s="12"/>
    </row>
    <row r="257" spans="21:21" x14ac:dyDescent="0.2">
      <c r="U257" s="12"/>
    </row>
    <row r="258" spans="21:21" x14ac:dyDescent="0.2">
      <c r="U258" s="12"/>
    </row>
    <row r="259" spans="21:21" x14ac:dyDescent="0.2">
      <c r="U259" s="12"/>
    </row>
    <row r="260" spans="21:21" x14ac:dyDescent="0.2">
      <c r="U260" s="12"/>
    </row>
    <row r="261" spans="21:21" x14ac:dyDescent="0.2">
      <c r="U261" s="12"/>
    </row>
    <row r="262" spans="21:21" x14ac:dyDescent="0.2">
      <c r="U262" s="12"/>
    </row>
    <row r="263" spans="21:21" x14ac:dyDescent="0.2">
      <c r="U263" s="12"/>
    </row>
    <row r="264" spans="21:21" x14ac:dyDescent="0.2">
      <c r="U264" s="12"/>
    </row>
    <row r="265" spans="21:21" x14ac:dyDescent="0.2">
      <c r="U265" s="12"/>
    </row>
    <row r="266" spans="21:21" x14ac:dyDescent="0.2">
      <c r="U266" s="12"/>
    </row>
    <row r="267" spans="21:21" x14ac:dyDescent="0.2">
      <c r="U267" s="12"/>
    </row>
    <row r="268" spans="21:21" x14ac:dyDescent="0.2">
      <c r="U268" s="12"/>
    </row>
    <row r="269" spans="21:21" x14ac:dyDescent="0.2">
      <c r="U269" s="12"/>
    </row>
    <row r="270" spans="21:21" x14ac:dyDescent="0.2">
      <c r="U270" s="12"/>
    </row>
    <row r="271" spans="21:21" x14ac:dyDescent="0.2">
      <c r="U271" s="12"/>
    </row>
    <row r="272" spans="21:21" x14ac:dyDescent="0.2">
      <c r="U272" s="12"/>
    </row>
    <row r="273" spans="21:21" x14ac:dyDescent="0.2">
      <c r="U273" s="12"/>
    </row>
    <row r="274" spans="21:21" x14ac:dyDescent="0.2">
      <c r="U274" s="12"/>
    </row>
    <row r="275" spans="21:21" x14ac:dyDescent="0.2">
      <c r="U275" s="12"/>
    </row>
    <row r="276" spans="21:21" x14ac:dyDescent="0.2">
      <c r="U276" s="12"/>
    </row>
    <row r="277" spans="21:21" x14ac:dyDescent="0.2">
      <c r="U277" s="12"/>
    </row>
    <row r="278" spans="21:21" x14ac:dyDescent="0.2">
      <c r="U278" s="12"/>
    </row>
    <row r="279" spans="21:21" x14ac:dyDescent="0.2">
      <c r="U279" s="12"/>
    </row>
    <row r="280" spans="21:21" x14ac:dyDescent="0.2">
      <c r="U280" s="12"/>
    </row>
    <row r="281" spans="21:21" x14ac:dyDescent="0.2">
      <c r="U281" s="12"/>
    </row>
    <row r="282" spans="21:21" x14ac:dyDescent="0.2">
      <c r="U282" s="12"/>
    </row>
    <row r="283" spans="21:21" x14ac:dyDescent="0.2">
      <c r="U283" s="12"/>
    </row>
    <row r="284" spans="21:21" x14ac:dyDescent="0.2">
      <c r="U284" s="12"/>
    </row>
    <row r="285" spans="21:21" x14ac:dyDescent="0.2">
      <c r="U285" s="12"/>
    </row>
    <row r="286" spans="21:21" x14ac:dyDescent="0.2">
      <c r="U286" s="12"/>
    </row>
    <row r="287" spans="21:21" x14ac:dyDescent="0.2">
      <c r="U287" s="12"/>
    </row>
    <row r="288" spans="21:21" x14ac:dyDescent="0.2">
      <c r="U288" s="12"/>
    </row>
    <row r="289" spans="21:21" x14ac:dyDescent="0.2">
      <c r="U289" s="12"/>
    </row>
    <row r="290" spans="21:21" x14ac:dyDescent="0.2">
      <c r="U290" s="12"/>
    </row>
    <row r="291" spans="21:21" x14ac:dyDescent="0.2">
      <c r="U291" s="12"/>
    </row>
    <row r="292" spans="21:21" x14ac:dyDescent="0.2">
      <c r="U292" s="12"/>
    </row>
    <row r="293" spans="21:21" x14ac:dyDescent="0.2">
      <c r="U293" s="12"/>
    </row>
    <row r="294" spans="21:21" x14ac:dyDescent="0.2">
      <c r="U294" s="12"/>
    </row>
    <row r="295" spans="21:21" x14ac:dyDescent="0.2">
      <c r="U295" s="12"/>
    </row>
    <row r="296" spans="21:21" x14ac:dyDescent="0.2">
      <c r="U296" s="12"/>
    </row>
    <row r="297" spans="21:21" x14ac:dyDescent="0.2">
      <c r="U297" s="12"/>
    </row>
    <row r="298" spans="21:21" x14ac:dyDescent="0.2">
      <c r="U298" s="12"/>
    </row>
    <row r="299" spans="21:21" x14ac:dyDescent="0.2">
      <c r="U299" s="12"/>
    </row>
    <row r="300" spans="21:21" x14ac:dyDescent="0.2">
      <c r="U300" s="12"/>
    </row>
    <row r="301" spans="21:21" x14ac:dyDescent="0.2">
      <c r="U301" s="12"/>
    </row>
    <row r="302" spans="21:21" x14ac:dyDescent="0.2">
      <c r="U302" s="12"/>
    </row>
    <row r="303" spans="21:21" x14ac:dyDescent="0.2">
      <c r="U303" s="12"/>
    </row>
    <row r="304" spans="21:21" x14ac:dyDescent="0.2">
      <c r="U304" s="12"/>
    </row>
    <row r="305" spans="21:21" x14ac:dyDescent="0.2">
      <c r="U305" s="12"/>
    </row>
    <row r="306" spans="21:21" x14ac:dyDescent="0.2">
      <c r="U306" s="12"/>
    </row>
    <row r="307" spans="21:21" x14ac:dyDescent="0.2">
      <c r="U307" s="12"/>
    </row>
    <row r="308" spans="21:21" x14ac:dyDescent="0.2">
      <c r="U308" s="12"/>
    </row>
    <row r="309" spans="21:21" x14ac:dyDescent="0.2">
      <c r="U309" s="12"/>
    </row>
    <row r="310" spans="21:21" x14ac:dyDescent="0.2">
      <c r="U310" s="12"/>
    </row>
    <row r="311" spans="21:21" x14ac:dyDescent="0.2">
      <c r="U311" s="12"/>
    </row>
    <row r="312" spans="21:21" x14ac:dyDescent="0.2">
      <c r="U312" s="12"/>
    </row>
    <row r="313" spans="21:21" x14ac:dyDescent="0.2">
      <c r="U313" s="12"/>
    </row>
    <row r="314" spans="21:21" x14ac:dyDescent="0.2">
      <c r="U314" s="12"/>
    </row>
    <row r="315" spans="21:21" x14ac:dyDescent="0.2">
      <c r="U315" s="12"/>
    </row>
    <row r="316" spans="21:21" x14ac:dyDescent="0.2">
      <c r="U316" s="12"/>
    </row>
    <row r="317" spans="21:21" x14ac:dyDescent="0.2">
      <c r="U317" s="12"/>
    </row>
    <row r="318" spans="21:21" x14ac:dyDescent="0.2">
      <c r="U318" s="12"/>
    </row>
    <row r="319" spans="21:21" x14ac:dyDescent="0.2">
      <c r="U319" s="12"/>
    </row>
    <row r="320" spans="21:21" x14ac:dyDescent="0.2">
      <c r="U320" s="12"/>
    </row>
    <row r="321" spans="21:21" x14ac:dyDescent="0.2">
      <c r="U321" s="12"/>
    </row>
    <row r="322" spans="21:21" x14ac:dyDescent="0.2">
      <c r="U322" s="12"/>
    </row>
    <row r="323" spans="21:21" x14ac:dyDescent="0.2">
      <c r="U323" s="12"/>
    </row>
    <row r="324" spans="21:21" x14ac:dyDescent="0.2">
      <c r="U324" s="12"/>
    </row>
    <row r="325" spans="21:21" x14ac:dyDescent="0.2">
      <c r="U325" s="12"/>
    </row>
    <row r="326" spans="21:21" x14ac:dyDescent="0.2">
      <c r="U326" s="12"/>
    </row>
    <row r="327" spans="21:21" x14ac:dyDescent="0.2">
      <c r="U327" s="12"/>
    </row>
    <row r="328" spans="21:21" x14ac:dyDescent="0.2">
      <c r="U328" s="12"/>
    </row>
    <row r="329" spans="21:21" x14ac:dyDescent="0.2">
      <c r="U329" s="12"/>
    </row>
    <row r="330" spans="21:21" x14ac:dyDescent="0.2">
      <c r="U330" s="12"/>
    </row>
    <row r="331" spans="21:21" x14ac:dyDescent="0.2">
      <c r="U331" s="12"/>
    </row>
    <row r="332" spans="21:21" x14ac:dyDescent="0.2">
      <c r="U332" s="12"/>
    </row>
    <row r="333" spans="21:21" x14ac:dyDescent="0.2">
      <c r="U333" s="12"/>
    </row>
    <row r="334" spans="21:21" x14ac:dyDescent="0.2">
      <c r="U334" s="12"/>
    </row>
    <row r="335" spans="21:21" x14ac:dyDescent="0.2">
      <c r="U335" s="12"/>
    </row>
    <row r="336" spans="21:21" x14ac:dyDescent="0.2">
      <c r="U336" s="12"/>
    </row>
    <row r="337" spans="21:21" x14ac:dyDescent="0.2">
      <c r="U337" s="12"/>
    </row>
    <row r="338" spans="21:21" x14ac:dyDescent="0.2">
      <c r="U338" s="12"/>
    </row>
    <row r="339" spans="21:21" x14ac:dyDescent="0.2">
      <c r="U339" s="12"/>
    </row>
    <row r="340" spans="21:21" x14ac:dyDescent="0.2">
      <c r="U340" s="12"/>
    </row>
    <row r="341" spans="21:21" x14ac:dyDescent="0.2">
      <c r="U341" s="12"/>
    </row>
    <row r="342" spans="21:21" x14ac:dyDescent="0.2">
      <c r="U342" s="12"/>
    </row>
    <row r="343" spans="21:21" x14ac:dyDescent="0.2">
      <c r="U343" s="12"/>
    </row>
    <row r="344" spans="21:21" x14ac:dyDescent="0.2">
      <c r="U344" s="12"/>
    </row>
    <row r="345" spans="21:21" x14ac:dyDescent="0.2">
      <c r="U345" s="12"/>
    </row>
    <row r="346" spans="21:21" x14ac:dyDescent="0.2">
      <c r="U346" s="12"/>
    </row>
    <row r="347" spans="21:21" x14ac:dyDescent="0.2">
      <c r="U347" s="12"/>
    </row>
    <row r="348" spans="21:21" x14ac:dyDescent="0.2">
      <c r="U348" s="12"/>
    </row>
    <row r="349" spans="21:21" x14ac:dyDescent="0.2">
      <c r="U349" s="12"/>
    </row>
    <row r="350" spans="21:21" x14ac:dyDescent="0.2">
      <c r="U350" s="12"/>
    </row>
    <row r="351" spans="21:21" x14ac:dyDescent="0.2">
      <c r="U351" s="12"/>
    </row>
    <row r="352" spans="21:21" x14ac:dyDescent="0.2">
      <c r="U352" s="12"/>
    </row>
    <row r="353" spans="21:21" x14ac:dyDescent="0.2">
      <c r="U353" s="12"/>
    </row>
    <row r="354" spans="21:21" x14ac:dyDescent="0.2">
      <c r="U354" s="12"/>
    </row>
    <row r="355" spans="21:21" x14ac:dyDescent="0.2">
      <c r="U355" s="12"/>
    </row>
    <row r="356" spans="21:21" x14ac:dyDescent="0.2">
      <c r="U356" s="12"/>
    </row>
    <row r="357" spans="21:21" x14ac:dyDescent="0.2">
      <c r="U357" s="12"/>
    </row>
    <row r="358" spans="21:21" x14ac:dyDescent="0.2">
      <c r="U358" s="12"/>
    </row>
    <row r="359" spans="21:21" x14ac:dyDescent="0.2">
      <c r="U359" s="12"/>
    </row>
    <row r="360" spans="21:21" x14ac:dyDescent="0.2">
      <c r="U360" s="12"/>
    </row>
    <row r="361" spans="21:21" x14ac:dyDescent="0.2">
      <c r="U361" s="12"/>
    </row>
    <row r="362" spans="21:21" x14ac:dyDescent="0.2">
      <c r="U362" s="12"/>
    </row>
    <row r="363" spans="21:21" x14ac:dyDescent="0.2">
      <c r="U363" s="12"/>
    </row>
    <row r="364" spans="21:21" x14ac:dyDescent="0.2">
      <c r="U364" s="12"/>
    </row>
    <row r="365" spans="21:21" x14ac:dyDescent="0.2">
      <c r="U365" s="12"/>
    </row>
    <row r="366" spans="21:21" x14ac:dyDescent="0.2">
      <c r="U366" s="12"/>
    </row>
    <row r="367" spans="21:21" x14ac:dyDescent="0.2">
      <c r="U367" s="12"/>
    </row>
    <row r="368" spans="21:21" x14ac:dyDescent="0.2">
      <c r="U368" s="12"/>
    </row>
    <row r="369" spans="21:21" x14ac:dyDescent="0.2">
      <c r="U369" s="12"/>
    </row>
    <row r="370" spans="21:21" x14ac:dyDescent="0.2">
      <c r="U370" s="12"/>
    </row>
    <row r="371" spans="21:21" x14ac:dyDescent="0.2">
      <c r="U371" s="12"/>
    </row>
    <row r="372" spans="21:21" x14ac:dyDescent="0.2">
      <c r="U372" s="12"/>
    </row>
    <row r="373" spans="21:21" x14ac:dyDescent="0.2">
      <c r="U373" s="12"/>
    </row>
    <row r="374" spans="21:21" x14ac:dyDescent="0.2">
      <c r="U374" s="12"/>
    </row>
    <row r="375" spans="21:21" x14ac:dyDescent="0.2">
      <c r="U375" s="12"/>
    </row>
    <row r="376" spans="21:21" x14ac:dyDescent="0.2">
      <c r="U376" s="12"/>
    </row>
    <row r="377" spans="21:21" x14ac:dyDescent="0.2">
      <c r="U377" s="12"/>
    </row>
    <row r="378" spans="21:21" x14ac:dyDescent="0.2">
      <c r="U378" s="12"/>
    </row>
    <row r="379" spans="21:21" x14ac:dyDescent="0.2">
      <c r="U379" s="12"/>
    </row>
    <row r="380" spans="21:21" x14ac:dyDescent="0.2">
      <c r="U380" s="12"/>
    </row>
    <row r="381" spans="21:21" x14ac:dyDescent="0.2">
      <c r="U381" s="12"/>
    </row>
    <row r="382" spans="21:21" x14ac:dyDescent="0.2">
      <c r="U382" s="12"/>
    </row>
    <row r="383" spans="21:21" x14ac:dyDescent="0.2">
      <c r="U383" s="12"/>
    </row>
    <row r="384" spans="21:21" x14ac:dyDescent="0.2">
      <c r="U384" s="12"/>
    </row>
    <row r="385" spans="21:21" x14ac:dyDescent="0.2">
      <c r="U385" s="12"/>
    </row>
    <row r="386" spans="21:21" x14ac:dyDescent="0.2">
      <c r="U386" s="12"/>
    </row>
    <row r="387" spans="21:21" x14ac:dyDescent="0.2">
      <c r="U387" s="12"/>
    </row>
    <row r="388" spans="21:21" x14ac:dyDescent="0.2">
      <c r="U388" s="12"/>
    </row>
    <row r="389" spans="21:21" x14ac:dyDescent="0.2">
      <c r="U389" s="12"/>
    </row>
    <row r="390" spans="21:21" x14ac:dyDescent="0.2">
      <c r="U390" s="12"/>
    </row>
    <row r="391" spans="21:21" x14ac:dyDescent="0.2">
      <c r="U391" s="12"/>
    </row>
    <row r="392" spans="21:21" x14ac:dyDescent="0.2">
      <c r="U392" s="12"/>
    </row>
    <row r="393" spans="21:21" x14ac:dyDescent="0.2">
      <c r="U393" s="12"/>
    </row>
    <row r="394" spans="21:21" x14ac:dyDescent="0.2">
      <c r="U394" s="12"/>
    </row>
    <row r="395" spans="21:21" x14ac:dyDescent="0.2">
      <c r="U395" s="12"/>
    </row>
    <row r="396" spans="21:21" x14ac:dyDescent="0.2">
      <c r="U396" s="12"/>
    </row>
    <row r="397" spans="21:21" x14ac:dyDescent="0.2">
      <c r="U397" s="12"/>
    </row>
    <row r="398" spans="21:21" x14ac:dyDescent="0.2">
      <c r="U398" s="12"/>
    </row>
    <row r="399" spans="21:21" x14ac:dyDescent="0.2">
      <c r="U399" s="12"/>
    </row>
    <row r="400" spans="21:21" x14ac:dyDescent="0.2">
      <c r="U400" s="12"/>
    </row>
    <row r="401" spans="21:21" x14ac:dyDescent="0.2">
      <c r="U401" s="12"/>
    </row>
    <row r="402" spans="21:21" x14ac:dyDescent="0.2">
      <c r="U402" s="12"/>
    </row>
    <row r="403" spans="21:21" x14ac:dyDescent="0.2">
      <c r="U403" s="12"/>
    </row>
    <row r="404" spans="21:21" x14ac:dyDescent="0.2">
      <c r="U404" s="12"/>
    </row>
    <row r="405" spans="21:21" x14ac:dyDescent="0.2">
      <c r="U405" s="12"/>
    </row>
    <row r="406" spans="21:21" x14ac:dyDescent="0.2">
      <c r="U406" s="12"/>
    </row>
    <row r="407" spans="21:21" x14ac:dyDescent="0.2">
      <c r="U407" s="12"/>
    </row>
    <row r="408" spans="21:21" x14ac:dyDescent="0.2">
      <c r="U408" s="12"/>
    </row>
    <row r="409" spans="21:21" x14ac:dyDescent="0.2">
      <c r="U409" s="12"/>
    </row>
    <row r="410" spans="21:21" x14ac:dyDescent="0.2">
      <c r="U410" s="12"/>
    </row>
    <row r="411" spans="21:21" x14ac:dyDescent="0.2">
      <c r="U411" s="12"/>
    </row>
    <row r="412" spans="21:21" x14ac:dyDescent="0.2">
      <c r="U412" s="12"/>
    </row>
    <row r="413" spans="21:21" x14ac:dyDescent="0.2">
      <c r="U413" s="12"/>
    </row>
    <row r="414" spans="21:21" x14ac:dyDescent="0.2">
      <c r="U414" s="12"/>
    </row>
    <row r="415" spans="21:21" x14ac:dyDescent="0.2">
      <c r="U415" s="12"/>
    </row>
    <row r="416" spans="21:21" x14ac:dyDescent="0.2">
      <c r="U416" s="12"/>
    </row>
    <row r="417" spans="21:21" x14ac:dyDescent="0.2">
      <c r="U417" s="12"/>
    </row>
    <row r="418" spans="21:21" x14ac:dyDescent="0.2">
      <c r="U418" s="12"/>
    </row>
    <row r="419" spans="21:21" x14ac:dyDescent="0.2">
      <c r="U419" s="12"/>
    </row>
    <row r="420" spans="21:21" x14ac:dyDescent="0.2">
      <c r="U420" s="12"/>
    </row>
    <row r="421" spans="21:21" x14ac:dyDescent="0.2">
      <c r="U421" s="12"/>
    </row>
    <row r="422" spans="21:21" x14ac:dyDescent="0.2">
      <c r="U422" s="12"/>
    </row>
    <row r="423" spans="21:21" x14ac:dyDescent="0.2">
      <c r="U423" s="12"/>
    </row>
    <row r="424" spans="21:21" x14ac:dyDescent="0.2">
      <c r="U424" s="12"/>
    </row>
    <row r="425" spans="21:21" x14ac:dyDescent="0.2">
      <c r="U425" s="12"/>
    </row>
    <row r="426" spans="21:21" x14ac:dyDescent="0.2">
      <c r="U426" s="12"/>
    </row>
    <row r="427" spans="21:21" x14ac:dyDescent="0.2">
      <c r="U427" s="12"/>
    </row>
    <row r="428" spans="21:21" x14ac:dyDescent="0.2">
      <c r="U428" s="12"/>
    </row>
    <row r="429" spans="21:21" x14ac:dyDescent="0.2">
      <c r="U429" s="12"/>
    </row>
    <row r="430" spans="21:21" x14ac:dyDescent="0.2">
      <c r="U430" s="12"/>
    </row>
    <row r="431" spans="21:21" x14ac:dyDescent="0.2">
      <c r="U431" s="12"/>
    </row>
    <row r="432" spans="21:21" x14ac:dyDescent="0.2">
      <c r="U432" s="12"/>
    </row>
    <row r="433" spans="21:21" x14ac:dyDescent="0.2">
      <c r="U433" s="12"/>
    </row>
    <row r="434" spans="21:21" x14ac:dyDescent="0.2">
      <c r="U434" s="12"/>
    </row>
    <row r="435" spans="21:21" x14ac:dyDescent="0.2">
      <c r="U435" s="12"/>
    </row>
    <row r="436" spans="21:21" x14ac:dyDescent="0.2">
      <c r="U436" s="12"/>
    </row>
    <row r="437" spans="21:21" x14ac:dyDescent="0.2">
      <c r="U437" s="12"/>
    </row>
    <row r="438" spans="21:21" x14ac:dyDescent="0.2">
      <c r="U438" s="12"/>
    </row>
    <row r="439" spans="21:21" x14ac:dyDescent="0.2">
      <c r="U439" s="12"/>
    </row>
    <row r="440" spans="21:21" x14ac:dyDescent="0.2">
      <c r="U440" s="12"/>
    </row>
    <row r="441" spans="21:21" x14ac:dyDescent="0.2">
      <c r="U441" s="12"/>
    </row>
    <row r="442" spans="21:21" x14ac:dyDescent="0.2">
      <c r="U442" s="12"/>
    </row>
    <row r="443" spans="21:21" x14ac:dyDescent="0.2">
      <c r="U443" s="12"/>
    </row>
    <row r="444" spans="21:21" x14ac:dyDescent="0.2">
      <c r="U444" s="12"/>
    </row>
    <row r="445" spans="21:21" x14ac:dyDescent="0.2">
      <c r="U445" s="12"/>
    </row>
    <row r="446" spans="21:21" x14ac:dyDescent="0.2">
      <c r="U446" s="12"/>
    </row>
    <row r="447" spans="21:21" x14ac:dyDescent="0.2">
      <c r="U447" s="12"/>
    </row>
    <row r="448" spans="21:21" x14ac:dyDescent="0.2">
      <c r="U448" s="12"/>
    </row>
    <row r="449" spans="21:21" x14ac:dyDescent="0.2">
      <c r="U449" s="12"/>
    </row>
    <row r="450" spans="21:21" x14ac:dyDescent="0.2">
      <c r="U450" s="12"/>
    </row>
    <row r="451" spans="21:21" x14ac:dyDescent="0.2">
      <c r="U451" s="12"/>
    </row>
    <row r="452" spans="21:21" x14ac:dyDescent="0.2">
      <c r="U452" s="12"/>
    </row>
    <row r="453" spans="21:21" x14ac:dyDescent="0.2">
      <c r="U453" s="12"/>
    </row>
    <row r="454" spans="21:21" x14ac:dyDescent="0.2">
      <c r="U454" s="12"/>
    </row>
    <row r="455" spans="21:21" x14ac:dyDescent="0.2">
      <c r="U455" s="12"/>
    </row>
    <row r="456" spans="21:21" x14ac:dyDescent="0.2">
      <c r="U456" s="12"/>
    </row>
    <row r="457" spans="21:21" x14ac:dyDescent="0.2">
      <c r="U457" s="12"/>
    </row>
    <row r="458" spans="21:21" x14ac:dyDescent="0.2">
      <c r="U458" s="12"/>
    </row>
    <row r="459" spans="21:21" x14ac:dyDescent="0.2">
      <c r="U459" s="12"/>
    </row>
    <row r="460" spans="21:21" x14ac:dyDescent="0.2">
      <c r="U460" s="12"/>
    </row>
    <row r="461" spans="21:21" x14ac:dyDescent="0.2">
      <c r="U461" s="12"/>
    </row>
    <row r="462" spans="21:21" x14ac:dyDescent="0.2">
      <c r="U462" s="12"/>
    </row>
    <row r="463" spans="21:21" x14ac:dyDescent="0.2">
      <c r="U463" s="12"/>
    </row>
    <row r="464" spans="21:21" x14ac:dyDescent="0.2">
      <c r="U464" s="12"/>
    </row>
    <row r="465" spans="21:21" x14ac:dyDescent="0.2">
      <c r="U465" s="12"/>
    </row>
    <row r="466" spans="21:21" x14ac:dyDescent="0.2">
      <c r="U466" s="12"/>
    </row>
    <row r="467" spans="21:21" x14ac:dyDescent="0.2">
      <c r="U467" s="12"/>
    </row>
    <row r="468" spans="21:21" x14ac:dyDescent="0.2">
      <c r="U468" s="12"/>
    </row>
    <row r="469" spans="21:21" x14ac:dyDescent="0.2">
      <c r="U469" s="12"/>
    </row>
    <row r="470" spans="21:21" x14ac:dyDescent="0.2">
      <c r="U470" s="12"/>
    </row>
    <row r="471" spans="21:21" x14ac:dyDescent="0.2">
      <c r="U471" s="12"/>
    </row>
    <row r="472" spans="21:21" x14ac:dyDescent="0.2">
      <c r="U472" s="12"/>
    </row>
    <row r="473" spans="21:21" x14ac:dyDescent="0.2">
      <c r="U473" s="12"/>
    </row>
    <row r="474" spans="21:21" x14ac:dyDescent="0.2">
      <c r="U474" s="12"/>
    </row>
    <row r="475" spans="21:21" x14ac:dyDescent="0.2">
      <c r="U475" s="12"/>
    </row>
    <row r="476" spans="21:21" x14ac:dyDescent="0.2">
      <c r="U476" s="12"/>
    </row>
    <row r="477" spans="21:21" x14ac:dyDescent="0.2">
      <c r="U477" s="12"/>
    </row>
    <row r="478" spans="21:21" x14ac:dyDescent="0.2">
      <c r="U478" s="12"/>
    </row>
    <row r="479" spans="21:21" x14ac:dyDescent="0.2">
      <c r="U479" s="12"/>
    </row>
    <row r="480" spans="21:21" x14ac:dyDescent="0.2">
      <c r="U480" s="12"/>
    </row>
    <row r="481" spans="21:21" x14ac:dyDescent="0.2">
      <c r="U481" s="12"/>
    </row>
    <row r="482" spans="21:21" x14ac:dyDescent="0.2">
      <c r="U482" s="12"/>
    </row>
    <row r="483" spans="21:21" x14ac:dyDescent="0.2">
      <c r="U483" s="12"/>
    </row>
    <row r="484" spans="21:21" x14ac:dyDescent="0.2">
      <c r="U484" s="12"/>
    </row>
    <row r="485" spans="21:21" x14ac:dyDescent="0.2">
      <c r="U485" s="12"/>
    </row>
    <row r="486" spans="21:21" x14ac:dyDescent="0.2">
      <c r="U486" s="12"/>
    </row>
    <row r="487" spans="21:21" x14ac:dyDescent="0.2">
      <c r="U487" s="12"/>
    </row>
    <row r="488" spans="21:21" x14ac:dyDescent="0.2">
      <c r="U488" s="12"/>
    </row>
    <row r="489" spans="21:21" x14ac:dyDescent="0.2">
      <c r="U489" s="12"/>
    </row>
    <row r="490" spans="21:21" x14ac:dyDescent="0.2">
      <c r="U490" s="12"/>
    </row>
    <row r="491" spans="21:21" x14ac:dyDescent="0.2">
      <c r="U491" s="12"/>
    </row>
    <row r="492" spans="21:21" x14ac:dyDescent="0.2">
      <c r="U492" s="12"/>
    </row>
    <row r="493" spans="21:21" x14ac:dyDescent="0.2">
      <c r="U493" s="12"/>
    </row>
    <row r="494" spans="21:21" x14ac:dyDescent="0.2">
      <c r="U494" s="12"/>
    </row>
    <row r="495" spans="21:21" x14ac:dyDescent="0.2">
      <c r="U495" s="12"/>
    </row>
    <row r="496" spans="21:21" x14ac:dyDescent="0.2">
      <c r="U496" s="12"/>
    </row>
    <row r="497" spans="21:21" x14ac:dyDescent="0.2">
      <c r="U497" s="12"/>
    </row>
    <row r="498" spans="21:21" x14ac:dyDescent="0.2">
      <c r="U498" s="12"/>
    </row>
    <row r="499" spans="21:21" x14ac:dyDescent="0.2">
      <c r="U499" s="12"/>
    </row>
    <row r="500" spans="21:21" x14ac:dyDescent="0.2">
      <c r="U500" s="12"/>
    </row>
    <row r="501" spans="21:21" x14ac:dyDescent="0.2">
      <c r="U501" s="12"/>
    </row>
    <row r="502" spans="21:21" x14ac:dyDescent="0.2">
      <c r="U502" s="12"/>
    </row>
    <row r="503" spans="21:21" x14ac:dyDescent="0.2">
      <c r="U503" s="12"/>
    </row>
    <row r="504" spans="21:21" x14ac:dyDescent="0.2">
      <c r="U504" s="12"/>
    </row>
    <row r="505" spans="21:21" x14ac:dyDescent="0.2">
      <c r="U505" s="12"/>
    </row>
    <row r="506" spans="21:21" x14ac:dyDescent="0.2">
      <c r="U506" s="12"/>
    </row>
    <row r="507" spans="21:21" x14ac:dyDescent="0.2">
      <c r="U507" s="12"/>
    </row>
    <row r="508" spans="21:21" x14ac:dyDescent="0.2">
      <c r="U508" s="12"/>
    </row>
    <row r="509" spans="21:21" x14ac:dyDescent="0.2">
      <c r="U509" s="12"/>
    </row>
    <row r="510" spans="21:21" x14ac:dyDescent="0.2">
      <c r="U510" s="12"/>
    </row>
    <row r="511" spans="21:21" x14ac:dyDescent="0.2">
      <c r="U511" s="12"/>
    </row>
    <row r="512" spans="21:21" x14ac:dyDescent="0.2">
      <c r="U512" s="12"/>
    </row>
    <row r="513" spans="21:21" x14ac:dyDescent="0.2">
      <c r="U513" s="12"/>
    </row>
    <row r="514" spans="21:21" x14ac:dyDescent="0.2">
      <c r="U514" s="12"/>
    </row>
    <row r="515" spans="21:21" x14ac:dyDescent="0.2">
      <c r="U515" s="12"/>
    </row>
    <row r="516" spans="21:21" x14ac:dyDescent="0.2">
      <c r="U516" s="12"/>
    </row>
    <row r="517" spans="21:21" x14ac:dyDescent="0.2">
      <c r="U517" s="12"/>
    </row>
    <row r="518" spans="21:21" x14ac:dyDescent="0.2">
      <c r="U518" s="12"/>
    </row>
    <row r="519" spans="21:21" x14ac:dyDescent="0.2">
      <c r="U519" s="12"/>
    </row>
    <row r="520" spans="21:21" x14ac:dyDescent="0.2">
      <c r="U520" s="12"/>
    </row>
    <row r="521" spans="21:21" x14ac:dyDescent="0.2">
      <c r="U521" s="12"/>
    </row>
    <row r="522" spans="21:21" x14ac:dyDescent="0.2">
      <c r="U522" s="12"/>
    </row>
    <row r="523" spans="21:21" x14ac:dyDescent="0.2">
      <c r="U523" s="12"/>
    </row>
    <row r="524" spans="21:21" x14ac:dyDescent="0.2">
      <c r="U524" s="12"/>
    </row>
    <row r="525" spans="21:21" x14ac:dyDescent="0.2">
      <c r="U525" s="12"/>
    </row>
    <row r="526" spans="21:21" x14ac:dyDescent="0.2">
      <c r="U526" s="12"/>
    </row>
    <row r="527" spans="21:21" x14ac:dyDescent="0.2">
      <c r="U527" s="12"/>
    </row>
    <row r="528" spans="21:21" x14ac:dyDescent="0.2">
      <c r="U528" s="12"/>
    </row>
    <row r="529" spans="21:21" x14ac:dyDescent="0.2">
      <c r="U529" s="12"/>
    </row>
    <row r="530" spans="21:21" x14ac:dyDescent="0.2">
      <c r="U530" s="12"/>
    </row>
    <row r="531" spans="21:21" x14ac:dyDescent="0.2">
      <c r="U531" s="12"/>
    </row>
    <row r="532" spans="21:21" x14ac:dyDescent="0.2">
      <c r="U532" s="12"/>
    </row>
    <row r="533" spans="21:21" x14ac:dyDescent="0.2">
      <c r="U533" s="12"/>
    </row>
    <row r="534" spans="21:21" x14ac:dyDescent="0.2">
      <c r="U534" s="12"/>
    </row>
    <row r="535" spans="21:21" x14ac:dyDescent="0.2">
      <c r="U535" s="12"/>
    </row>
    <row r="536" spans="21:21" x14ac:dyDescent="0.2">
      <c r="U536" s="12"/>
    </row>
    <row r="537" spans="21:21" x14ac:dyDescent="0.2">
      <c r="U537" s="12"/>
    </row>
    <row r="538" spans="21:21" x14ac:dyDescent="0.2">
      <c r="U538" s="12"/>
    </row>
    <row r="539" spans="21:21" x14ac:dyDescent="0.2">
      <c r="U539" s="12"/>
    </row>
    <row r="540" spans="21:21" x14ac:dyDescent="0.2">
      <c r="U540" s="12"/>
    </row>
    <row r="541" spans="21:21" x14ac:dyDescent="0.2">
      <c r="U541" s="12"/>
    </row>
    <row r="542" spans="21:21" x14ac:dyDescent="0.2">
      <c r="U542" s="12"/>
    </row>
    <row r="543" spans="21:21" x14ac:dyDescent="0.2">
      <c r="U543" s="12"/>
    </row>
    <row r="544" spans="21:21" x14ac:dyDescent="0.2">
      <c r="U544" s="12"/>
    </row>
    <row r="545" spans="21:21" x14ac:dyDescent="0.2">
      <c r="U545" s="12"/>
    </row>
    <row r="546" spans="21:21" x14ac:dyDescent="0.2">
      <c r="U546" s="12"/>
    </row>
    <row r="547" spans="21:21" x14ac:dyDescent="0.2">
      <c r="U547" s="12"/>
    </row>
    <row r="548" spans="21:21" x14ac:dyDescent="0.2">
      <c r="U548" s="12"/>
    </row>
    <row r="549" spans="21:21" x14ac:dyDescent="0.2">
      <c r="U549" s="12"/>
    </row>
    <row r="550" spans="21:21" x14ac:dyDescent="0.2">
      <c r="U550" s="12"/>
    </row>
    <row r="551" spans="21:21" x14ac:dyDescent="0.2">
      <c r="U551" s="12"/>
    </row>
    <row r="552" spans="21:21" x14ac:dyDescent="0.2">
      <c r="U552" s="12"/>
    </row>
    <row r="553" spans="21:21" x14ac:dyDescent="0.2">
      <c r="U553" s="12"/>
    </row>
    <row r="554" spans="21:21" x14ac:dyDescent="0.2">
      <c r="U554" s="12"/>
    </row>
    <row r="555" spans="21:21" x14ac:dyDescent="0.2">
      <c r="U555" s="12"/>
    </row>
    <row r="556" spans="21:21" x14ac:dyDescent="0.2">
      <c r="U556" s="12"/>
    </row>
    <row r="557" spans="21:21" x14ac:dyDescent="0.2">
      <c r="U557" s="12"/>
    </row>
    <row r="558" spans="21:21" x14ac:dyDescent="0.2">
      <c r="U558" s="12"/>
    </row>
    <row r="559" spans="21:21" x14ac:dyDescent="0.2">
      <c r="U559" s="12"/>
    </row>
    <row r="560" spans="21:21" x14ac:dyDescent="0.2">
      <c r="U560" s="12"/>
    </row>
    <row r="561" spans="21:21" x14ac:dyDescent="0.2">
      <c r="U561" s="12"/>
    </row>
    <row r="562" spans="21:21" x14ac:dyDescent="0.2">
      <c r="U562" s="12"/>
    </row>
    <row r="563" spans="21:21" x14ac:dyDescent="0.2">
      <c r="U563" s="12"/>
    </row>
    <row r="564" spans="21:21" x14ac:dyDescent="0.2">
      <c r="U564" s="12"/>
    </row>
    <row r="565" spans="21:21" x14ac:dyDescent="0.2">
      <c r="U565" s="12"/>
    </row>
    <row r="566" spans="21:21" x14ac:dyDescent="0.2">
      <c r="U566" s="12"/>
    </row>
    <row r="567" spans="21:21" x14ac:dyDescent="0.2">
      <c r="U567" s="12"/>
    </row>
    <row r="568" spans="21:21" x14ac:dyDescent="0.2">
      <c r="U568" s="12"/>
    </row>
    <row r="569" spans="21:21" x14ac:dyDescent="0.2">
      <c r="U569" s="12"/>
    </row>
    <row r="570" spans="21:21" x14ac:dyDescent="0.2">
      <c r="U570" s="12"/>
    </row>
    <row r="571" spans="21:21" x14ac:dyDescent="0.2">
      <c r="U571" s="12"/>
    </row>
    <row r="572" spans="21:21" x14ac:dyDescent="0.2">
      <c r="U572" s="12"/>
    </row>
    <row r="573" spans="21:21" x14ac:dyDescent="0.2">
      <c r="U573" s="12"/>
    </row>
    <row r="574" spans="21:21" x14ac:dyDescent="0.2">
      <c r="U574" s="12"/>
    </row>
    <row r="575" spans="21:21" x14ac:dyDescent="0.2">
      <c r="U575" s="12"/>
    </row>
    <row r="576" spans="21:21" x14ac:dyDescent="0.2">
      <c r="U576" s="12"/>
    </row>
    <row r="577" spans="21:21" x14ac:dyDescent="0.2">
      <c r="U577" s="12"/>
    </row>
    <row r="578" spans="21:21" x14ac:dyDescent="0.2">
      <c r="U578" s="12"/>
    </row>
    <row r="579" spans="21:21" x14ac:dyDescent="0.2">
      <c r="U579" s="12"/>
    </row>
    <row r="580" spans="21:21" x14ac:dyDescent="0.2">
      <c r="U580" s="12"/>
    </row>
    <row r="581" spans="21:21" x14ac:dyDescent="0.2">
      <c r="U581" s="12"/>
    </row>
    <row r="582" spans="21:21" x14ac:dyDescent="0.2">
      <c r="U582" s="12"/>
    </row>
    <row r="583" spans="21:21" x14ac:dyDescent="0.2">
      <c r="U583" s="12"/>
    </row>
    <row r="584" spans="21:21" x14ac:dyDescent="0.2">
      <c r="U584" s="12"/>
    </row>
    <row r="585" spans="21:21" x14ac:dyDescent="0.2">
      <c r="U585" s="12"/>
    </row>
    <row r="586" spans="21:21" x14ac:dyDescent="0.2">
      <c r="U586" s="12"/>
    </row>
    <row r="587" spans="21:21" x14ac:dyDescent="0.2">
      <c r="U587" s="12"/>
    </row>
    <row r="588" spans="21:21" x14ac:dyDescent="0.2">
      <c r="U588" s="12"/>
    </row>
    <row r="589" spans="21:21" x14ac:dyDescent="0.2">
      <c r="U589" s="12"/>
    </row>
    <row r="590" spans="21:21" x14ac:dyDescent="0.2">
      <c r="U590" s="12"/>
    </row>
    <row r="591" spans="21:21" x14ac:dyDescent="0.2">
      <c r="U591" s="12"/>
    </row>
    <row r="592" spans="21:21" x14ac:dyDescent="0.2">
      <c r="U592" s="12"/>
    </row>
    <row r="593" spans="21:21" x14ac:dyDescent="0.2">
      <c r="U593" s="12"/>
    </row>
    <row r="594" spans="21:21" x14ac:dyDescent="0.2">
      <c r="U594" s="12"/>
    </row>
    <row r="595" spans="21:21" x14ac:dyDescent="0.2">
      <c r="U595" s="12"/>
    </row>
    <row r="596" spans="21:21" x14ac:dyDescent="0.2">
      <c r="U596" s="12"/>
    </row>
    <row r="597" spans="21:21" x14ac:dyDescent="0.2">
      <c r="U597" s="12"/>
    </row>
    <row r="598" spans="21:21" x14ac:dyDescent="0.2">
      <c r="U598" s="12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10" sqref="D10"/>
    </sheetView>
  </sheetViews>
  <sheetFormatPr defaultRowHeight="12.75" x14ac:dyDescent="0.2"/>
  <cols>
    <col min="1" max="1" width="19.140625" customWidth="1"/>
    <col min="2" max="2" width="17" customWidth="1"/>
    <col min="3" max="3" width="19" customWidth="1"/>
    <col min="4" max="4" width="9.7109375" style="48" customWidth="1"/>
    <col min="5" max="5" width="60.140625" customWidth="1"/>
  </cols>
  <sheetData>
    <row r="1" spans="1:5" ht="18" x14ac:dyDescent="0.25">
      <c r="A1" s="135" t="s">
        <v>294</v>
      </c>
    </row>
    <row r="3" spans="1:5" x14ac:dyDescent="0.2">
      <c r="A3" s="136" t="s">
        <v>16</v>
      </c>
      <c r="B3" s="136" t="s">
        <v>295</v>
      </c>
      <c r="C3" s="136" t="s">
        <v>296</v>
      </c>
      <c r="D3" s="137" t="s">
        <v>297</v>
      </c>
      <c r="E3" s="138" t="s">
        <v>298</v>
      </c>
    </row>
    <row r="4" spans="1:5" x14ac:dyDescent="0.2">
      <c r="A4" t="s">
        <v>299</v>
      </c>
      <c r="B4" t="s">
        <v>300</v>
      </c>
      <c r="C4" t="s">
        <v>301</v>
      </c>
      <c r="D4" s="48">
        <v>31000</v>
      </c>
      <c r="E4" t="s">
        <v>302</v>
      </c>
    </row>
    <row r="5" spans="1:5" x14ac:dyDescent="0.2">
      <c r="A5" t="s">
        <v>299</v>
      </c>
      <c r="B5" t="s">
        <v>303</v>
      </c>
      <c r="C5" t="s">
        <v>304</v>
      </c>
      <c r="D5" s="48">
        <v>9600</v>
      </c>
      <c r="E5" t="s">
        <v>305</v>
      </c>
    </row>
    <row r="7" spans="1:5" x14ac:dyDescent="0.2">
      <c r="A7" t="s">
        <v>306</v>
      </c>
      <c r="B7" t="s">
        <v>307</v>
      </c>
      <c r="C7" t="s">
        <v>301</v>
      </c>
      <c r="D7" s="48">
        <v>31000</v>
      </c>
      <c r="E7" t="s">
        <v>308</v>
      </c>
    </row>
    <row r="8" spans="1:5" x14ac:dyDescent="0.2">
      <c r="A8" t="s">
        <v>306</v>
      </c>
      <c r="B8" t="s">
        <v>307</v>
      </c>
      <c r="C8" t="s">
        <v>304</v>
      </c>
      <c r="D8" s="48">
        <v>9600</v>
      </c>
      <c r="E8" t="s">
        <v>309</v>
      </c>
    </row>
    <row r="10" spans="1:5" x14ac:dyDescent="0.2">
      <c r="A10" t="s">
        <v>310</v>
      </c>
      <c r="B10" t="s">
        <v>311</v>
      </c>
      <c r="C10" t="s">
        <v>301</v>
      </c>
      <c r="D10" s="48">
        <v>31000</v>
      </c>
      <c r="E10" t="s">
        <v>312</v>
      </c>
    </row>
    <row r="11" spans="1:5" x14ac:dyDescent="0.2">
      <c r="A11" t="s">
        <v>310</v>
      </c>
      <c r="B11" t="s">
        <v>313</v>
      </c>
      <c r="C11" t="s">
        <v>304</v>
      </c>
      <c r="D11" s="48">
        <v>9600</v>
      </c>
      <c r="E11" t="s">
        <v>314</v>
      </c>
    </row>
    <row r="13" spans="1:5" x14ac:dyDescent="0.2">
      <c r="A13" t="s">
        <v>310</v>
      </c>
      <c r="B13" t="s">
        <v>29</v>
      </c>
      <c r="C13" t="s">
        <v>315</v>
      </c>
      <c r="D13" s="48">
        <v>15000</v>
      </c>
      <c r="E13" t="s">
        <v>316</v>
      </c>
    </row>
    <row r="14" spans="1:5" x14ac:dyDescent="0.2">
      <c r="A14" t="s">
        <v>310</v>
      </c>
      <c r="B14" t="s">
        <v>194</v>
      </c>
      <c r="C14" t="s">
        <v>304</v>
      </c>
      <c r="D14" s="48">
        <v>6400</v>
      </c>
      <c r="E14" t="s">
        <v>317</v>
      </c>
    </row>
    <row r="15" spans="1:5" x14ac:dyDescent="0.2">
      <c r="A15" t="s">
        <v>310</v>
      </c>
      <c r="B15" t="s">
        <v>194</v>
      </c>
      <c r="C15" t="s">
        <v>318</v>
      </c>
      <c r="D15" s="48">
        <v>16000</v>
      </c>
      <c r="E15" t="s">
        <v>317</v>
      </c>
    </row>
    <row r="16" spans="1:5" x14ac:dyDescent="0.2">
      <c r="A16" t="s">
        <v>310</v>
      </c>
      <c r="B16" t="s">
        <v>194</v>
      </c>
      <c r="C16" t="s">
        <v>319</v>
      </c>
      <c r="D16" s="48">
        <v>31000</v>
      </c>
      <c r="E16" t="s">
        <v>320</v>
      </c>
    </row>
    <row r="19" spans="1:1" x14ac:dyDescent="0.2">
      <c r="A19" t="s">
        <v>321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11" sqref="A11"/>
    </sheetView>
  </sheetViews>
  <sheetFormatPr defaultRowHeight="12.75" x14ac:dyDescent="0.2"/>
  <cols>
    <col min="1" max="1" width="20.5703125" customWidth="1"/>
  </cols>
  <sheetData>
    <row r="1" spans="1:8" ht="15.75" x14ac:dyDescent="0.25">
      <c r="A1" s="139" t="s">
        <v>322</v>
      </c>
    </row>
    <row r="2" spans="1:8" x14ac:dyDescent="0.2">
      <c r="A2" s="46"/>
    </row>
    <row r="3" spans="1:8" x14ac:dyDescent="0.2">
      <c r="A3" s="140" t="s">
        <v>323</v>
      </c>
      <c r="B3" s="141"/>
      <c r="C3" s="141"/>
      <c r="D3" s="141"/>
      <c r="E3" s="141"/>
      <c r="F3" s="141"/>
    </row>
    <row r="4" spans="1:8" x14ac:dyDescent="0.2">
      <c r="A4" s="142" t="s">
        <v>324</v>
      </c>
      <c r="B4" s="143">
        <v>35186</v>
      </c>
      <c r="C4" s="143">
        <v>38292</v>
      </c>
      <c r="D4" s="143">
        <v>40118</v>
      </c>
      <c r="E4" s="143">
        <v>41944</v>
      </c>
      <c r="F4" s="64"/>
      <c r="G4" s="64"/>
    </row>
    <row r="5" spans="1:8" x14ac:dyDescent="0.2">
      <c r="A5" s="142" t="s">
        <v>325</v>
      </c>
      <c r="B5" s="144">
        <v>38261</v>
      </c>
      <c r="C5" s="144">
        <v>40087</v>
      </c>
      <c r="D5" s="144">
        <v>41913</v>
      </c>
      <c r="E5" s="144">
        <v>41974</v>
      </c>
      <c r="F5" s="64"/>
      <c r="G5" s="64"/>
    </row>
    <row r="6" spans="1:8" x14ac:dyDescent="0.2">
      <c r="A6" t="s">
        <v>248</v>
      </c>
      <c r="B6" s="48">
        <v>-15000</v>
      </c>
      <c r="C6" s="48">
        <v>-15000</v>
      </c>
      <c r="D6" s="48">
        <v>-15000</v>
      </c>
      <c r="E6" s="48"/>
    </row>
    <row r="7" spans="1:8" x14ac:dyDescent="0.2">
      <c r="A7" t="s">
        <v>326</v>
      </c>
      <c r="B7" s="48"/>
      <c r="C7" s="48">
        <v>-6400</v>
      </c>
      <c r="D7" s="48">
        <v>-16000</v>
      </c>
      <c r="E7" s="48">
        <v>-31000</v>
      </c>
    </row>
    <row r="8" spans="1:8" x14ac:dyDescent="0.2">
      <c r="A8" t="s">
        <v>327</v>
      </c>
      <c r="B8" s="48">
        <v>15000</v>
      </c>
      <c r="C8" s="48"/>
      <c r="D8" s="48"/>
      <c r="E8" s="48"/>
    </row>
    <row r="9" spans="1:8" x14ac:dyDescent="0.2">
      <c r="B9" s="48"/>
      <c r="C9" s="48"/>
      <c r="D9" s="48"/>
      <c r="E9" s="48"/>
    </row>
    <row r="10" spans="1:8" x14ac:dyDescent="0.2">
      <c r="A10" t="s">
        <v>328</v>
      </c>
      <c r="B10" s="93">
        <f>SUM(B6:B9)</f>
        <v>0</v>
      </c>
      <c r="C10" s="93">
        <f>SUM(C6:C9)</f>
        <v>-21400</v>
      </c>
      <c r="D10" s="93">
        <f>SUM(D6:D9)</f>
        <v>-31000</v>
      </c>
      <c r="E10" s="93">
        <f>SUM(E6:E9)</f>
        <v>-31000</v>
      </c>
    </row>
    <row r="12" spans="1:8" x14ac:dyDescent="0.2">
      <c r="A12" s="145" t="s">
        <v>329</v>
      </c>
    </row>
    <row r="13" spans="1:8" x14ac:dyDescent="0.2">
      <c r="A13" s="145"/>
    </row>
    <row r="15" spans="1:8" x14ac:dyDescent="0.2">
      <c r="A15" s="140" t="s">
        <v>330</v>
      </c>
      <c r="B15" s="141"/>
      <c r="C15" s="141"/>
      <c r="D15" s="141"/>
      <c r="E15" s="141"/>
      <c r="F15" s="141"/>
    </row>
    <row r="16" spans="1:8" x14ac:dyDescent="0.2">
      <c r="A16" s="142" t="s">
        <v>324</v>
      </c>
      <c r="B16" s="143">
        <v>35186</v>
      </c>
      <c r="C16" s="143">
        <v>36526</v>
      </c>
      <c r="D16" s="143">
        <v>38292</v>
      </c>
      <c r="E16" s="143">
        <v>40118</v>
      </c>
      <c r="F16" s="143">
        <v>41944</v>
      </c>
      <c r="G16" s="64"/>
      <c r="H16" s="64"/>
    </row>
    <row r="17" spans="1:8" x14ac:dyDescent="0.2">
      <c r="A17" s="142" t="s">
        <v>325</v>
      </c>
      <c r="B17" s="144">
        <v>36495</v>
      </c>
      <c r="C17" s="144">
        <v>38261</v>
      </c>
      <c r="D17" s="144">
        <v>40087</v>
      </c>
      <c r="E17" s="144">
        <v>41913</v>
      </c>
      <c r="F17" s="144">
        <v>41974</v>
      </c>
      <c r="G17" s="64"/>
      <c r="H17" s="64"/>
    </row>
    <row r="18" spans="1:8" x14ac:dyDescent="0.2">
      <c r="A18" t="s">
        <v>331</v>
      </c>
      <c r="B18" s="48"/>
      <c r="C18" s="48">
        <v>-31000</v>
      </c>
      <c r="D18" s="48">
        <v>-31000</v>
      </c>
      <c r="E18" s="48">
        <v>-31000</v>
      </c>
      <c r="F18" s="48">
        <v>-31000</v>
      </c>
    </row>
    <row r="19" spans="1:8" x14ac:dyDescent="0.2">
      <c r="A19" t="s">
        <v>326</v>
      </c>
      <c r="B19" s="48">
        <v>31000</v>
      </c>
      <c r="C19" s="48">
        <v>31000</v>
      </c>
      <c r="D19" s="48">
        <v>31000</v>
      </c>
      <c r="E19" s="48"/>
      <c r="F19" s="48"/>
    </row>
    <row r="20" spans="1:8" x14ac:dyDescent="0.2">
      <c r="B20" s="48"/>
      <c r="C20" s="48"/>
      <c r="D20" s="48"/>
      <c r="E20" s="48"/>
      <c r="F20" s="48"/>
    </row>
    <row r="21" spans="1:8" x14ac:dyDescent="0.2">
      <c r="A21" t="s">
        <v>332</v>
      </c>
      <c r="B21" s="93">
        <f>SUM(B18:B20)</f>
        <v>31000</v>
      </c>
      <c r="C21" s="93">
        <f>SUM(C18:C20)</f>
        <v>0</v>
      </c>
      <c r="D21" s="93">
        <f>SUM(D18:D20)</f>
        <v>0</v>
      </c>
      <c r="E21" s="93">
        <f>SUM(E18:E20)</f>
        <v>-31000</v>
      </c>
      <c r="F21" s="93">
        <f>SUM(F18:F20)</f>
        <v>-31000</v>
      </c>
    </row>
    <row r="23" spans="1:8" x14ac:dyDescent="0.2">
      <c r="A23" s="146" t="s">
        <v>333</v>
      </c>
    </row>
    <row r="24" spans="1:8" x14ac:dyDescent="0.2">
      <c r="A24" s="146" t="s">
        <v>334</v>
      </c>
    </row>
    <row r="25" spans="1:8" x14ac:dyDescent="0.2">
      <c r="A25" s="146" t="s">
        <v>335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3547"/>
  <sheetViews>
    <sheetView showGridLines="0" topLeftCell="B726" zoomScaleNormal="100" workbookViewId="0">
      <selection activeCell="A5" sqref="A5:L756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9" customWidth="1"/>
    <col min="6" max="6" width="12.7109375" style="10" customWidth="1"/>
    <col min="7" max="7" width="15" style="10" customWidth="1"/>
    <col min="8" max="8" width="10.7109375" style="11" customWidth="1"/>
    <col min="9" max="10" width="10.7109375" style="12" customWidth="1"/>
    <col min="11" max="12" width="14.7109375" style="13" customWidth="1"/>
    <col min="13" max="14" width="14.7109375" style="10" customWidth="1"/>
    <col min="15" max="15" width="13" style="14" customWidth="1"/>
    <col min="16" max="16" width="12.28515625" style="39" customWidth="1"/>
    <col min="17" max="17" width="10.5703125" style="39" customWidth="1"/>
    <col min="18" max="16384" width="38.5703125" style="14"/>
  </cols>
  <sheetData>
    <row r="2" spans="1:17" x14ac:dyDescent="0.2">
      <c r="I2" s="15"/>
      <c r="J2" s="20" t="s">
        <v>11</v>
      </c>
      <c r="K2" s="21">
        <f>SUM(K5:K65536)</f>
        <v>0</v>
      </c>
      <c r="L2" s="21">
        <f>SUM(L5:L65536)</f>
        <v>-15400006.854800064</v>
      </c>
      <c r="M2" s="22">
        <f>SUM(K2:L2)</f>
        <v>-15400006.854800064</v>
      </c>
      <c r="N2" s="16"/>
    </row>
    <row r="3" spans="1:17" x14ac:dyDescent="0.2">
      <c r="A3" s="25"/>
      <c r="B3" s="25"/>
      <c r="C3" s="25" t="s">
        <v>12</v>
      </c>
      <c r="D3" s="25"/>
      <c r="E3" s="26"/>
      <c r="F3" s="27" t="s">
        <v>20</v>
      </c>
      <c r="G3" s="27" t="s">
        <v>22</v>
      </c>
      <c r="H3" s="28" t="s">
        <v>23</v>
      </c>
      <c r="I3" s="29" t="s">
        <v>18</v>
      </c>
      <c r="J3" s="30" t="s">
        <v>25</v>
      </c>
      <c r="K3" s="31"/>
      <c r="L3" s="31" t="s">
        <v>18</v>
      </c>
      <c r="M3" s="17"/>
      <c r="N3" s="17"/>
      <c r="O3" s="18"/>
    </row>
    <row r="4" spans="1:17" ht="12.75" customHeight="1" x14ac:dyDescent="0.2">
      <c r="A4" s="32" t="s">
        <v>16</v>
      </c>
      <c r="B4" s="32" t="s">
        <v>14</v>
      </c>
      <c r="C4" s="32" t="s">
        <v>13</v>
      </c>
      <c r="D4" s="32" t="s">
        <v>15</v>
      </c>
      <c r="E4" s="33" t="s">
        <v>17</v>
      </c>
      <c r="F4" s="34" t="s">
        <v>21</v>
      </c>
      <c r="G4" s="34" t="s">
        <v>21</v>
      </c>
      <c r="H4" s="35" t="s">
        <v>24</v>
      </c>
      <c r="I4" s="36" t="s">
        <v>19</v>
      </c>
      <c r="J4" s="37" t="s">
        <v>19</v>
      </c>
      <c r="K4" s="38" t="s">
        <v>26</v>
      </c>
      <c r="L4" s="38" t="s">
        <v>27</v>
      </c>
      <c r="M4" s="17"/>
      <c r="N4" s="17"/>
      <c r="O4" s="18"/>
      <c r="P4" s="40"/>
      <c r="Q4" s="40"/>
    </row>
    <row r="5" spans="1:17" x14ac:dyDescent="0.2">
      <c r="A5" s="19" t="s">
        <v>200</v>
      </c>
      <c r="B5" s="19" t="s">
        <v>274</v>
      </c>
      <c r="C5" s="19" t="s">
        <v>198</v>
      </c>
      <c r="D5" s="19" t="s">
        <v>201</v>
      </c>
      <c r="E5" s="9" t="s">
        <v>32</v>
      </c>
      <c r="F5" s="10">
        <v>0</v>
      </c>
      <c r="G5" s="10">
        <v>0</v>
      </c>
      <c r="H5" s="11">
        <v>1</v>
      </c>
      <c r="I5" s="12">
        <v>4.83</v>
      </c>
      <c r="J5" s="12">
        <v>9.9999999999999995E-8</v>
      </c>
      <c r="K5" s="13">
        <v>0</v>
      </c>
      <c r="L5" s="13">
        <v>-4641629.9039000003</v>
      </c>
      <c r="P5" s="40"/>
      <c r="Q5" s="40"/>
    </row>
    <row r="6" spans="1:17" x14ac:dyDescent="0.2">
      <c r="A6" s="19" t="s">
        <v>200</v>
      </c>
      <c r="B6" s="19" t="s">
        <v>274</v>
      </c>
      <c r="C6" s="19" t="s">
        <v>198</v>
      </c>
      <c r="D6" s="19" t="s">
        <v>201</v>
      </c>
      <c r="E6" s="9" t="s">
        <v>33</v>
      </c>
      <c r="F6" s="10">
        <v>-930000</v>
      </c>
      <c r="G6" s="10">
        <v>-929169.38430000003</v>
      </c>
      <c r="H6" s="11">
        <v>0.99910686481503808</v>
      </c>
      <c r="I6" s="12">
        <v>3.7861905299999998</v>
      </c>
      <c r="J6" s="12">
        <v>9.9999999999999995E-8</v>
      </c>
      <c r="K6" s="13">
        <v>0</v>
      </c>
      <c r="L6" s="13">
        <v>-3518012.2316000001</v>
      </c>
      <c r="P6" s="40"/>
      <c r="Q6" s="41"/>
    </row>
    <row r="7" spans="1:17" x14ac:dyDescent="0.2">
      <c r="A7" s="19" t="s">
        <v>200</v>
      </c>
      <c r="B7" s="19" t="s">
        <v>274</v>
      </c>
      <c r="C7" s="19" t="s">
        <v>198</v>
      </c>
      <c r="D7" s="19" t="s">
        <v>201</v>
      </c>
      <c r="E7" s="9" t="s">
        <v>34</v>
      </c>
      <c r="F7" s="10">
        <v>-961000</v>
      </c>
      <c r="G7" s="10">
        <v>-956879.82819999999</v>
      </c>
      <c r="H7" s="11">
        <v>0.99571262036048702</v>
      </c>
      <c r="I7" s="12">
        <v>3.7430000000000003</v>
      </c>
      <c r="J7" s="12">
        <v>9.9999999999999995E-8</v>
      </c>
      <c r="K7" s="13">
        <v>0</v>
      </c>
      <c r="L7" s="13">
        <v>-3581601.1011000001</v>
      </c>
      <c r="P7" s="40"/>
      <c r="Q7" s="41"/>
    </row>
    <row r="8" spans="1:17" x14ac:dyDescent="0.2">
      <c r="A8" s="19" t="s">
        <v>200</v>
      </c>
      <c r="B8" s="19" t="s">
        <v>274</v>
      </c>
      <c r="C8" s="19" t="s">
        <v>198</v>
      </c>
      <c r="D8" s="19" t="s">
        <v>201</v>
      </c>
      <c r="E8" s="9" t="s">
        <v>35</v>
      </c>
      <c r="F8" s="10">
        <v>-961000</v>
      </c>
      <c r="G8" s="10">
        <v>-953552.5675</v>
      </c>
      <c r="H8" s="11">
        <v>0.99225033034156207</v>
      </c>
      <c r="I8" s="12">
        <v>3.8149999999999999</v>
      </c>
      <c r="J8" s="12">
        <v>9.9999999999999995E-8</v>
      </c>
      <c r="K8" s="13">
        <v>0</v>
      </c>
      <c r="L8" s="13">
        <v>-3637802.9495000001</v>
      </c>
      <c r="P8" s="40"/>
      <c r="Q8" s="41"/>
    </row>
    <row r="9" spans="1:17" x14ac:dyDescent="0.2">
      <c r="A9" s="19" t="s">
        <v>200</v>
      </c>
      <c r="B9" s="19" t="s">
        <v>274</v>
      </c>
      <c r="C9" s="19" t="s">
        <v>198</v>
      </c>
      <c r="D9" s="19" t="s">
        <v>201</v>
      </c>
      <c r="E9" s="9" t="s">
        <v>36</v>
      </c>
      <c r="F9" s="10">
        <v>-930000</v>
      </c>
      <c r="G9" s="10">
        <v>-919607.06850000005</v>
      </c>
      <c r="H9" s="11">
        <v>0.98882480484101209</v>
      </c>
      <c r="I9" s="12">
        <v>3.87</v>
      </c>
      <c r="J9" s="12">
        <v>9.9999999999999995E-8</v>
      </c>
      <c r="K9" s="13">
        <v>0</v>
      </c>
      <c r="L9" s="13">
        <v>-3558879.2631000001</v>
      </c>
      <c r="P9" s="40"/>
      <c r="Q9" s="41"/>
    </row>
    <row r="10" spans="1:17" x14ac:dyDescent="0.2">
      <c r="A10" s="19" t="s">
        <v>200</v>
      </c>
      <c r="B10" s="19" t="s">
        <v>274</v>
      </c>
      <c r="C10" s="19" t="s">
        <v>198</v>
      </c>
      <c r="D10" s="19" t="s">
        <v>201</v>
      </c>
      <c r="E10" s="9" t="s">
        <v>37</v>
      </c>
      <c r="F10" s="10">
        <v>-961000</v>
      </c>
      <c r="G10" s="10">
        <v>-947180.63359999994</v>
      </c>
      <c r="H10" s="11">
        <v>0.985619806085128</v>
      </c>
      <c r="I10" s="12">
        <v>3.9020000000000001</v>
      </c>
      <c r="J10" s="12">
        <v>9.9999999999999995E-8</v>
      </c>
      <c r="K10" s="13">
        <v>0</v>
      </c>
      <c r="L10" s="13">
        <v>-3695898.7377999998</v>
      </c>
      <c r="P10" s="40"/>
      <c r="Q10" s="41"/>
    </row>
    <row r="11" spans="1:17" x14ac:dyDescent="0.2">
      <c r="A11" s="19" t="s">
        <v>200</v>
      </c>
      <c r="B11" s="19" t="s">
        <v>274</v>
      </c>
      <c r="C11" s="19" t="s">
        <v>198</v>
      </c>
      <c r="D11" s="19" t="s">
        <v>201</v>
      </c>
      <c r="E11" s="9" t="s">
        <v>38</v>
      </c>
      <c r="F11" s="10">
        <v>-930000</v>
      </c>
      <c r="G11" s="10">
        <v>-913482.12250000006</v>
      </c>
      <c r="H11" s="11">
        <v>0.98223884144416995</v>
      </c>
      <c r="I11" s="12">
        <v>4.2341285800000001</v>
      </c>
      <c r="J11" s="12">
        <v>9.9999999999999995E-8</v>
      </c>
      <c r="K11" s="13">
        <v>0</v>
      </c>
      <c r="L11" s="13">
        <v>-3867800.6743999999</v>
      </c>
      <c r="P11" s="40"/>
      <c r="Q11" s="41"/>
    </row>
    <row r="12" spans="1:17" x14ac:dyDescent="0.2">
      <c r="A12" s="19" t="s">
        <v>200</v>
      </c>
      <c r="B12" s="19" t="s">
        <v>274</v>
      </c>
      <c r="C12" s="19" t="s">
        <v>198</v>
      </c>
      <c r="D12" s="19" t="s">
        <v>201</v>
      </c>
      <c r="E12" s="9" t="s">
        <v>39</v>
      </c>
      <c r="F12" s="10">
        <v>-961000</v>
      </c>
      <c r="G12" s="10">
        <v>-940803.99199999997</v>
      </c>
      <c r="H12" s="11">
        <v>0.97898438294944301</v>
      </c>
      <c r="I12" s="12">
        <v>4.4140970499999996</v>
      </c>
      <c r="J12" s="12">
        <v>9.9999999999999995E-8</v>
      </c>
      <c r="K12" s="13">
        <v>0</v>
      </c>
      <c r="L12" s="13">
        <v>-4152800.0328000002</v>
      </c>
      <c r="P12" s="40"/>
      <c r="Q12" s="41"/>
    </row>
    <row r="13" spans="1:17" x14ac:dyDescent="0.2">
      <c r="A13" s="19" t="s">
        <v>200</v>
      </c>
      <c r="B13" s="19" t="s">
        <v>274</v>
      </c>
      <c r="C13" s="19" t="s">
        <v>198</v>
      </c>
      <c r="D13" s="19" t="s">
        <v>201</v>
      </c>
      <c r="E13" s="9" t="s">
        <v>40</v>
      </c>
      <c r="F13" s="10">
        <v>-961000</v>
      </c>
      <c r="G13" s="10">
        <v>-937484.97230000002</v>
      </c>
      <c r="H13" s="11">
        <v>0.97553066834118796</v>
      </c>
      <c r="I13" s="12">
        <v>4.4920677199999997</v>
      </c>
      <c r="J13" s="12">
        <v>9.9999999999999995E-8</v>
      </c>
      <c r="K13" s="13">
        <v>0</v>
      </c>
      <c r="L13" s="13">
        <v>-4211245.8890000004</v>
      </c>
      <c r="P13" s="40"/>
      <c r="Q13" s="41"/>
    </row>
    <row r="14" spans="1:17" x14ac:dyDescent="0.2">
      <c r="A14" s="19" t="s">
        <v>200</v>
      </c>
      <c r="B14" s="19" t="s">
        <v>274</v>
      </c>
      <c r="C14" s="19" t="s">
        <v>198</v>
      </c>
      <c r="D14" s="19" t="s">
        <v>201</v>
      </c>
      <c r="E14" s="9" t="s">
        <v>41</v>
      </c>
      <c r="F14" s="10">
        <v>-868000</v>
      </c>
      <c r="G14" s="10">
        <v>-843604.62040000001</v>
      </c>
      <c r="H14" s="11">
        <v>0.97189472402002997</v>
      </c>
      <c r="I14" s="12">
        <v>4.3840474900000004</v>
      </c>
      <c r="J14" s="12">
        <v>9.9999999999999995E-8</v>
      </c>
      <c r="K14" s="13">
        <v>0</v>
      </c>
      <c r="L14" s="13">
        <v>-3698402.6362000001</v>
      </c>
      <c r="P14" s="40"/>
      <c r="Q14" s="41"/>
    </row>
    <row r="15" spans="1:17" x14ac:dyDescent="0.2">
      <c r="A15" s="19" t="s">
        <v>200</v>
      </c>
      <c r="B15" s="19" t="s">
        <v>274</v>
      </c>
      <c r="C15" s="19" t="s">
        <v>198</v>
      </c>
      <c r="D15" s="19" t="s">
        <v>201</v>
      </c>
      <c r="E15" s="9" t="s">
        <v>42</v>
      </c>
      <c r="F15" s="10">
        <v>-961000</v>
      </c>
      <c r="G15" s="10">
        <v>-930792.21129999997</v>
      </c>
      <c r="H15" s="11">
        <v>0.96856629692736107</v>
      </c>
      <c r="I15" s="12">
        <v>4.2140315900000003</v>
      </c>
      <c r="J15" s="12">
        <v>9.9999999999999995E-8</v>
      </c>
      <c r="K15" s="13">
        <v>0</v>
      </c>
      <c r="L15" s="13">
        <v>-3922387.6935999999</v>
      </c>
      <c r="P15" s="40"/>
      <c r="Q15" s="41"/>
    </row>
    <row r="16" spans="1:17" x14ac:dyDescent="0.2">
      <c r="A16" s="19" t="s">
        <v>200</v>
      </c>
      <c r="B16" s="19" t="s">
        <v>274</v>
      </c>
      <c r="C16" s="19" t="s">
        <v>198</v>
      </c>
      <c r="D16" s="19" t="s">
        <v>201</v>
      </c>
      <c r="E16" s="9" t="s">
        <v>43</v>
      </c>
      <c r="F16" s="10">
        <v>-930000</v>
      </c>
      <c r="G16" s="10">
        <v>-897281.66449999996</v>
      </c>
      <c r="H16" s="11">
        <v>0.96481899406933402</v>
      </c>
      <c r="I16" s="12">
        <v>3.8440137999999999</v>
      </c>
      <c r="J16" s="12">
        <v>9.9999999999999995E-8</v>
      </c>
      <c r="K16" s="13">
        <v>0</v>
      </c>
      <c r="L16" s="13">
        <v>-3449163.0142999999</v>
      </c>
      <c r="P16" s="40"/>
      <c r="Q16" s="41"/>
    </row>
    <row r="17" spans="1:17" x14ac:dyDescent="0.2">
      <c r="A17" s="19" t="s">
        <v>200</v>
      </c>
      <c r="B17" s="19" t="s">
        <v>274</v>
      </c>
      <c r="C17" s="19" t="s">
        <v>198</v>
      </c>
      <c r="D17" s="19" t="s">
        <v>201</v>
      </c>
      <c r="E17" s="9" t="s">
        <v>44</v>
      </c>
      <c r="F17" s="10">
        <v>-961000</v>
      </c>
      <c r="G17" s="10">
        <v>-923648.51370000001</v>
      </c>
      <c r="H17" s="11">
        <v>0.96113268859160605</v>
      </c>
      <c r="I17" s="12">
        <v>3.7789941900000001</v>
      </c>
      <c r="J17" s="12">
        <v>9.9999999999999995E-8</v>
      </c>
      <c r="K17" s="13">
        <v>0</v>
      </c>
      <c r="L17" s="13">
        <v>-3490462.2738000001</v>
      </c>
      <c r="P17" s="40"/>
      <c r="Q17" s="41"/>
    </row>
    <row r="18" spans="1:17" x14ac:dyDescent="0.2">
      <c r="A18" s="19" t="s">
        <v>200</v>
      </c>
      <c r="B18" s="19" t="s">
        <v>274</v>
      </c>
      <c r="C18" s="19" t="s">
        <v>198</v>
      </c>
      <c r="D18" s="19" t="s">
        <v>201</v>
      </c>
      <c r="E18" s="9" t="s">
        <v>45</v>
      </c>
      <c r="F18" s="10">
        <v>-930000</v>
      </c>
      <c r="G18" s="10">
        <v>-890261.64020000002</v>
      </c>
      <c r="H18" s="11">
        <v>0.95727058081247796</v>
      </c>
      <c r="I18" s="12">
        <v>3.8239752600000001</v>
      </c>
      <c r="J18" s="12">
        <v>9.9999999999999995E-8</v>
      </c>
      <c r="K18" s="13">
        <v>0</v>
      </c>
      <c r="L18" s="13">
        <v>-3404338.3952000001</v>
      </c>
      <c r="P18" s="40"/>
      <c r="Q18" s="41"/>
    </row>
    <row r="19" spans="1:17" x14ac:dyDescent="0.2">
      <c r="A19" s="19" t="s">
        <v>200</v>
      </c>
      <c r="B19" s="19" t="s">
        <v>274</v>
      </c>
      <c r="C19" s="19" t="s">
        <v>198</v>
      </c>
      <c r="D19" s="19" t="s">
        <v>201</v>
      </c>
      <c r="E19" s="9" t="s">
        <v>46</v>
      </c>
      <c r="F19" s="10">
        <v>-961000</v>
      </c>
      <c r="G19" s="10">
        <v>-916274.12600000005</v>
      </c>
      <c r="H19" s="11">
        <v>0.95345902813059102</v>
      </c>
      <c r="I19" s="12">
        <v>3.8769570799999999</v>
      </c>
      <c r="J19" s="12">
        <v>9.9999999999999995E-8</v>
      </c>
      <c r="K19" s="13">
        <v>0</v>
      </c>
      <c r="L19" s="13">
        <v>-3552355.3728</v>
      </c>
      <c r="P19" s="40"/>
      <c r="Q19" s="41"/>
    </row>
    <row r="20" spans="1:17" x14ac:dyDescent="0.2">
      <c r="A20" s="19" t="s">
        <v>200</v>
      </c>
      <c r="B20" s="19" t="s">
        <v>274</v>
      </c>
      <c r="C20" s="19" t="s">
        <v>198</v>
      </c>
      <c r="D20" s="19" t="s">
        <v>201</v>
      </c>
      <c r="E20" s="9" t="s">
        <v>47</v>
      </c>
      <c r="F20" s="10">
        <v>-961000</v>
      </c>
      <c r="G20" s="10">
        <v>-912396.7476</v>
      </c>
      <c r="H20" s="11">
        <v>0.94942429511546911</v>
      </c>
      <c r="I20" s="12">
        <v>3.9069385699999999</v>
      </c>
      <c r="J20" s="12">
        <v>9.9999999999999995E-8</v>
      </c>
      <c r="K20" s="13">
        <v>0</v>
      </c>
      <c r="L20" s="13">
        <v>-3564677.9526</v>
      </c>
      <c r="P20" s="40"/>
      <c r="Q20" s="41"/>
    </row>
    <row r="21" spans="1:17" x14ac:dyDescent="0.2">
      <c r="A21" s="19" t="s">
        <v>200</v>
      </c>
      <c r="B21" s="19" t="s">
        <v>274</v>
      </c>
      <c r="C21" s="19" t="s">
        <v>198</v>
      </c>
      <c r="D21" s="19" t="s">
        <v>201</v>
      </c>
      <c r="E21" s="9" t="s">
        <v>48</v>
      </c>
      <c r="F21" s="10">
        <v>-930000</v>
      </c>
      <c r="G21" s="10">
        <v>-879156.13360000006</v>
      </c>
      <c r="H21" s="11">
        <v>0.94532917587172505</v>
      </c>
      <c r="I21" s="12">
        <v>3.9219211</v>
      </c>
      <c r="J21" s="12">
        <v>9.9999999999999995E-8</v>
      </c>
      <c r="K21" s="13">
        <v>0</v>
      </c>
      <c r="L21" s="13">
        <v>-3447980.9024</v>
      </c>
      <c r="P21" s="40"/>
      <c r="Q21" s="41"/>
    </row>
    <row r="22" spans="1:17" x14ac:dyDescent="0.2">
      <c r="A22" s="19" t="s">
        <v>200</v>
      </c>
      <c r="B22" s="19" t="s">
        <v>274</v>
      </c>
      <c r="C22" s="19" t="s">
        <v>198</v>
      </c>
      <c r="D22" s="19" t="s">
        <v>201</v>
      </c>
      <c r="E22" s="9" t="s">
        <v>49</v>
      </c>
      <c r="F22" s="10">
        <v>-961000</v>
      </c>
      <c r="G22" s="10">
        <v>-904595.55</v>
      </c>
      <c r="H22" s="11">
        <v>0.94130650367970903</v>
      </c>
      <c r="I22" s="12">
        <v>3.9369055199999998</v>
      </c>
      <c r="J22" s="12">
        <v>9.9999999999999995E-8</v>
      </c>
      <c r="K22" s="13">
        <v>0</v>
      </c>
      <c r="L22" s="13">
        <v>-3561307.1238000002</v>
      </c>
      <c r="P22" s="40"/>
      <c r="Q22" s="41"/>
    </row>
    <row r="23" spans="1:17" x14ac:dyDescent="0.2">
      <c r="A23" s="19" t="s">
        <v>200</v>
      </c>
      <c r="B23" s="19" t="s">
        <v>274</v>
      </c>
      <c r="C23" s="19" t="s">
        <v>198</v>
      </c>
      <c r="D23" s="19" t="s">
        <v>201</v>
      </c>
      <c r="E23" s="9" t="s">
        <v>50</v>
      </c>
      <c r="F23" s="10">
        <v>-930000</v>
      </c>
      <c r="G23" s="10">
        <v>-871491.11470000003</v>
      </c>
      <c r="H23" s="11">
        <v>0.93708722011956003</v>
      </c>
      <c r="I23" s="12">
        <v>4.0934946300000004</v>
      </c>
      <c r="J23" s="12">
        <v>9.9999999999999995E-8</v>
      </c>
      <c r="K23" s="13">
        <v>0</v>
      </c>
      <c r="L23" s="13">
        <v>-3567444.1072</v>
      </c>
      <c r="P23" s="40"/>
      <c r="Q23" s="41"/>
    </row>
    <row r="24" spans="1:17" x14ac:dyDescent="0.2">
      <c r="A24" s="19" t="s">
        <v>200</v>
      </c>
      <c r="B24" s="19" t="s">
        <v>274</v>
      </c>
      <c r="C24" s="19" t="s">
        <v>198</v>
      </c>
      <c r="D24" s="19" t="s">
        <v>201</v>
      </c>
      <c r="E24" s="9" t="s">
        <v>51</v>
      </c>
      <c r="F24" s="10">
        <v>-961000</v>
      </c>
      <c r="G24" s="10">
        <v>-896563.46580000001</v>
      </c>
      <c r="H24" s="11">
        <v>0.93294845560541506</v>
      </c>
      <c r="I24" s="12">
        <v>4.22848209</v>
      </c>
      <c r="J24" s="12">
        <v>9.9999999999999995E-8</v>
      </c>
      <c r="K24" s="13">
        <v>0</v>
      </c>
      <c r="L24" s="13">
        <v>-3791102.4660999998</v>
      </c>
      <c r="P24" s="40"/>
      <c r="Q24" s="41"/>
    </row>
    <row r="25" spans="1:17" x14ac:dyDescent="0.2">
      <c r="A25" s="19" t="s">
        <v>200</v>
      </c>
      <c r="B25" s="19" t="s">
        <v>274</v>
      </c>
      <c r="C25" s="19" t="s">
        <v>198</v>
      </c>
      <c r="D25" s="19" t="s">
        <v>201</v>
      </c>
      <c r="E25" s="9" t="s">
        <v>52</v>
      </c>
      <c r="F25" s="10">
        <v>-961000</v>
      </c>
      <c r="G25" s="10">
        <v>-892387.80729999999</v>
      </c>
      <c r="H25" s="11">
        <v>0.92860333740997703</v>
      </c>
      <c r="I25" s="12">
        <v>4.2884714800000001</v>
      </c>
      <c r="J25" s="12">
        <v>9.9999999999999995E-8</v>
      </c>
      <c r="K25" s="13">
        <v>0</v>
      </c>
      <c r="L25" s="13">
        <v>-3826979.5743</v>
      </c>
      <c r="P25" s="40"/>
      <c r="Q25" s="41"/>
    </row>
    <row r="26" spans="1:17" x14ac:dyDescent="0.2">
      <c r="A26" s="19" t="s">
        <v>200</v>
      </c>
      <c r="B26" s="19" t="s">
        <v>274</v>
      </c>
      <c r="C26" s="19" t="s">
        <v>198</v>
      </c>
      <c r="D26" s="19" t="s">
        <v>201</v>
      </c>
      <c r="E26" s="9" t="s">
        <v>53</v>
      </c>
      <c r="F26" s="10">
        <v>-868000</v>
      </c>
      <c r="G26" s="10">
        <v>-802193.03</v>
      </c>
      <c r="H26" s="11">
        <v>0.92418551848080988</v>
      </c>
      <c r="I26" s="12">
        <v>4.1644637299999996</v>
      </c>
      <c r="J26" s="12">
        <v>9.9999999999999995E-8</v>
      </c>
      <c r="K26" s="13">
        <v>0</v>
      </c>
      <c r="L26" s="13">
        <v>-3340703.6993</v>
      </c>
      <c r="P26" s="40"/>
      <c r="Q26" s="41"/>
    </row>
    <row r="27" spans="1:17" x14ac:dyDescent="0.2">
      <c r="A27" s="19" t="s">
        <v>200</v>
      </c>
      <c r="B27" s="19" t="s">
        <v>274</v>
      </c>
      <c r="C27" s="19" t="s">
        <v>198</v>
      </c>
      <c r="D27" s="19" t="s">
        <v>201</v>
      </c>
      <c r="E27" s="9" t="s">
        <v>54</v>
      </c>
      <c r="F27" s="10">
        <v>-961000</v>
      </c>
      <c r="G27" s="10">
        <v>-884259.80740000005</v>
      </c>
      <c r="H27" s="11">
        <v>0.92014548120323203</v>
      </c>
      <c r="I27" s="12">
        <v>4.0104579300000003</v>
      </c>
      <c r="J27" s="12">
        <v>9.9999999999999995E-8</v>
      </c>
      <c r="K27" s="13">
        <v>0</v>
      </c>
      <c r="L27" s="13">
        <v>-3546286.6686</v>
      </c>
      <c r="P27" s="40"/>
      <c r="Q27" s="41"/>
    </row>
    <row r="28" spans="1:17" x14ac:dyDescent="0.2">
      <c r="A28" s="19" t="s">
        <v>200</v>
      </c>
      <c r="B28" s="19" t="s">
        <v>274</v>
      </c>
      <c r="C28" s="19" t="s">
        <v>198</v>
      </c>
      <c r="D28" s="19" t="s">
        <v>201</v>
      </c>
      <c r="E28" s="9" t="s">
        <v>55</v>
      </c>
      <c r="F28" s="10">
        <v>-930000</v>
      </c>
      <c r="G28" s="10">
        <v>-851569.98549999995</v>
      </c>
      <c r="H28" s="11">
        <v>0.91566665105704403</v>
      </c>
      <c r="I28" s="12">
        <v>3.68044766</v>
      </c>
      <c r="J28" s="12">
        <v>9.9999999999999995E-8</v>
      </c>
      <c r="K28" s="13">
        <v>0</v>
      </c>
      <c r="L28" s="13">
        <v>-3134158.6719999998</v>
      </c>
      <c r="P28" s="40"/>
      <c r="Q28" s="41"/>
    </row>
    <row r="29" spans="1:17" x14ac:dyDescent="0.2">
      <c r="A29" s="19" t="s">
        <v>200</v>
      </c>
      <c r="B29" s="19" t="s">
        <v>274</v>
      </c>
      <c r="C29" s="19" t="s">
        <v>198</v>
      </c>
      <c r="D29" s="19" t="s">
        <v>201</v>
      </c>
      <c r="E29" s="9" t="s">
        <v>56</v>
      </c>
      <c r="F29" s="10">
        <v>-961000</v>
      </c>
      <c r="G29" s="10">
        <v>-875808.72499999998</v>
      </c>
      <c r="H29" s="11">
        <v>0.91135143081886505</v>
      </c>
      <c r="I29" s="12">
        <v>3.6554311899999998</v>
      </c>
      <c r="J29" s="12">
        <v>9.9999999999999995E-8</v>
      </c>
      <c r="K29" s="13">
        <v>0</v>
      </c>
      <c r="L29" s="13">
        <v>-3201458.4391000001</v>
      </c>
      <c r="P29" s="40"/>
      <c r="Q29" s="41"/>
    </row>
    <row r="30" spans="1:17" x14ac:dyDescent="0.2">
      <c r="A30" s="19" t="s">
        <v>200</v>
      </c>
      <c r="B30" s="19" t="s">
        <v>274</v>
      </c>
      <c r="C30" s="19" t="s">
        <v>198</v>
      </c>
      <c r="D30" s="19" t="s">
        <v>201</v>
      </c>
      <c r="E30" s="9" t="s">
        <v>57</v>
      </c>
      <c r="F30" s="10">
        <v>-930000</v>
      </c>
      <c r="G30" s="10">
        <v>-843368.29720000003</v>
      </c>
      <c r="H30" s="11">
        <v>0.90684763137822599</v>
      </c>
      <c r="I30" s="12">
        <v>3.6854179899999999</v>
      </c>
      <c r="J30" s="12">
        <v>9.9999999999999995E-8</v>
      </c>
      <c r="K30" s="13">
        <v>0</v>
      </c>
      <c r="L30" s="13">
        <v>-3108164.6137999999</v>
      </c>
      <c r="P30" s="40"/>
      <c r="Q30" s="41"/>
    </row>
    <row r="31" spans="1:17" x14ac:dyDescent="0.2">
      <c r="A31" s="19" t="s">
        <v>200</v>
      </c>
      <c r="B31" s="19" t="s">
        <v>274</v>
      </c>
      <c r="C31" s="19" t="s">
        <v>198</v>
      </c>
      <c r="D31" s="19" t="s">
        <v>201</v>
      </c>
      <c r="E31" s="9" t="s">
        <v>58</v>
      </c>
      <c r="F31" s="10">
        <v>-961000</v>
      </c>
      <c r="G31" s="10">
        <v>-867275.43839999998</v>
      </c>
      <c r="H31" s="11">
        <v>0.90247184019971904</v>
      </c>
      <c r="I31" s="12">
        <v>3.7354217200000002</v>
      </c>
      <c r="J31" s="12">
        <v>9.9999999999999995E-8</v>
      </c>
      <c r="K31" s="13">
        <v>0</v>
      </c>
      <c r="L31" s="13">
        <v>-3239639.4271</v>
      </c>
      <c r="P31" s="40"/>
      <c r="Q31" s="41"/>
    </row>
    <row r="32" spans="1:17" x14ac:dyDescent="0.2">
      <c r="A32" s="19" t="s">
        <v>200</v>
      </c>
      <c r="B32" s="19" t="s">
        <v>274</v>
      </c>
      <c r="C32" s="19" t="s">
        <v>198</v>
      </c>
      <c r="D32" s="19" t="s">
        <v>201</v>
      </c>
      <c r="E32" s="9" t="s">
        <v>59</v>
      </c>
      <c r="F32" s="10">
        <v>-961000</v>
      </c>
      <c r="G32" s="10">
        <v>-862926.44720000005</v>
      </c>
      <c r="H32" s="11">
        <v>0.89794635509289988</v>
      </c>
      <c r="I32" s="12">
        <v>3.76542333</v>
      </c>
      <c r="J32" s="12">
        <v>9.9999999999999995E-8</v>
      </c>
      <c r="K32" s="13">
        <v>0</v>
      </c>
      <c r="L32" s="13">
        <v>-3249283.2930999999</v>
      </c>
      <c r="P32" s="40"/>
      <c r="Q32" s="41"/>
    </row>
    <row r="33" spans="1:17" x14ac:dyDescent="0.2">
      <c r="A33" s="19" t="s">
        <v>200</v>
      </c>
      <c r="B33" s="19" t="s">
        <v>274</v>
      </c>
      <c r="C33" s="19" t="s">
        <v>198</v>
      </c>
      <c r="D33" s="19" t="s">
        <v>201</v>
      </c>
      <c r="E33" s="9" t="s">
        <v>60</v>
      </c>
      <c r="F33" s="10">
        <v>-930000</v>
      </c>
      <c r="G33" s="10">
        <v>-830845.60699999996</v>
      </c>
      <c r="H33" s="11">
        <v>0.89338237315935298</v>
      </c>
      <c r="I33" s="12">
        <v>3.7774264999999998</v>
      </c>
      <c r="J33" s="12">
        <v>9.9999999999999995E-8</v>
      </c>
      <c r="K33" s="13">
        <v>0</v>
      </c>
      <c r="L33" s="13">
        <v>-3138458.1332999999</v>
      </c>
      <c r="P33" s="40"/>
      <c r="Q33" s="41"/>
    </row>
    <row r="34" spans="1:17" x14ac:dyDescent="0.2">
      <c r="A34" s="19" t="s">
        <v>200</v>
      </c>
      <c r="B34" s="19" t="s">
        <v>274</v>
      </c>
      <c r="C34" s="19" t="s">
        <v>198</v>
      </c>
      <c r="D34" s="19" t="s">
        <v>201</v>
      </c>
      <c r="E34" s="9" t="s">
        <v>61</v>
      </c>
      <c r="F34" s="10">
        <v>-961000</v>
      </c>
      <c r="G34" s="10">
        <v>-854299.33649999998</v>
      </c>
      <c r="H34" s="11">
        <v>0.88896913267459698</v>
      </c>
      <c r="I34" s="12">
        <v>3.8004267</v>
      </c>
      <c r="J34" s="12">
        <v>9.9999999999999995E-8</v>
      </c>
      <c r="K34" s="13">
        <v>0</v>
      </c>
      <c r="L34" s="13">
        <v>-3246701.9202000001</v>
      </c>
      <c r="P34" s="40"/>
      <c r="Q34" s="41"/>
    </row>
    <row r="35" spans="1:17" x14ac:dyDescent="0.2">
      <c r="A35" s="19" t="s">
        <v>200</v>
      </c>
      <c r="B35" s="19" t="s">
        <v>274</v>
      </c>
      <c r="C35" s="19" t="s">
        <v>198</v>
      </c>
      <c r="D35" s="19" t="s">
        <v>201</v>
      </c>
      <c r="E35" s="9" t="s">
        <v>62</v>
      </c>
      <c r="F35" s="10">
        <v>-930000</v>
      </c>
      <c r="G35" s="10">
        <v>-822516.05980000005</v>
      </c>
      <c r="H35" s="11">
        <v>0.8844258708005821</v>
      </c>
      <c r="I35" s="12">
        <v>3.9770285699999999</v>
      </c>
      <c r="J35" s="12">
        <v>9.9999999999999995E-8</v>
      </c>
      <c r="K35" s="13">
        <v>0</v>
      </c>
      <c r="L35" s="13">
        <v>-3271169.7889999999</v>
      </c>
      <c r="P35" s="40"/>
      <c r="Q35" s="41"/>
    </row>
    <row r="36" spans="1:17" x14ac:dyDescent="0.2">
      <c r="A36" s="19" t="s">
        <v>200</v>
      </c>
      <c r="B36" s="19" t="s">
        <v>274</v>
      </c>
      <c r="C36" s="19" t="s">
        <v>198</v>
      </c>
      <c r="D36" s="19" t="s">
        <v>201</v>
      </c>
      <c r="E36" s="9" t="s">
        <v>63</v>
      </c>
      <c r="F36" s="10">
        <v>-961000</v>
      </c>
      <c r="G36" s="10">
        <v>-845680.02159999998</v>
      </c>
      <c r="H36" s="11">
        <v>0.88000002251418197</v>
      </c>
      <c r="I36" s="12">
        <v>4.1170253800000003</v>
      </c>
      <c r="J36" s="12">
        <v>9.9999999999999995E-8</v>
      </c>
      <c r="K36" s="13">
        <v>0</v>
      </c>
      <c r="L36" s="13">
        <v>-3481686.0279999999</v>
      </c>
      <c r="P36" s="40"/>
      <c r="Q36" s="41"/>
    </row>
    <row r="37" spans="1:17" x14ac:dyDescent="0.2">
      <c r="A37" s="19" t="s">
        <v>200</v>
      </c>
      <c r="B37" s="19" t="s">
        <v>274</v>
      </c>
      <c r="C37" s="19" t="s">
        <v>198</v>
      </c>
      <c r="D37" s="19" t="s">
        <v>201</v>
      </c>
      <c r="E37" s="9" t="s">
        <v>64</v>
      </c>
      <c r="F37" s="10">
        <v>-961000</v>
      </c>
      <c r="G37" s="10">
        <v>-841280.75910000002</v>
      </c>
      <c r="H37" s="11">
        <v>0.875422225865781</v>
      </c>
      <c r="I37" s="12">
        <v>4.1630201700000002</v>
      </c>
      <c r="J37" s="12">
        <v>9.9999999999999995E-8</v>
      </c>
      <c r="K37" s="13">
        <v>0</v>
      </c>
      <c r="L37" s="13">
        <v>-3502268.6856</v>
      </c>
    </row>
    <row r="38" spans="1:17" x14ac:dyDescent="0.2">
      <c r="A38" s="19" t="s">
        <v>200</v>
      </c>
      <c r="B38" s="19" t="s">
        <v>274</v>
      </c>
      <c r="C38" s="19" t="s">
        <v>198</v>
      </c>
      <c r="D38" s="19" t="s">
        <v>201</v>
      </c>
      <c r="E38" s="9" t="s">
        <v>65</v>
      </c>
      <c r="F38" s="10">
        <v>-899000</v>
      </c>
      <c r="G38" s="10">
        <v>-782888.73970000003</v>
      </c>
      <c r="H38" s="11">
        <v>0.87084398191951107</v>
      </c>
      <c r="I38" s="12">
        <v>4.0400126199999997</v>
      </c>
      <c r="J38" s="12">
        <v>9.9999999999999995E-8</v>
      </c>
      <c r="K38" s="13">
        <v>0</v>
      </c>
      <c r="L38" s="13">
        <v>-3162880.3064999999</v>
      </c>
    </row>
    <row r="39" spans="1:17" x14ac:dyDescent="0.2">
      <c r="A39" s="19" t="s">
        <v>200</v>
      </c>
      <c r="B39" s="19" t="s">
        <v>274</v>
      </c>
      <c r="C39" s="19" t="s">
        <v>198</v>
      </c>
      <c r="D39" s="19" t="s">
        <v>201</v>
      </c>
      <c r="E39" s="9" t="s">
        <v>66</v>
      </c>
      <c r="F39" s="10">
        <v>-961000</v>
      </c>
      <c r="G39" s="10">
        <v>-832742.85900000005</v>
      </c>
      <c r="H39" s="11">
        <v>0.86653783458802103</v>
      </c>
      <c r="I39" s="12">
        <v>3.8900059599999999</v>
      </c>
      <c r="J39" s="12">
        <v>9.9999999999999995E-8</v>
      </c>
      <c r="K39" s="13">
        <v>0</v>
      </c>
      <c r="L39" s="13">
        <v>-3239374.5975000001</v>
      </c>
    </row>
    <row r="40" spans="1:17" x14ac:dyDescent="0.2">
      <c r="A40" s="19" t="s">
        <v>200</v>
      </c>
      <c r="B40" s="19" t="s">
        <v>274</v>
      </c>
      <c r="C40" s="19" t="s">
        <v>198</v>
      </c>
      <c r="D40" s="19" t="s">
        <v>201</v>
      </c>
      <c r="E40" s="9" t="s">
        <v>67</v>
      </c>
      <c r="F40" s="10">
        <v>-930000</v>
      </c>
      <c r="G40" s="10">
        <v>-801639.3602</v>
      </c>
      <c r="H40" s="11">
        <v>0.86197780664564205</v>
      </c>
      <c r="I40" s="12">
        <v>3.6599918499999999</v>
      </c>
      <c r="J40" s="12">
        <v>9.9999999999999995E-8</v>
      </c>
      <c r="K40" s="13">
        <v>0</v>
      </c>
      <c r="L40" s="13">
        <v>-2933993.4457</v>
      </c>
    </row>
    <row r="41" spans="1:17" x14ac:dyDescent="0.2">
      <c r="A41" s="19" t="s">
        <v>200</v>
      </c>
      <c r="B41" s="19" t="s">
        <v>274</v>
      </c>
      <c r="C41" s="19" t="s">
        <v>198</v>
      </c>
      <c r="D41" s="19" t="s">
        <v>201</v>
      </c>
      <c r="E41" s="9" t="s">
        <v>68</v>
      </c>
      <c r="F41" s="10">
        <v>-961000</v>
      </c>
      <c r="G41" s="10">
        <v>-824168.84849999996</v>
      </c>
      <c r="H41" s="11">
        <v>0.85761586737675899</v>
      </c>
      <c r="I41" s="12">
        <v>3.64497034</v>
      </c>
      <c r="J41" s="12">
        <v>9.9999999999999995E-8</v>
      </c>
      <c r="K41" s="13">
        <v>0</v>
      </c>
      <c r="L41" s="13">
        <v>-3004070.9235999999</v>
      </c>
    </row>
    <row r="42" spans="1:17" x14ac:dyDescent="0.2">
      <c r="A42" s="19" t="s">
        <v>200</v>
      </c>
      <c r="B42" s="19" t="s">
        <v>274</v>
      </c>
      <c r="C42" s="19" t="s">
        <v>198</v>
      </c>
      <c r="D42" s="19" t="s">
        <v>201</v>
      </c>
      <c r="E42" s="9" t="s">
        <v>69</v>
      </c>
      <c r="F42" s="10">
        <v>-930000</v>
      </c>
      <c r="G42" s="10">
        <v>-793375.25089999998</v>
      </c>
      <c r="H42" s="11">
        <v>0.85309166763698607</v>
      </c>
      <c r="I42" s="12">
        <v>3.6919561400000003</v>
      </c>
      <c r="J42" s="12">
        <v>9.9999999999999995E-8</v>
      </c>
      <c r="K42" s="13">
        <v>0</v>
      </c>
      <c r="L42" s="13">
        <v>-2929106.5471000001</v>
      </c>
    </row>
    <row r="43" spans="1:17" x14ac:dyDescent="0.2">
      <c r="A43" s="19" t="s">
        <v>200</v>
      </c>
      <c r="B43" s="19" t="s">
        <v>274</v>
      </c>
      <c r="C43" s="19" t="s">
        <v>198</v>
      </c>
      <c r="D43" s="19" t="s">
        <v>201</v>
      </c>
      <c r="E43" s="9" t="s">
        <v>70</v>
      </c>
      <c r="F43" s="10">
        <v>-961000</v>
      </c>
      <c r="G43" s="10">
        <v>-815627.76969999995</v>
      </c>
      <c r="H43" s="11">
        <v>0.84872816824669306</v>
      </c>
      <c r="I43" s="12">
        <v>3.75696787</v>
      </c>
      <c r="J43" s="12">
        <v>9.9999999999999995E-8</v>
      </c>
      <c r="K43" s="13">
        <v>0</v>
      </c>
      <c r="L43" s="13">
        <v>-3064287.2431000001</v>
      </c>
    </row>
    <row r="44" spans="1:17" x14ac:dyDescent="0.2">
      <c r="A44" s="19" t="s">
        <v>200</v>
      </c>
      <c r="B44" s="19" t="s">
        <v>274</v>
      </c>
      <c r="C44" s="19" t="s">
        <v>198</v>
      </c>
      <c r="D44" s="19" t="s">
        <v>201</v>
      </c>
      <c r="E44" s="9" t="s">
        <v>71</v>
      </c>
      <c r="F44" s="10">
        <v>-961000</v>
      </c>
      <c r="G44" s="10">
        <v>-811313.72609999997</v>
      </c>
      <c r="H44" s="11">
        <v>0.84423904897935609</v>
      </c>
      <c r="I44" s="12">
        <v>3.8019775600000001</v>
      </c>
      <c r="J44" s="12">
        <v>9.9999999999999995E-8</v>
      </c>
      <c r="K44" s="13">
        <v>0</v>
      </c>
      <c r="L44" s="13">
        <v>-3084596.5008</v>
      </c>
    </row>
    <row r="45" spans="1:17" x14ac:dyDescent="0.2">
      <c r="A45" s="19" t="s">
        <v>200</v>
      </c>
      <c r="B45" s="19" t="s">
        <v>274</v>
      </c>
      <c r="C45" s="19" t="s">
        <v>198</v>
      </c>
      <c r="D45" s="19" t="s">
        <v>201</v>
      </c>
      <c r="E45" s="9" t="s">
        <v>72</v>
      </c>
      <c r="F45" s="10">
        <v>-930000</v>
      </c>
      <c r="G45" s="10">
        <v>-780955.53720000002</v>
      </c>
      <c r="H45" s="11">
        <v>0.83973713681109807</v>
      </c>
      <c r="I45" s="12">
        <v>3.8189885000000001</v>
      </c>
      <c r="J45" s="12">
        <v>9.9999999999999995E-8</v>
      </c>
      <c r="K45" s="13">
        <v>0</v>
      </c>
      <c r="L45" s="13">
        <v>-2982460.1368999998</v>
      </c>
    </row>
    <row r="46" spans="1:17" x14ac:dyDescent="0.2">
      <c r="A46" s="19" t="s">
        <v>200</v>
      </c>
      <c r="B46" s="19" t="s">
        <v>274</v>
      </c>
      <c r="C46" s="19" t="s">
        <v>198</v>
      </c>
      <c r="D46" s="19" t="s">
        <v>201</v>
      </c>
      <c r="E46" s="9" t="s">
        <v>73</v>
      </c>
      <c r="F46" s="10">
        <v>-961000</v>
      </c>
      <c r="G46" s="10">
        <v>-802816.56200000003</v>
      </c>
      <c r="H46" s="11">
        <v>0.83539704678163107</v>
      </c>
      <c r="I46" s="12">
        <v>3.85199705</v>
      </c>
      <c r="J46" s="12">
        <v>9.9999999999999995E-8</v>
      </c>
      <c r="K46" s="13">
        <v>0</v>
      </c>
      <c r="L46" s="13">
        <v>-3092446.946</v>
      </c>
    </row>
    <row r="47" spans="1:17" x14ac:dyDescent="0.2">
      <c r="A47" s="19" t="s">
        <v>200</v>
      </c>
      <c r="B47" s="19" t="s">
        <v>275</v>
      </c>
      <c r="C47" s="19" t="s">
        <v>198</v>
      </c>
      <c r="D47" s="19" t="s">
        <v>202</v>
      </c>
      <c r="E47" s="9" t="s">
        <v>32</v>
      </c>
      <c r="F47" s="10">
        <v>0</v>
      </c>
      <c r="G47" s="10">
        <v>0</v>
      </c>
      <c r="H47" s="11">
        <v>1</v>
      </c>
      <c r="I47" s="12">
        <v>5.17</v>
      </c>
      <c r="J47" s="12">
        <v>9.9999999999999995E-8</v>
      </c>
      <c r="K47" s="13">
        <v>0</v>
      </c>
      <c r="L47" s="13">
        <v>4968369.9039000003</v>
      </c>
    </row>
    <row r="48" spans="1:17" x14ac:dyDescent="0.2">
      <c r="A48" s="19" t="s">
        <v>200</v>
      </c>
      <c r="B48" s="19" t="s">
        <v>275</v>
      </c>
      <c r="C48" s="19" t="s">
        <v>198</v>
      </c>
      <c r="D48" s="19" t="s">
        <v>202</v>
      </c>
      <c r="E48" s="9" t="s">
        <v>33</v>
      </c>
      <c r="F48" s="10">
        <v>930000</v>
      </c>
      <c r="G48" s="10">
        <v>929169.38430000003</v>
      </c>
      <c r="H48" s="11">
        <v>0.99910686481503808</v>
      </c>
      <c r="I48" s="12">
        <v>4.2839999999999998</v>
      </c>
      <c r="J48" s="12">
        <v>9.9999999999999995E-8</v>
      </c>
      <c r="K48" s="13">
        <v>0</v>
      </c>
      <c r="L48" s="13">
        <v>3980561.5493000001</v>
      </c>
    </row>
    <row r="49" spans="1:12" x14ac:dyDescent="0.2">
      <c r="A49" s="19" t="s">
        <v>200</v>
      </c>
      <c r="B49" s="19" t="s">
        <v>275</v>
      </c>
      <c r="C49" s="19" t="s">
        <v>198</v>
      </c>
      <c r="D49" s="19" t="s">
        <v>202</v>
      </c>
      <c r="E49" s="9" t="s">
        <v>34</v>
      </c>
      <c r="F49" s="10">
        <v>961000</v>
      </c>
      <c r="G49" s="10">
        <v>956879.82819999999</v>
      </c>
      <c r="H49" s="11">
        <v>0.99571262036048702</v>
      </c>
      <c r="I49" s="12">
        <v>4.3280000000000003</v>
      </c>
      <c r="J49" s="12">
        <v>9.9999999999999995E-8</v>
      </c>
      <c r="K49" s="13">
        <v>0</v>
      </c>
      <c r="L49" s="13">
        <v>4141375.8006000002</v>
      </c>
    </row>
    <row r="50" spans="1:12" x14ac:dyDescent="0.2">
      <c r="A50" s="19" t="s">
        <v>200</v>
      </c>
      <c r="B50" s="19" t="s">
        <v>275</v>
      </c>
      <c r="C50" s="19" t="s">
        <v>198</v>
      </c>
      <c r="D50" s="19" t="s">
        <v>202</v>
      </c>
      <c r="E50" s="9" t="s">
        <v>35</v>
      </c>
      <c r="F50" s="10">
        <v>961000</v>
      </c>
      <c r="G50" s="10">
        <v>953552.5675</v>
      </c>
      <c r="H50" s="11">
        <v>0.99225033034156207</v>
      </c>
      <c r="I50" s="12">
        <v>4.38</v>
      </c>
      <c r="J50" s="12">
        <v>9.9999999999999995E-8</v>
      </c>
      <c r="K50" s="13">
        <v>0</v>
      </c>
      <c r="L50" s="13">
        <v>4176560.1501000002</v>
      </c>
    </row>
    <row r="51" spans="1:12" x14ac:dyDescent="0.2">
      <c r="A51" s="19" t="s">
        <v>200</v>
      </c>
      <c r="B51" s="19" t="s">
        <v>275</v>
      </c>
      <c r="C51" s="19" t="s">
        <v>198</v>
      </c>
      <c r="D51" s="19" t="s">
        <v>202</v>
      </c>
      <c r="E51" s="9" t="s">
        <v>36</v>
      </c>
      <c r="F51" s="10">
        <v>930000</v>
      </c>
      <c r="G51" s="10">
        <v>919607.06850000005</v>
      </c>
      <c r="H51" s="11">
        <v>0.98882480484101209</v>
      </c>
      <c r="I51" s="12">
        <v>4.4249999999999998</v>
      </c>
      <c r="J51" s="12">
        <v>9.9999999999999995E-8</v>
      </c>
      <c r="K51" s="13">
        <v>0</v>
      </c>
      <c r="L51" s="13">
        <v>4069261.1861999999</v>
      </c>
    </row>
    <row r="52" spans="1:12" x14ac:dyDescent="0.2">
      <c r="A52" s="19" t="s">
        <v>200</v>
      </c>
      <c r="B52" s="19" t="s">
        <v>275</v>
      </c>
      <c r="C52" s="19" t="s">
        <v>198</v>
      </c>
      <c r="D52" s="19" t="s">
        <v>202</v>
      </c>
      <c r="E52" s="9" t="s">
        <v>37</v>
      </c>
      <c r="F52" s="10">
        <v>961000</v>
      </c>
      <c r="G52" s="10">
        <v>947180.63359999994</v>
      </c>
      <c r="H52" s="11">
        <v>0.985619806085128</v>
      </c>
      <c r="I52" s="12">
        <v>4.4620000000000006</v>
      </c>
      <c r="J52" s="12">
        <v>9.9999999999999995E-8</v>
      </c>
      <c r="K52" s="13">
        <v>0</v>
      </c>
      <c r="L52" s="13">
        <v>4226319.8925999999</v>
      </c>
    </row>
    <row r="53" spans="1:12" x14ac:dyDescent="0.2">
      <c r="A53" s="19" t="s">
        <v>200</v>
      </c>
      <c r="B53" s="19" t="s">
        <v>275</v>
      </c>
      <c r="C53" s="19" t="s">
        <v>198</v>
      </c>
      <c r="D53" s="19" t="s">
        <v>202</v>
      </c>
      <c r="E53" s="9" t="s">
        <v>38</v>
      </c>
      <c r="F53" s="10">
        <v>930000</v>
      </c>
      <c r="G53" s="10">
        <v>913482.12250000006</v>
      </c>
      <c r="H53" s="11">
        <v>0.98223884144416995</v>
      </c>
      <c r="I53" s="12">
        <v>4.8570000000000002</v>
      </c>
      <c r="J53" s="12">
        <v>9.9999999999999995E-8</v>
      </c>
      <c r="K53" s="13">
        <v>0</v>
      </c>
      <c r="L53" s="13">
        <v>4436782.5778000001</v>
      </c>
    </row>
    <row r="54" spans="1:12" x14ac:dyDescent="0.2">
      <c r="A54" s="19" t="s">
        <v>200</v>
      </c>
      <c r="B54" s="19" t="s">
        <v>275</v>
      </c>
      <c r="C54" s="19" t="s">
        <v>198</v>
      </c>
      <c r="D54" s="19" t="s">
        <v>202</v>
      </c>
      <c r="E54" s="9" t="s">
        <v>39</v>
      </c>
      <c r="F54" s="10">
        <v>961000</v>
      </c>
      <c r="G54" s="10">
        <v>940803.99199999997</v>
      </c>
      <c r="H54" s="11">
        <v>0.97898438294944301</v>
      </c>
      <c r="I54" s="12">
        <v>5.0369999999999999</v>
      </c>
      <c r="J54" s="12">
        <v>9.9999999999999995E-8</v>
      </c>
      <c r="K54" s="13">
        <v>0</v>
      </c>
      <c r="L54" s="13">
        <v>4738829.6136999996</v>
      </c>
    </row>
    <row r="55" spans="1:12" x14ac:dyDescent="0.2">
      <c r="A55" s="19" t="s">
        <v>200</v>
      </c>
      <c r="B55" s="19" t="s">
        <v>275</v>
      </c>
      <c r="C55" s="19" t="s">
        <v>198</v>
      </c>
      <c r="D55" s="19" t="s">
        <v>202</v>
      </c>
      <c r="E55" s="9" t="s">
        <v>40</v>
      </c>
      <c r="F55" s="10">
        <v>961000</v>
      </c>
      <c r="G55" s="10">
        <v>937484.97230000002</v>
      </c>
      <c r="H55" s="11">
        <v>0.97553066834118796</v>
      </c>
      <c r="I55" s="12">
        <v>5.1150000000000002</v>
      </c>
      <c r="J55" s="12">
        <v>9.9999999999999995E-8</v>
      </c>
      <c r="K55" s="13">
        <v>0</v>
      </c>
      <c r="L55" s="13">
        <v>4795235.5394000001</v>
      </c>
    </row>
    <row r="56" spans="1:12" x14ac:dyDescent="0.2">
      <c r="A56" s="19" t="s">
        <v>200</v>
      </c>
      <c r="B56" s="19" t="s">
        <v>275</v>
      </c>
      <c r="C56" s="19" t="s">
        <v>198</v>
      </c>
      <c r="D56" s="19" t="s">
        <v>202</v>
      </c>
      <c r="E56" s="9" t="s">
        <v>41</v>
      </c>
      <c r="F56" s="10">
        <v>868000</v>
      </c>
      <c r="G56" s="10">
        <v>843604.62040000001</v>
      </c>
      <c r="H56" s="11">
        <v>0.97189472402002997</v>
      </c>
      <c r="I56" s="12">
        <v>5.117</v>
      </c>
      <c r="J56" s="12">
        <v>9.9999999999999995E-8</v>
      </c>
      <c r="K56" s="13">
        <v>0</v>
      </c>
      <c r="L56" s="13">
        <v>4316724.7585000005</v>
      </c>
    </row>
    <row r="57" spans="1:12" x14ac:dyDescent="0.2">
      <c r="A57" s="19" t="s">
        <v>200</v>
      </c>
      <c r="B57" s="19" t="s">
        <v>275</v>
      </c>
      <c r="C57" s="19" t="s">
        <v>198</v>
      </c>
      <c r="D57" s="19" t="s">
        <v>202</v>
      </c>
      <c r="E57" s="9" t="s">
        <v>42</v>
      </c>
      <c r="F57" s="10">
        <v>961000</v>
      </c>
      <c r="G57" s="10">
        <v>930792.21129999997</v>
      </c>
      <c r="H57" s="11">
        <v>0.96856629692736107</v>
      </c>
      <c r="I57" s="12">
        <v>4.9470000000000001</v>
      </c>
      <c r="J57" s="12">
        <v>9.9999999999999995E-8</v>
      </c>
      <c r="K57" s="13">
        <v>0</v>
      </c>
      <c r="L57" s="13">
        <v>4604628.9764999999</v>
      </c>
    </row>
    <row r="58" spans="1:12" x14ac:dyDescent="0.2">
      <c r="A58" s="19" t="s">
        <v>200</v>
      </c>
      <c r="B58" s="19" t="s">
        <v>275</v>
      </c>
      <c r="C58" s="19" t="s">
        <v>198</v>
      </c>
      <c r="D58" s="19" t="s">
        <v>202</v>
      </c>
      <c r="E58" s="9" t="s">
        <v>43</v>
      </c>
      <c r="F58" s="10">
        <v>930000</v>
      </c>
      <c r="G58" s="10">
        <v>897281.66449999996</v>
      </c>
      <c r="H58" s="11">
        <v>0.96481899406933402</v>
      </c>
      <c r="I58" s="12">
        <v>4.3420000000000005</v>
      </c>
      <c r="J58" s="12">
        <v>9.9999999999999995E-8</v>
      </c>
      <c r="K58" s="13">
        <v>0</v>
      </c>
      <c r="L58" s="13">
        <v>3895996.8975</v>
      </c>
    </row>
    <row r="59" spans="1:12" x14ac:dyDescent="0.2">
      <c r="A59" s="19" t="s">
        <v>200</v>
      </c>
      <c r="B59" s="19" t="s">
        <v>275</v>
      </c>
      <c r="C59" s="19" t="s">
        <v>198</v>
      </c>
      <c r="D59" s="19" t="s">
        <v>202</v>
      </c>
      <c r="E59" s="9" t="s">
        <v>44</v>
      </c>
      <c r="F59" s="10">
        <v>961000</v>
      </c>
      <c r="G59" s="10">
        <v>923648.51370000001</v>
      </c>
      <c r="H59" s="11">
        <v>0.96113268859160605</v>
      </c>
      <c r="I59" s="12">
        <v>4.2770000000000001</v>
      </c>
      <c r="J59" s="12">
        <v>9.9999999999999995E-8</v>
      </c>
      <c r="K59" s="13">
        <v>0</v>
      </c>
      <c r="L59" s="13">
        <v>3950444.6009</v>
      </c>
    </row>
    <row r="60" spans="1:12" x14ac:dyDescent="0.2">
      <c r="A60" s="19" t="s">
        <v>200</v>
      </c>
      <c r="B60" s="19" t="s">
        <v>275</v>
      </c>
      <c r="C60" s="19" t="s">
        <v>198</v>
      </c>
      <c r="D60" s="19" t="s">
        <v>202</v>
      </c>
      <c r="E60" s="9" t="s">
        <v>45</v>
      </c>
      <c r="F60" s="10">
        <v>930000</v>
      </c>
      <c r="G60" s="10">
        <v>890261.64020000002</v>
      </c>
      <c r="H60" s="11">
        <v>0.95727058081247796</v>
      </c>
      <c r="I60" s="12">
        <v>4.3220000000000001</v>
      </c>
      <c r="J60" s="12">
        <v>9.9999999999999995E-8</v>
      </c>
      <c r="K60" s="13">
        <v>0</v>
      </c>
      <c r="L60" s="13">
        <v>3847710.7196999998</v>
      </c>
    </row>
    <row r="61" spans="1:12" x14ac:dyDescent="0.2">
      <c r="A61" s="19" t="s">
        <v>200</v>
      </c>
      <c r="B61" s="19" t="s">
        <v>275</v>
      </c>
      <c r="C61" s="19" t="s">
        <v>198</v>
      </c>
      <c r="D61" s="19" t="s">
        <v>202</v>
      </c>
      <c r="E61" s="9" t="s">
        <v>46</v>
      </c>
      <c r="F61" s="10">
        <v>961000</v>
      </c>
      <c r="G61" s="10">
        <v>916274.12600000005</v>
      </c>
      <c r="H61" s="11">
        <v>0.95345902813059102</v>
      </c>
      <c r="I61" s="12">
        <v>4.375</v>
      </c>
      <c r="J61" s="12">
        <v>9.9999999999999995E-8</v>
      </c>
      <c r="K61" s="13">
        <v>0</v>
      </c>
      <c r="L61" s="13">
        <v>4008699.2097999998</v>
      </c>
    </row>
    <row r="62" spans="1:12" x14ac:dyDescent="0.2">
      <c r="A62" s="19" t="s">
        <v>200</v>
      </c>
      <c r="B62" s="19" t="s">
        <v>275</v>
      </c>
      <c r="C62" s="19" t="s">
        <v>198</v>
      </c>
      <c r="D62" s="19" t="s">
        <v>202</v>
      </c>
      <c r="E62" s="9" t="s">
        <v>47</v>
      </c>
      <c r="F62" s="10">
        <v>961000</v>
      </c>
      <c r="G62" s="10">
        <v>912396.7476</v>
      </c>
      <c r="H62" s="11">
        <v>0.94942429511546911</v>
      </c>
      <c r="I62" s="12">
        <v>4.4050000000000002</v>
      </c>
      <c r="J62" s="12">
        <v>9.9999999999999995E-8</v>
      </c>
      <c r="K62" s="13">
        <v>0</v>
      </c>
      <c r="L62" s="13">
        <v>4019107.5819999999</v>
      </c>
    </row>
    <row r="63" spans="1:12" x14ac:dyDescent="0.2">
      <c r="A63" s="19" t="s">
        <v>200</v>
      </c>
      <c r="B63" s="19" t="s">
        <v>275</v>
      </c>
      <c r="C63" s="19" t="s">
        <v>198</v>
      </c>
      <c r="D63" s="19" t="s">
        <v>202</v>
      </c>
      <c r="E63" s="9" t="s">
        <v>48</v>
      </c>
      <c r="F63" s="10">
        <v>930000</v>
      </c>
      <c r="G63" s="10">
        <v>879156.13360000006</v>
      </c>
      <c r="H63" s="11">
        <v>0.94532917587172505</v>
      </c>
      <c r="I63" s="12">
        <v>4.42</v>
      </c>
      <c r="J63" s="12">
        <v>9.9999999999999995E-8</v>
      </c>
      <c r="K63" s="13">
        <v>0</v>
      </c>
      <c r="L63" s="13">
        <v>3885870.0224000001</v>
      </c>
    </row>
    <row r="64" spans="1:12" x14ac:dyDescent="0.2">
      <c r="A64" s="19" t="s">
        <v>200</v>
      </c>
      <c r="B64" s="19" t="s">
        <v>275</v>
      </c>
      <c r="C64" s="19" t="s">
        <v>198</v>
      </c>
      <c r="D64" s="19" t="s">
        <v>202</v>
      </c>
      <c r="E64" s="9" t="s">
        <v>49</v>
      </c>
      <c r="F64" s="10">
        <v>961000</v>
      </c>
      <c r="G64" s="10">
        <v>904595.55</v>
      </c>
      <c r="H64" s="11">
        <v>0.94130650367970903</v>
      </c>
      <c r="I64" s="12">
        <v>4.43</v>
      </c>
      <c r="J64" s="12">
        <v>9.9999999999999995E-8</v>
      </c>
      <c r="K64" s="13">
        <v>0</v>
      </c>
      <c r="L64" s="13">
        <v>4007358.1962000001</v>
      </c>
    </row>
    <row r="65" spans="1:12" x14ac:dyDescent="0.2">
      <c r="A65" s="19" t="s">
        <v>200</v>
      </c>
      <c r="B65" s="19" t="s">
        <v>275</v>
      </c>
      <c r="C65" s="19" t="s">
        <v>198</v>
      </c>
      <c r="D65" s="19" t="s">
        <v>202</v>
      </c>
      <c r="E65" s="9" t="s">
        <v>50</v>
      </c>
      <c r="F65" s="10">
        <v>930000</v>
      </c>
      <c r="G65" s="10">
        <v>871491.11470000003</v>
      </c>
      <c r="H65" s="11">
        <v>0.93708722011956003</v>
      </c>
      <c r="I65" s="12">
        <v>4.7649999999999997</v>
      </c>
      <c r="J65" s="12">
        <v>9.9999999999999995E-8</v>
      </c>
      <c r="K65" s="13">
        <v>0</v>
      </c>
      <c r="L65" s="13">
        <v>4152655.0743999998</v>
      </c>
    </row>
    <row r="66" spans="1:12" x14ac:dyDescent="0.2">
      <c r="A66" s="19" t="s">
        <v>200</v>
      </c>
      <c r="B66" s="19" t="s">
        <v>275</v>
      </c>
      <c r="C66" s="19" t="s">
        <v>198</v>
      </c>
      <c r="D66" s="19" t="s">
        <v>202</v>
      </c>
      <c r="E66" s="9" t="s">
        <v>51</v>
      </c>
      <c r="F66" s="10">
        <v>961000</v>
      </c>
      <c r="G66" s="10">
        <v>896563.46580000001</v>
      </c>
      <c r="H66" s="11">
        <v>0.93294845560541506</v>
      </c>
      <c r="I66" s="12">
        <v>4.91</v>
      </c>
      <c r="J66" s="12">
        <v>9.9999999999999995E-8</v>
      </c>
      <c r="K66" s="13">
        <v>0</v>
      </c>
      <c r="L66" s="13">
        <v>4402126.5275999997</v>
      </c>
    </row>
    <row r="67" spans="1:12" x14ac:dyDescent="0.2">
      <c r="A67" s="19" t="s">
        <v>200</v>
      </c>
      <c r="B67" s="19" t="s">
        <v>275</v>
      </c>
      <c r="C67" s="19" t="s">
        <v>198</v>
      </c>
      <c r="D67" s="19" t="s">
        <v>202</v>
      </c>
      <c r="E67" s="9" t="s">
        <v>52</v>
      </c>
      <c r="F67" s="10">
        <v>961000</v>
      </c>
      <c r="G67" s="10">
        <v>892387.80729999999</v>
      </c>
      <c r="H67" s="11">
        <v>0.92860333740997703</v>
      </c>
      <c r="I67" s="12">
        <v>4.9950000000000001</v>
      </c>
      <c r="J67" s="12">
        <v>9.9999999999999995E-8</v>
      </c>
      <c r="K67" s="13">
        <v>0</v>
      </c>
      <c r="L67" s="13">
        <v>4457477.0080000004</v>
      </c>
    </row>
    <row r="68" spans="1:12" x14ac:dyDescent="0.2">
      <c r="A68" s="19" t="s">
        <v>200</v>
      </c>
      <c r="B68" s="19" t="s">
        <v>275</v>
      </c>
      <c r="C68" s="19" t="s">
        <v>198</v>
      </c>
      <c r="D68" s="19" t="s">
        <v>202</v>
      </c>
      <c r="E68" s="9" t="s">
        <v>53</v>
      </c>
      <c r="F68" s="10">
        <v>868000</v>
      </c>
      <c r="G68" s="10">
        <v>802193.03</v>
      </c>
      <c r="H68" s="11">
        <v>0.92418551848080988</v>
      </c>
      <c r="I68" s="12">
        <v>4.8660000000000005</v>
      </c>
      <c r="J68" s="12">
        <v>9.9999999999999995E-8</v>
      </c>
      <c r="K68" s="13">
        <v>0</v>
      </c>
      <c r="L68" s="13">
        <v>3903471.2039999999</v>
      </c>
    </row>
    <row r="69" spans="1:12" x14ac:dyDescent="0.2">
      <c r="A69" s="19" t="s">
        <v>200</v>
      </c>
      <c r="B69" s="19" t="s">
        <v>275</v>
      </c>
      <c r="C69" s="19" t="s">
        <v>198</v>
      </c>
      <c r="D69" s="19" t="s">
        <v>202</v>
      </c>
      <c r="E69" s="9" t="s">
        <v>54</v>
      </c>
      <c r="F69" s="10">
        <v>961000</v>
      </c>
      <c r="G69" s="10">
        <v>884259.80740000005</v>
      </c>
      <c r="H69" s="11">
        <v>0.92014548120323203</v>
      </c>
      <c r="I69" s="12">
        <v>4.702</v>
      </c>
      <c r="J69" s="12">
        <v>9.9999999999999995E-8</v>
      </c>
      <c r="K69" s="13">
        <v>0</v>
      </c>
      <c r="L69" s="13">
        <v>4157789.5260999999</v>
      </c>
    </row>
    <row r="70" spans="1:12" x14ac:dyDescent="0.2">
      <c r="A70" s="19" t="s">
        <v>200</v>
      </c>
      <c r="B70" s="19" t="s">
        <v>275</v>
      </c>
      <c r="C70" s="19" t="s">
        <v>198</v>
      </c>
      <c r="D70" s="19" t="s">
        <v>202</v>
      </c>
      <c r="E70" s="9" t="s">
        <v>55</v>
      </c>
      <c r="F70" s="10">
        <v>930000</v>
      </c>
      <c r="G70" s="10">
        <v>851569.98549999995</v>
      </c>
      <c r="H70" s="11">
        <v>0.91566665105704403</v>
      </c>
      <c r="I70" s="12">
        <v>4.1970000000000001</v>
      </c>
      <c r="J70" s="12">
        <v>9.9999999999999995E-8</v>
      </c>
      <c r="K70" s="13">
        <v>0</v>
      </c>
      <c r="L70" s="13">
        <v>3574039.1439</v>
      </c>
    </row>
    <row r="71" spans="1:12" x14ac:dyDescent="0.2">
      <c r="A71" s="19" t="s">
        <v>200</v>
      </c>
      <c r="B71" s="19" t="s">
        <v>275</v>
      </c>
      <c r="C71" s="19" t="s">
        <v>198</v>
      </c>
      <c r="D71" s="19" t="s">
        <v>202</v>
      </c>
      <c r="E71" s="9" t="s">
        <v>56</v>
      </c>
      <c r="F71" s="10">
        <v>961000</v>
      </c>
      <c r="G71" s="10">
        <v>875808.72499999998</v>
      </c>
      <c r="H71" s="11">
        <v>0.91135143081886505</v>
      </c>
      <c r="I71" s="12">
        <v>4.1720000000000006</v>
      </c>
      <c r="J71" s="12">
        <v>9.9999999999999995E-8</v>
      </c>
      <c r="K71" s="13">
        <v>0</v>
      </c>
      <c r="L71" s="13">
        <v>3653873.9131999998</v>
      </c>
    </row>
    <row r="72" spans="1:12" x14ac:dyDescent="0.2">
      <c r="A72" s="19" t="s">
        <v>200</v>
      </c>
      <c r="B72" s="19" t="s">
        <v>275</v>
      </c>
      <c r="C72" s="19" t="s">
        <v>198</v>
      </c>
      <c r="D72" s="19" t="s">
        <v>202</v>
      </c>
      <c r="E72" s="9" t="s">
        <v>57</v>
      </c>
      <c r="F72" s="10">
        <v>930000</v>
      </c>
      <c r="G72" s="10">
        <v>843368.29720000003</v>
      </c>
      <c r="H72" s="11">
        <v>0.90684763137822599</v>
      </c>
      <c r="I72" s="12">
        <v>4.202</v>
      </c>
      <c r="J72" s="12">
        <v>9.9999999999999995E-8</v>
      </c>
      <c r="K72" s="13">
        <v>0</v>
      </c>
      <c r="L72" s="13">
        <v>3543833.5003999998</v>
      </c>
    </row>
    <row r="73" spans="1:12" x14ac:dyDescent="0.2">
      <c r="A73" s="19" t="s">
        <v>200</v>
      </c>
      <c r="B73" s="19" t="s">
        <v>275</v>
      </c>
      <c r="C73" s="19" t="s">
        <v>198</v>
      </c>
      <c r="D73" s="19" t="s">
        <v>202</v>
      </c>
      <c r="E73" s="9" t="s">
        <v>58</v>
      </c>
      <c r="F73" s="10">
        <v>961000</v>
      </c>
      <c r="G73" s="10">
        <v>867275.43839999998</v>
      </c>
      <c r="H73" s="11">
        <v>0.90247184019971904</v>
      </c>
      <c r="I73" s="12">
        <v>4.2519999999999998</v>
      </c>
      <c r="J73" s="12">
        <v>9.9999999999999995E-8</v>
      </c>
      <c r="K73" s="13">
        <v>0</v>
      </c>
      <c r="L73" s="13">
        <v>3687655.0775000001</v>
      </c>
    </row>
    <row r="74" spans="1:12" x14ac:dyDescent="0.2">
      <c r="A74" s="19" t="s">
        <v>200</v>
      </c>
      <c r="B74" s="19" t="s">
        <v>275</v>
      </c>
      <c r="C74" s="19" t="s">
        <v>198</v>
      </c>
      <c r="D74" s="19" t="s">
        <v>202</v>
      </c>
      <c r="E74" s="9" t="s">
        <v>59</v>
      </c>
      <c r="F74" s="10">
        <v>961000</v>
      </c>
      <c r="G74" s="10">
        <v>862926.44720000005</v>
      </c>
      <c r="H74" s="11">
        <v>0.89794635509289988</v>
      </c>
      <c r="I74" s="12">
        <v>4.282</v>
      </c>
      <c r="J74" s="12">
        <v>9.9999999999999995E-8</v>
      </c>
      <c r="K74" s="13">
        <v>0</v>
      </c>
      <c r="L74" s="13">
        <v>3695050.9608</v>
      </c>
    </row>
    <row r="75" spans="1:12" x14ac:dyDescent="0.2">
      <c r="A75" s="19" t="s">
        <v>200</v>
      </c>
      <c r="B75" s="19" t="s">
        <v>275</v>
      </c>
      <c r="C75" s="19" t="s">
        <v>198</v>
      </c>
      <c r="D75" s="19" t="s">
        <v>202</v>
      </c>
      <c r="E75" s="9" t="s">
        <v>60</v>
      </c>
      <c r="F75" s="10">
        <v>930000</v>
      </c>
      <c r="G75" s="10">
        <v>830845.60699999996</v>
      </c>
      <c r="H75" s="11">
        <v>0.89338237315935298</v>
      </c>
      <c r="I75" s="12">
        <v>4.2940000000000005</v>
      </c>
      <c r="J75" s="12">
        <v>9.9999999999999995E-8</v>
      </c>
      <c r="K75" s="13">
        <v>0</v>
      </c>
      <c r="L75" s="13">
        <v>3567650.9534999998</v>
      </c>
    </row>
    <row r="76" spans="1:12" x14ac:dyDescent="0.2">
      <c r="A76" s="19" t="s">
        <v>200</v>
      </c>
      <c r="B76" s="19" t="s">
        <v>275</v>
      </c>
      <c r="C76" s="19" t="s">
        <v>198</v>
      </c>
      <c r="D76" s="19" t="s">
        <v>202</v>
      </c>
      <c r="E76" s="9" t="s">
        <v>61</v>
      </c>
      <c r="F76" s="10">
        <v>961000</v>
      </c>
      <c r="G76" s="10">
        <v>854299.33649999998</v>
      </c>
      <c r="H76" s="11">
        <v>0.88896913267459698</v>
      </c>
      <c r="I76" s="12">
        <v>4.3170000000000002</v>
      </c>
      <c r="J76" s="12">
        <v>9.9999999999999995E-8</v>
      </c>
      <c r="K76" s="13">
        <v>0</v>
      </c>
      <c r="L76" s="13">
        <v>3688010.1502</v>
      </c>
    </row>
    <row r="77" spans="1:12" x14ac:dyDescent="0.2">
      <c r="A77" s="19" t="s">
        <v>200</v>
      </c>
      <c r="B77" s="19" t="s">
        <v>275</v>
      </c>
      <c r="C77" s="19" t="s">
        <v>198</v>
      </c>
      <c r="D77" s="19" t="s">
        <v>202</v>
      </c>
      <c r="E77" s="9" t="s">
        <v>62</v>
      </c>
      <c r="F77" s="10">
        <v>930000</v>
      </c>
      <c r="G77" s="10">
        <v>822516.05980000005</v>
      </c>
      <c r="H77" s="11">
        <v>0.8844258708005821</v>
      </c>
      <c r="I77" s="12">
        <v>4.6920000000000002</v>
      </c>
      <c r="J77" s="12">
        <v>9.9999999999999995E-8</v>
      </c>
      <c r="K77" s="13">
        <v>0</v>
      </c>
      <c r="L77" s="13">
        <v>3859245.2705000001</v>
      </c>
    </row>
    <row r="78" spans="1:12" x14ac:dyDescent="0.2">
      <c r="A78" s="19" t="s">
        <v>200</v>
      </c>
      <c r="B78" s="19" t="s">
        <v>275</v>
      </c>
      <c r="C78" s="19" t="s">
        <v>198</v>
      </c>
      <c r="D78" s="19" t="s">
        <v>202</v>
      </c>
      <c r="E78" s="9" t="s">
        <v>63</v>
      </c>
      <c r="F78" s="10">
        <v>961000</v>
      </c>
      <c r="G78" s="10">
        <v>845680.02159999998</v>
      </c>
      <c r="H78" s="11">
        <v>0.88000002251418197</v>
      </c>
      <c r="I78" s="12">
        <v>4.8319999999999999</v>
      </c>
      <c r="J78" s="12">
        <v>9.9999999999999995E-8</v>
      </c>
      <c r="K78" s="13">
        <v>0</v>
      </c>
      <c r="L78" s="13">
        <v>4086325.78</v>
      </c>
    </row>
    <row r="79" spans="1:12" x14ac:dyDescent="0.2">
      <c r="A79" s="19" t="s">
        <v>200</v>
      </c>
      <c r="B79" s="19" t="s">
        <v>275</v>
      </c>
      <c r="C79" s="19" t="s">
        <v>198</v>
      </c>
      <c r="D79" s="19" t="s">
        <v>202</v>
      </c>
      <c r="E79" s="9" t="s">
        <v>64</v>
      </c>
      <c r="F79" s="10">
        <v>961000</v>
      </c>
      <c r="G79" s="10">
        <v>841280.75910000002</v>
      </c>
      <c r="H79" s="11">
        <v>0.875422225865781</v>
      </c>
      <c r="I79" s="12">
        <v>4.8780000000000001</v>
      </c>
      <c r="J79" s="12">
        <v>9.9999999999999995E-8</v>
      </c>
      <c r="K79" s="13">
        <v>0</v>
      </c>
      <c r="L79" s="13">
        <v>4103767.4586</v>
      </c>
    </row>
    <row r="80" spans="1:12" x14ac:dyDescent="0.2">
      <c r="A80" s="19" t="s">
        <v>200</v>
      </c>
      <c r="B80" s="19" t="s">
        <v>275</v>
      </c>
      <c r="C80" s="19" t="s">
        <v>198</v>
      </c>
      <c r="D80" s="19" t="s">
        <v>202</v>
      </c>
      <c r="E80" s="9" t="s">
        <v>65</v>
      </c>
      <c r="F80" s="10">
        <v>899000</v>
      </c>
      <c r="G80" s="10">
        <v>782888.73970000003</v>
      </c>
      <c r="H80" s="11">
        <v>0.87084398191951107</v>
      </c>
      <c r="I80" s="12">
        <v>4.7549999999999999</v>
      </c>
      <c r="J80" s="12">
        <v>9.9999999999999995E-8</v>
      </c>
      <c r="K80" s="13">
        <v>0</v>
      </c>
      <c r="L80" s="13">
        <v>3722635.8791999999</v>
      </c>
    </row>
    <row r="81" spans="1:12" x14ac:dyDescent="0.2">
      <c r="A81" s="19" t="s">
        <v>200</v>
      </c>
      <c r="B81" s="19" t="s">
        <v>275</v>
      </c>
      <c r="C81" s="19" t="s">
        <v>198</v>
      </c>
      <c r="D81" s="19" t="s">
        <v>202</v>
      </c>
      <c r="E81" s="9" t="s">
        <v>66</v>
      </c>
      <c r="F81" s="10">
        <v>961000</v>
      </c>
      <c r="G81" s="10">
        <v>832742.85900000005</v>
      </c>
      <c r="H81" s="11">
        <v>0.86653783458802103</v>
      </c>
      <c r="I81" s="12">
        <v>4.6050000000000004</v>
      </c>
      <c r="J81" s="12">
        <v>9.9999999999999995E-8</v>
      </c>
      <c r="K81" s="13">
        <v>0</v>
      </c>
      <c r="L81" s="13">
        <v>3834780.7826</v>
      </c>
    </row>
    <row r="82" spans="1:12" x14ac:dyDescent="0.2">
      <c r="A82" s="19" t="s">
        <v>200</v>
      </c>
      <c r="B82" s="19" t="s">
        <v>275</v>
      </c>
      <c r="C82" s="19" t="s">
        <v>198</v>
      </c>
      <c r="D82" s="19" t="s">
        <v>202</v>
      </c>
      <c r="E82" s="9" t="s">
        <v>67</v>
      </c>
      <c r="F82" s="10">
        <v>930000</v>
      </c>
      <c r="G82" s="10">
        <v>801639.3602</v>
      </c>
      <c r="H82" s="11">
        <v>0.86197780664564205</v>
      </c>
      <c r="I82" s="12">
        <v>4.18</v>
      </c>
      <c r="J82" s="12">
        <v>9.9999999999999995E-8</v>
      </c>
      <c r="K82" s="13">
        <v>0</v>
      </c>
      <c r="L82" s="13">
        <v>3350852.4454000001</v>
      </c>
    </row>
    <row r="83" spans="1:12" x14ac:dyDescent="0.2">
      <c r="A83" s="19" t="s">
        <v>200</v>
      </c>
      <c r="B83" s="19" t="s">
        <v>275</v>
      </c>
      <c r="C83" s="19" t="s">
        <v>198</v>
      </c>
      <c r="D83" s="19" t="s">
        <v>202</v>
      </c>
      <c r="E83" s="9" t="s">
        <v>68</v>
      </c>
      <c r="F83" s="10">
        <v>961000</v>
      </c>
      <c r="G83" s="10">
        <v>824168.84849999996</v>
      </c>
      <c r="H83" s="11">
        <v>0.85761586737675899</v>
      </c>
      <c r="I83" s="12">
        <v>4.165</v>
      </c>
      <c r="J83" s="12">
        <v>9.9999999999999995E-8</v>
      </c>
      <c r="K83" s="13">
        <v>0</v>
      </c>
      <c r="L83" s="13">
        <v>3432663.1718000001</v>
      </c>
    </row>
    <row r="84" spans="1:12" x14ac:dyDescent="0.2">
      <c r="A84" s="19" t="s">
        <v>200</v>
      </c>
      <c r="B84" s="19" t="s">
        <v>275</v>
      </c>
      <c r="C84" s="19" t="s">
        <v>198</v>
      </c>
      <c r="D84" s="19" t="s">
        <v>202</v>
      </c>
      <c r="E84" s="9" t="s">
        <v>69</v>
      </c>
      <c r="F84" s="10">
        <v>930000</v>
      </c>
      <c r="G84" s="10">
        <v>793375.25089999998</v>
      </c>
      <c r="H84" s="11">
        <v>0.85309166763698607</v>
      </c>
      <c r="I84" s="12">
        <v>4.2120000000000006</v>
      </c>
      <c r="J84" s="12">
        <v>9.9999999999999995E-8</v>
      </c>
      <c r="K84" s="13">
        <v>0</v>
      </c>
      <c r="L84" s="13">
        <v>3341696.4775</v>
      </c>
    </row>
    <row r="85" spans="1:12" x14ac:dyDescent="0.2">
      <c r="A85" s="19" t="s">
        <v>200</v>
      </c>
      <c r="B85" s="19" t="s">
        <v>275</v>
      </c>
      <c r="C85" s="19" t="s">
        <v>198</v>
      </c>
      <c r="D85" s="19" t="s">
        <v>202</v>
      </c>
      <c r="E85" s="9" t="s">
        <v>70</v>
      </c>
      <c r="F85" s="10">
        <v>961000</v>
      </c>
      <c r="G85" s="10">
        <v>815627.76969999995</v>
      </c>
      <c r="H85" s="11">
        <v>0.84872816824669306</v>
      </c>
      <c r="I85" s="12">
        <v>4.2770000000000001</v>
      </c>
      <c r="J85" s="12">
        <v>9.9999999999999995E-8</v>
      </c>
      <c r="K85" s="13">
        <v>0</v>
      </c>
      <c r="L85" s="13">
        <v>3488439.8894000002</v>
      </c>
    </row>
    <row r="86" spans="1:12" x14ac:dyDescent="0.2">
      <c r="A86" s="19" t="s">
        <v>200</v>
      </c>
      <c r="B86" s="19" t="s">
        <v>275</v>
      </c>
      <c r="C86" s="19" t="s">
        <v>198</v>
      </c>
      <c r="D86" s="19" t="s">
        <v>202</v>
      </c>
      <c r="E86" s="9" t="s">
        <v>71</v>
      </c>
      <c r="F86" s="10">
        <v>961000</v>
      </c>
      <c r="G86" s="10">
        <v>811313.72609999997</v>
      </c>
      <c r="H86" s="11">
        <v>0.84423904897935609</v>
      </c>
      <c r="I86" s="12">
        <v>4.3220000000000001</v>
      </c>
      <c r="J86" s="12">
        <v>9.9999999999999995E-8</v>
      </c>
      <c r="K86" s="13">
        <v>0</v>
      </c>
      <c r="L86" s="13">
        <v>3506497.8429</v>
      </c>
    </row>
    <row r="87" spans="1:12" x14ac:dyDescent="0.2">
      <c r="A87" s="19" t="s">
        <v>200</v>
      </c>
      <c r="B87" s="19" t="s">
        <v>275</v>
      </c>
      <c r="C87" s="19" t="s">
        <v>198</v>
      </c>
      <c r="D87" s="19" t="s">
        <v>202</v>
      </c>
      <c r="E87" s="9" t="s">
        <v>72</v>
      </c>
      <c r="F87" s="10">
        <v>930000</v>
      </c>
      <c r="G87" s="10">
        <v>780955.53720000002</v>
      </c>
      <c r="H87" s="11">
        <v>0.83973713681109807</v>
      </c>
      <c r="I87" s="12">
        <v>4.3390000000000004</v>
      </c>
      <c r="J87" s="12">
        <v>9.9999999999999995E-8</v>
      </c>
      <c r="K87" s="13">
        <v>0</v>
      </c>
      <c r="L87" s="13">
        <v>3388565.9980000001</v>
      </c>
    </row>
    <row r="88" spans="1:12" x14ac:dyDescent="0.2">
      <c r="A88" s="19" t="s">
        <v>200</v>
      </c>
      <c r="B88" s="19" t="s">
        <v>275</v>
      </c>
      <c r="C88" s="19" t="s">
        <v>198</v>
      </c>
      <c r="D88" s="19" t="s">
        <v>202</v>
      </c>
      <c r="E88" s="9" t="s">
        <v>73</v>
      </c>
      <c r="F88" s="10">
        <v>961000</v>
      </c>
      <c r="G88" s="10">
        <v>802816.56200000003</v>
      </c>
      <c r="H88" s="11">
        <v>0.83539704678163107</v>
      </c>
      <c r="I88" s="12">
        <v>4.3719999999999999</v>
      </c>
      <c r="J88" s="12">
        <v>9.9999999999999995E-8</v>
      </c>
      <c r="K88" s="13">
        <v>0</v>
      </c>
      <c r="L88" s="13">
        <v>3509913.9286000002</v>
      </c>
    </row>
    <row r="89" spans="1:12" x14ac:dyDescent="0.2">
      <c r="A89" s="19" t="s">
        <v>200</v>
      </c>
      <c r="B89" s="19" t="s">
        <v>276</v>
      </c>
      <c r="C89" s="19" t="s">
        <v>198</v>
      </c>
      <c r="D89" s="19" t="s">
        <v>201</v>
      </c>
      <c r="E89" s="9" t="s">
        <v>74</v>
      </c>
      <c r="F89" s="10">
        <v>-288000</v>
      </c>
      <c r="G89" s="10">
        <v>-239307.70569999999</v>
      </c>
      <c r="H89" s="11">
        <v>0.830929533592078</v>
      </c>
      <c r="I89" s="12">
        <v>4.0520037599999998</v>
      </c>
      <c r="J89" s="12">
        <v>9.9999999999999995E-8</v>
      </c>
      <c r="K89" s="13">
        <v>0</v>
      </c>
      <c r="L89" s="13">
        <v>-969675.7</v>
      </c>
    </row>
    <row r="90" spans="1:12" x14ac:dyDescent="0.2">
      <c r="A90" s="19" t="s">
        <v>200</v>
      </c>
      <c r="B90" s="19" t="s">
        <v>276</v>
      </c>
      <c r="C90" s="19" t="s">
        <v>198</v>
      </c>
      <c r="D90" s="19" t="s">
        <v>201</v>
      </c>
      <c r="E90" s="9" t="s">
        <v>75</v>
      </c>
      <c r="F90" s="10">
        <v>-297600</v>
      </c>
      <c r="G90" s="10">
        <v>-245995.36790000001</v>
      </c>
      <c r="H90" s="11">
        <v>0.82659733842404204</v>
      </c>
      <c r="I90" s="12">
        <v>4.2070111399999996</v>
      </c>
      <c r="J90" s="12">
        <v>9.9999999999999995E-8</v>
      </c>
      <c r="K90" s="13">
        <v>0</v>
      </c>
      <c r="L90" s="13">
        <v>-1034905.2284</v>
      </c>
    </row>
    <row r="91" spans="1:12" x14ac:dyDescent="0.2">
      <c r="A91" s="19" t="s">
        <v>200</v>
      </c>
      <c r="B91" s="19" t="s">
        <v>276</v>
      </c>
      <c r="C91" s="19" t="s">
        <v>198</v>
      </c>
      <c r="D91" s="19" t="s">
        <v>201</v>
      </c>
      <c r="E91" s="9" t="s">
        <v>76</v>
      </c>
      <c r="F91" s="10">
        <v>-297600</v>
      </c>
      <c r="G91" s="10">
        <v>-244663.6778</v>
      </c>
      <c r="H91" s="11">
        <v>0.82212257324334204</v>
      </c>
      <c r="I91" s="12">
        <v>4.1830184499999996</v>
      </c>
      <c r="J91" s="12">
        <v>9.9999999999999995E-8</v>
      </c>
      <c r="K91" s="13">
        <v>0</v>
      </c>
      <c r="L91" s="13">
        <v>-1023432.654</v>
      </c>
    </row>
    <row r="92" spans="1:12" x14ac:dyDescent="0.2">
      <c r="A92" s="19" t="s">
        <v>200</v>
      </c>
      <c r="B92" s="19" t="s">
        <v>276</v>
      </c>
      <c r="C92" s="19" t="s">
        <v>198</v>
      </c>
      <c r="D92" s="19" t="s">
        <v>201</v>
      </c>
      <c r="E92" s="9" t="s">
        <v>77</v>
      </c>
      <c r="F92" s="10">
        <v>-268800</v>
      </c>
      <c r="G92" s="10">
        <v>-219783.93900000001</v>
      </c>
      <c r="H92" s="11">
        <v>0.81764858245324989</v>
      </c>
      <c r="I92" s="12">
        <v>4.0600256000000003</v>
      </c>
      <c r="J92" s="12">
        <v>9.9999999999999995E-8</v>
      </c>
      <c r="K92" s="13">
        <v>0</v>
      </c>
      <c r="L92" s="13">
        <v>-892328.39709999994</v>
      </c>
    </row>
    <row r="93" spans="1:12" x14ac:dyDescent="0.2">
      <c r="A93" s="19" t="s">
        <v>200</v>
      </c>
      <c r="B93" s="19" t="s">
        <v>276</v>
      </c>
      <c r="C93" s="19" t="s">
        <v>198</v>
      </c>
      <c r="D93" s="19" t="s">
        <v>201</v>
      </c>
      <c r="E93" s="9" t="s">
        <v>78</v>
      </c>
      <c r="F93" s="10">
        <v>-297600</v>
      </c>
      <c r="G93" s="10">
        <v>-242127.72889999999</v>
      </c>
      <c r="H93" s="11">
        <v>0.81360123942674512</v>
      </c>
      <c r="I93" s="12">
        <v>3.91003276</v>
      </c>
      <c r="J93" s="12">
        <v>9.9999999999999995E-8</v>
      </c>
      <c r="K93" s="13">
        <v>0</v>
      </c>
      <c r="L93" s="13">
        <v>-946727.3284</v>
      </c>
    </row>
    <row r="94" spans="1:12" x14ac:dyDescent="0.2">
      <c r="A94" s="19" t="s">
        <v>200</v>
      </c>
      <c r="B94" s="19" t="s">
        <v>276</v>
      </c>
      <c r="C94" s="19" t="s">
        <v>198</v>
      </c>
      <c r="D94" s="19" t="s">
        <v>201</v>
      </c>
      <c r="E94" s="9" t="s">
        <v>79</v>
      </c>
      <c r="F94" s="10">
        <v>-288000</v>
      </c>
      <c r="G94" s="10">
        <v>-233040.91990000001</v>
      </c>
      <c r="H94" s="11">
        <v>0.80916986078953501</v>
      </c>
      <c r="I94" s="12">
        <v>3.6900348599999999</v>
      </c>
      <c r="J94" s="12">
        <v>9.9999999999999995E-8</v>
      </c>
      <c r="K94" s="13">
        <v>0</v>
      </c>
      <c r="L94" s="13">
        <v>-859929.09550000005</v>
      </c>
    </row>
    <row r="95" spans="1:12" x14ac:dyDescent="0.2">
      <c r="A95" s="19" t="s">
        <v>200</v>
      </c>
      <c r="B95" s="19" t="s">
        <v>276</v>
      </c>
      <c r="C95" s="19" t="s">
        <v>198</v>
      </c>
      <c r="D95" s="19" t="s">
        <v>201</v>
      </c>
      <c r="E95" s="9" t="s">
        <v>80</v>
      </c>
      <c r="F95" s="10">
        <v>-297600</v>
      </c>
      <c r="G95" s="10">
        <v>-239546.23250000001</v>
      </c>
      <c r="H95" s="11">
        <v>0.80492685635309402</v>
      </c>
      <c r="I95" s="12">
        <v>3.6750315000000002</v>
      </c>
      <c r="J95" s="12">
        <v>9.9999999999999995E-8</v>
      </c>
      <c r="K95" s="13">
        <v>0</v>
      </c>
      <c r="L95" s="13">
        <v>-880339.92520000006</v>
      </c>
    </row>
    <row r="96" spans="1:12" x14ac:dyDescent="0.2">
      <c r="A96" s="19" t="s">
        <v>200</v>
      </c>
      <c r="B96" s="19" t="s">
        <v>276</v>
      </c>
      <c r="C96" s="19" t="s">
        <v>198</v>
      </c>
      <c r="D96" s="19" t="s">
        <v>201</v>
      </c>
      <c r="E96" s="9" t="s">
        <v>81</v>
      </c>
      <c r="F96" s="10">
        <v>-288000</v>
      </c>
      <c r="G96" s="10">
        <v>-230555.4278</v>
      </c>
      <c r="H96" s="11">
        <v>0.80053967997869002</v>
      </c>
      <c r="I96" s="12">
        <v>3.72202828</v>
      </c>
      <c r="J96" s="12">
        <v>9.9999999999999995E-8</v>
      </c>
      <c r="K96" s="13">
        <v>0</v>
      </c>
      <c r="L96" s="13">
        <v>-858133.79920000001</v>
      </c>
    </row>
    <row r="97" spans="1:12" x14ac:dyDescent="0.2">
      <c r="A97" s="19" t="s">
        <v>200</v>
      </c>
      <c r="B97" s="19" t="s">
        <v>276</v>
      </c>
      <c r="C97" s="19" t="s">
        <v>198</v>
      </c>
      <c r="D97" s="19" t="s">
        <v>201</v>
      </c>
      <c r="E97" s="9" t="s">
        <v>82</v>
      </c>
      <c r="F97" s="10">
        <v>-297600</v>
      </c>
      <c r="G97" s="10">
        <v>-236977.693</v>
      </c>
      <c r="H97" s="11">
        <v>0.79629601158800201</v>
      </c>
      <c r="I97" s="12">
        <v>3.7870249</v>
      </c>
      <c r="J97" s="12">
        <v>9.9999999999999995E-8</v>
      </c>
      <c r="K97" s="13">
        <v>0</v>
      </c>
      <c r="L97" s="13">
        <v>-897440.40029999998</v>
      </c>
    </row>
    <row r="98" spans="1:12" x14ac:dyDescent="0.2">
      <c r="A98" s="19" t="s">
        <v>200</v>
      </c>
      <c r="B98" s="19" t="s">
        <v>276</v>
      </c>
      <c r="C98" s="19" t="s">
        <v>198</v>
      </c>
      <c r="D98" s="19" t="s">
        <v>201</v>
      </c>
      <c r="E98" s="9" t="s">
        <v>83</v>
      </c>
      <c r="F98" s="10">
        <v>-297600</v>
      </c>
      <c r="G98" s="10">
        <v>-235673.4394</v>
      </c>
      <c r="H98" s="11">
        <v>0.79191343885566701</v>
      </c>
      <c r="I98" s="12">
        <v>3.8320211</v>
      </c>
      <c r="J98" s="12">
        <v>9.9999999999999995E-8</v>
      </c>
      <c r="K98" s="13">
        <v>0</v>
      </c>
      <c r="L98" s="13">
        <v>-903105.56819999998</v>
      </c>
    </row>
    <row r="99" spans="1:12" x14ac:dyDescent="0.2">
      <c r="A99" s="19" t="s">
        <v>200</v>
      </c>
      <c r="B99" s="19" t="s">
        <v>276</v>
      </c>
      <c r="C99" s="19" t="s">
        <v>198</v>
      </c>
      <c r="D99" s="19" t="s">
        <v>201</v>
      </c>
      <c r="E99" s="9" t="s">
        <v>84</v>
      </c>
      <c r="F99" s="10">
        <v>-288000</v>
      </c>
      <c r="G99" s="10">
        <v>-226808.4258</v>
      </c>
      <c r="H99" s="11">
        <v>0.7875292560790641</v>
      </c>
      <c r="I99" s="12">
        <v>3.8490175199999999</v>
      </c>
      <c r="J99" s="12">
        <v>9.9999999999999995E-8</v>
      </c>
      <c r="K99" s="13">
        <v>0</v>
      </c>
      <c r="L99" s="13">
        <v>-872989.58070000005</v>
      </c>
    </row>
    <row r="100" spans="1:12" x14ac:dyDescent="0.2">
      <c r="A100" s="19" t="s">
        <v>200</v>
      </c>
      <c r="B100" s="19" t="s">
        <v>276</v>
      </c>
      <c r="C100" s="19" t="s">
        <v>198</v>
      </c>
      <c r="D100" s="19" t="s">
        <v>201</v>
      </c>
      <c r="E100" s="9" t="s">
        <v>85</v>
      </c>
      <c r="F100" s="10">
        <v>-297600</v>
      </c>
      <c r="G100" s="10">
        <v>-233105.6894</v>
      </c>
      <c r="H100" s="11">
        <v>0.78328524654702703</v>
      </c>
      <c r="I100" s="12">
        <v>3.88201426</v>
      </c>
      <c r="J100" s="12">
        <v>9.9999999999999995E-8</v>
      </c>
      <c r="K100" s="13">
        <v>0</v>
      </c>
      <c r="L100" s="13">
        <v>-904919.58689999999</v>
      </c>
    </row>
    <row r="101" spans="1:12" x14ac:dyDescent="0.2">
      <c r="A101" s="19" t="s">
        <v>200</v>
      </c>
      <c r="B101" s="19" t="s">
        <v>276</v>
      </c>
      <c r="C101" s="19" t="s">
        <v>198</v>
      </c>
      <c r="D101" s="19" t="s">
        <v>201</v>
      </c>
      <c r="E101" s="9" t="s">
        <v>86</v>
      </c>
      <c r="F101" s="10">
        <v>-288000</v>
      </c>
      <c r="G101" s="10">
        <v>-224322.8443</v>
      </c>
      <c r="H101" s="11">
        <v>0.77889876509119305</v>
      </c>
      <c r="I101" s="12">
        <v>4.0870111099999997</v>
      </c>
      <c r="J101" s="12">
        <v>9.9999999999999995E-8</v>
      </c>
      <c r="K101" s="13">
        <v>0</v>
      </c>
      <c r="L101" s="13">
        <v>-916809.93519999995</v>
      </c>
    </row>
    <row r="102" spans="1:12" x14ac:dyDescent="0.2">
      <c r="A102" s="19" t="s">
        <v>200</v>
      </c>
      <c r="B102" s="19" t="s">
        <v>276</v>
      </c>
      <c r="C102" s="19" t="s">
        <v>198</v>
      </c>
      <c r="D102" s="19" t="s">
        <v>201</v>
      </c>
      <c r="E102" s="9" t="s">
        <v>87</v>
      </c>
      <c r="F102" s="10">
        <v>-297600</v>
      </c>
      <c r="G102" s="10">
        <v>-230536.75820000001</v>
      </c>
      <c r="H102" s="11">
        <v>0.77465308547670297</v>
      </c>
      <c r="I102" s="12">
        <v>4.2420082800000003</v>
      </c>
      <c r="J102" s="12">
        <v>9.9999999999999995E-8</v>
      </c>
      <c r="K102" s="13">
        <v>0</v>
      </c>
      <c r="L102" s="13">
        <v>-977938.81330000004</v>
      </c>
    </row>
    <row r="103" spans="1:12" x14ac:dyDescent="0.2">
      <c r="A103" s="19" t="s">
        <v>200</v>
      </c>
      <c r="B103" s="19" t="s">
        <v>276</v>
      </c>
      <c r="C103" s="19" t="s">
        <v>198</v>
      </c>
      <c r="D103" s="19" t="s">
        <v>201</v>
      </c>
      <c r="E103" s="9" t="s">
        <v>88</v>
      </c>
      <c r="F103" s="10">
        <v>-297600</v>
      </c>
      <c r="G103" s="10">
        <v>-229230.99729999999</v>
      </c>
      <c r="H103" s="11">
        <v>0.77026544806611197</v>
      </c>
      <c r="I103" s="12">
        <v>4.2330055599999996</v>
      </c>
      <c r="J103" s="12">
        <v>9.9999999999999995E-8</v>
      </c>
      <c r="K103" s="13">
        <v>0</v>
      </c>
      <c r="L103" s="13">
        <v>-970336.0638</v>
      </c>
    </row>
    <row r="104" spans="1:12" x14ac:dyDescent="0.2">
      <c r="A104" s="19" t="s">
        <v>200</v>
      </c>
      <c r="B104" s="19" t="s">
        <v>276</v>
      </c>
      <c r="C104" s="19" t="s">
        <v>198</v>
      </c>
      <c r="D104" s="19" t="s">
        <v>201</v>
      </c>
      <c r="E104" s="9" t="s">
        <v>89</v>
      </c>
      <c r="F104" s="10">
        <v>-268800</v>
      </c>
      <c r="G104" s="10">
        <v>-205867.9142</v>
      </c>
      <c r="H104" s="11">
        <v>0.76587765708697597</v>
      </c>
      <c r="I104" s="12">
        <v>4.1100030700000003</v>
      </c>
      <c r="J104" s="12">
        <v>9.9999999999999995E-8</v>
      </c>
      <c r="K104" s="13">
        <v>0</v>
      </c>
      <c r="L104" s="13">
        <v>-846117.73849999998</v>
      </c>
    </row>
    <row r="105" spans="1:12" x14ac:dyDescent="0.2">
      <c r="A105" s="19" t="s">
        <v>200</v>
      </c>
      <c r="B105" s="19" t="s">
        <v>276</v>
      </c>
      <c r="C105" s="19" t="s">
        <v>198</v>
      </c>
      <c r="D105" s="19" t="s">
        <v>201</v>
      </c>
      <c r="E105" s="9" t="s">
        <v>90</v>
      </c>
      <c r="F105" s="10">
        <v>-297600</v>
      </c>
      <c r="G105" s="10">
        <v>-226745.78510000001</v>
      </c>
      <c r="H105" s="11">
        <v>0.76191460042864301</v>
      </c>
      <c r="I105" s="12">
        <v>3.9600009999999997</v>
      </c>
      <c r="J105" s="12">
        <v>9.9999999999999995E-8</v>
      </c>
      <c r="K105" s="13">
        <v>0</v>
      </c>
      <c r="L105" s="13">
        <v>-897913.51399999997</v>
      </c>
    </row>
    <row r="106" spans="1:12" x14ac:dyDescent="0.2">
      <c r="A106" s="19" t="s">
        <v>200</v>
      </c>
      <c r="B106" s="19" t="s">
        <v>276</v>
      </c>
      <c r="C106" s="19" t="s">
        <v>198</v>
      </c>
      <c r="D106" s="19" t="s">
        <v>201</v>
      </c>
      <c r="E106" s="9" t="s">
        <v>91</v>
      </c>
      <c r="F106" s="10">
        <v>-288000</v>
      </c>
      <c r="G106" s="10">
        <v>-218167.86739999999</v>
      </c>
      <c r="H106" s="11">
        <v>0.75752731735257106</v>
      </c>
      <c r="I106" s="12">
        <v>3.7149989300000001</v>
      </c>
      <c r="J106" s="12">
        <v>9.9999999999999995E-8</v>
      </c>
      <c r="K106" s="13">
        <v>0</v>
      </c>
      <c r="L106" s="13">
        <v>-810493.37190000003</v>
      </c>
    </row>
    <row r="107" spans="1:12" x14ac:dyDescent="0.2">
      <c r="A107" s="19" t="s">
        <v>200</v>
      </c>
      <c r="B107" s="19" t="s">
        <v>276</v>
      </c>
      <c r="C107" s="19" t="s">
        <v>198</v>
      </c>
      <c r="D107" s="19" t="s">
        <v>201</v>
      </c>
      <c r="E107" s="9" t="s">
        <v>92</v>
      </c>
      <c r="F107" s="10">
        <v>-297600</v>
      </c>
      <c r="G107" s="10">
        <v>-224176.78510000001</v>
      </c>
      <c r="H107" s="11">
        <v>0.75328220787245503</v>
      </c>
      <c r="I107" s="12">
        <v>3.6999971299999999</v>
      </c>
      <c r="J107" s="12">
        <v>9.9999999999999995E-8</v>
      </c>
      <c r="K107" s="13">
        <v>0</v>
      </c>
      <c r="L107" s="13">
        <v>-829453.43889999995</v>
      </c>
    </row>
    <row r="108" spans="1:12" x14ac:dyDescent="0.2">
      <c r="A108" s="19" t="s">
        <v>200</v>
      </c>
      <c r="B108" s="19" t="s">
        <v>276</v>
      </c>
      <c r="C108" s="19" t="s">
        <v>198</v>
      </c>
      <c r="D108" s="19" t="s">
        <v>201</v>
      </c>
      <c r="E108" s="9" t="s">
        <v>93</v>
      </c>
      <c r="F108" s="10">
        <v>-288000</v>
      </c>
      <c r="G108" s="10">
        <v>-215687.3529</v>
      </c>
      <c r="H108" s="11">
        <v>0.74891441991861507</v>
      </c>
      <c r="I108" s="12">
        <v>3.74700487</v>
      </c>
      <c r="J108" s="12">
        <v>9.9999999999999995E-8</v>
      </c>
      <c r="K108" s="13">
        <v>0</v>
      </c>
      <c r="L108" s="13">
        <v>-808181.53949999996</v>
      </c>
    </row>
    <row r="109" spans="1:12" x14ac:dyDescent="0.2">
      <c r="A109" s="19" t="s">
        <v>200</v>
      </c>
      <c r="B109" s="19" t="s">
        <v>276</v>
      </c>
      <c r="C109" s="19" t="s">
        <v>198</v>
      </c>
      <c r="D109" s="19" t="s">
        <v>201</v>
      </c>
      <c r="E109" s="9" t="s">
        <v>94</v>
      </c>
      <c r="F109" s="10">
        <v>-297600</v>
      </c>
      <c r="G109" s="10">
        <v>-221694.9289</v>
      </c>
      <c r="H109" s="11">
        <v>0.74494263734336996</v>
      </c>
      <c r="I109" s="12">
        <v>3.8120134600000002</v>
      </c>
      <c r="J109" s="12">
        <v>9.9999999999999995E-8</v>
      </c>
      <c r="K109" s="13">
        <v>0</v>
      </c>
      <c r="L109" s="13">
        <v>-845104.02960000001</v>
      </c>
    </row>
    <row r="110" spans="1:12" x14ac:dyDescent="0.2">
      <c r="A110" s="19" t="s">
        <v>200</v>
      </c>
      <c r="B110" s="19" t="s">
        <v>276</v>
      </c>
      <c r="C110" s="19" t="s">
        <v>198</v>
      </c>
      <c r="D110" s="19" t="s">
        <v>201</v>
      </c>
      <c r="E110" s="9" t="s">
        <v>95</v>
      </c>
      <c r="F110" s="10">
        <v>-297600</v>
      </c>
      <c r="G110" s="10">
        <v>-220475.73550000001</v>
      </c>
      <c r="H110" s="11">
        <v>0.74084588543767504</v>
      </c>
      <c r="I110" s="12">
        <v>3.8570228800000002</v>
      </c>
      <c r="J110" s="12">
        <v>9.9999999999999995E-8</v>
      </c>
      <c r="K110" s="13">
        <v>0</v>
      </c>
      <c r="L110" s="13">
        <v>-850379.93400000001</v>
      </c>
    </row>
    <row r="111" spans="1:12" x14ac:dyDescent="0.2">
      <c r="A111" s="19" t="s">
        <v>200</v>
      </c>
      <c r="B111" s="19" t="s">
        <v>276</v>
      </c>
      <c r="C111" s="19" t="s">
        <v>198</v>
      </c>
      <c r="D111" s="19" t="s">
        <v>201</v>
      </c>
      <c r="E111" s="9" t="s">
        <v>96</v>
      </c>
      <c r="F111" s="10">
        <v>-288000</v>
      </c>
      <c r="G111" s="10">
        <v>-212185.959</v>
      </c>
      <c r="H111" s="11">
        <v>0.73675680196884497</v>
      </c>
      <c r="I111" s="12">
        <v>3.8740328599999998</v>
      </c>
      <c r="J111" s="12">
        <v>9.9999999999999995E-8</v>
      </c>
      <c r="K111" s="13">
        <v>0</v>
      </c>
      <c r="L111" s="13">
        <v>-822015.35629999998</v>
      </c>
    </row>
    <row r="112" spans="1:12" x14ac:dyDescent="0.2">
      <c r="A112" s="19" t="s">
        <v>200</v>
      </c>
      <c r="B112" s="19" t="s">
        <v>276</v>
      </c>
      <c r="C112" s="19" t="s">
        <v>198</v>
      </c>
      <c r="D112" s="19" t="s">
        <v>201</v>
      </c>
      <c r="E112" s="9" t="s">
        <v>97</v>
      </c>
      <c r="F112" s="10">
        <v>-297600</v>
      </c>
      <c r="G112" s="10">
        <v>-218083.3757</v>
      </c>
      <c r="H112" s="11">
        <v>0.73280704212216097</v>
      </c>
      <c r="I112" s="12">
        <v>3.90704305</v>
      </c>
      <c r="J112" s="12">
        <v>9.9999999999999995E-8</v>
      </c>
      <c r="K112" s="13">
        <v>0</v>
      </c>
      <c r="L112" s="13">
        <v>-852061.11569999997</v>
      </c>
    </row>
    <row r="113" spans="1:12" x14ac:dyDescent="0.2">
      <c r="A113" s="19" t="s">
        <v>200</v>
      </c>
      <c r="B113" s="19" t="s">
        <v>276</v>
      </c>
      <c r="C113" s="19" t="s">
        <v>198</v>
      </c>
      <c r="D113" s="19" t="s">
        <v>201</v>
      </c>
      <c r="E113" s="9" t="s">
        <v>98</v>
      </c>
      <c r="F113" s="10">
        <v>-288000</v>
      </c>
      <c r="G113" s="43">
        <v>-209875.22140000001</v>
      </c>
      <c r="H113" s="11">
        <v>0.728733407648125</v>
      </c>
      <c r="I113" s="12">
        <v>4.1120541299999998</v>
      </c>
      <c r="J113" s="12">
        <v>9.9999999999999995E-8</v>
      </c>
      <c r="K113" s="13">
        <v>0</v>
      </c>
      <c r="L113" s="13">
        <v>-863018.24970000004</v>
      </c>
    </row>
    <row r="114" spans="1:12" x14ac:dyDescent="0.2">
      <c r="A114" s="19" t="s">
        <v>200</v>
      </c>
      <c r="B114" s="19" t="s">
        <v>276</v>
      </c>
      <c r="C114" s="19" t="s">
        <v>198</v>
      </c>
      <c r="D114" s="19" t="s">
        <v>201</v>
      </c>
      <c r="E114" s="9" t="s">
        <v>99</v>
      </c>
      <c r="F114" s="10">
        <v>-297600</v>
      </c>
      <c r="G114" s="10">
        <v>-215700.13080000001</v>
      </c>
      <c r="H114" s="11">
        <v>0.724798826573952</v>
      </c>
      <c r="I114" s="12">
        <v>4.26706538</v>
      </c>
      <c r="J114" s="12">
        <v>9.9999999999999995E-8</v>
      </c>
      <c r="K114" s="13">
        <v>0</v>
      </c>
      <c r="L114" s="13">
        <v>-920406.53929999995</v>
      </c>
    </row>
    <row r="115" spans="1:12" x14ac:dyDescent="0.2">
      <c r="A115" s="19" t="s">
        <v>200</v>
      </c>
      <c r="B115" s="19" t="s">
        <v>276</v>
      </c>
      <c r="C115" s="19" t="s">
        <v>198</v>
      </c>
      <c r="D115" s="19" t="s">
        <v>201</v>
      </c>
      <c r="E115" s="9" t="s">
        <v>100</v>
      </c>
      <c r="F115" s="10">
        <v>-297600</v>
      </c>
      <c r="G115" s="10">
        <v>-214492.55439999999</v>
      </c>
      <c r="H115" s="11">
        <v>0.72074111030854104</v>
      </c>
      <c r="I115" s="12">
        <v>4.2630775600000002</v>
      </c>
      <c r="J115" s="12">
        <v>9.9999999999999995E-8</v>
      </c>
      <c r="K115" s="13">
        <v>0</v>
      </c>
      <c r="L115" s="13">
        <v>-914398.3737</v>
      </c>
    </row>
    <row r="116" spans="1:12" x14ac:dyDescent="0.2">
      <c r="A116" s="19" t="s">
        <v>200</v>
      </c>
      <c r="B116" s="19" t="s">
        <v>276</v>
      </c>
      <c r="C116" s="19" t="s">
        <v>198</v>
      </c>
      <c r="D116" s="19" t="s">
        <v>201</v>
      </c>
      <c r="E116" s="9" t="s">
        <v>101</v>
      </c>
      <c r="F116" s="10">
        <v>-268800</v>
      </c>
      <c r="G116" s="10">
        <v>-192646.71840000001</v>
      </c>
      <c r="H116" s="11">
        <v>0.71669166055560507</v>
      </c>
      <c r="I116" s="12">
        <v>4.1400902899999998</v>
      </c>
      <c r="J116" s="12">
        <v>9.9999999999999995E-8</v>
      </c>
      <c r="K116" s="13">
        <v>0</v>
      </c>
      <c r="L116" s="13">
        <v>-797574.78929999995</v>
      </c>
    </row>
    <row r="117" spans="1:12" x14ac:dyDescent="0.2">
      <c r="A117" s="19" t="s">
        <v>200</v>
      </c>
      <c r="B117" s="19" t="s">
        <v>276</v>
      </c>
      <c r="C117" s="19" t="s">
        <v>198</v>
      </c>
      <c r="D117" s="19" t="s">
        <v>201</v>
      </c>
      <c r="E117" s="9" t="s">
        <v>102</v>
      </c>
      <c r="F117" s="10">
        <v>-297600</v>
      </c>
      <c r="G117" s="10">
        <v>-212201.08970000001</v>
      </c>
      <c r="H117" s="11">
        <v>0.71304129617928602</v>
      </c>
      <c r="I117" s="12">
        <v>3.99010227</v>
      </c>
      <c r="J117" s="12">
        <v>9.9999999999999995E-8</v>
      </c>
      <c r="K117" s="13">
        <v>0</v>
      </c>
      <c r="L117" s="13">
        <v>-846704.02969999996</v>
      </c>
    </row>
    <row r="118" spans="1:12" x14ac:dyDescent="0.2">
      <c r="A118" s="19" t="s">
        <v>200</v>
      </c>
      <c r="B118" s="19" t="s">
        <v>276</v>
      </c>
      <c r="C118" s="19" t="s">
        <v>198</v>
      </c>
      <c r="D118" s="19" t="s">
        <v>201</v>
      </c>
      <c r="E118" s="9" t="s">
        <v>103</v>
      </c>
      <c r="F118" s="10">
        <v>-288000</v>
      </c>
      <c r="G118" s="10">
        <v>-204194.27619999999</v>
      </c>
      <c r="H118" s="11">
        <v>0.70900790356041699</v>
      </c>
      <c r="I118" s="12">
        <v>3.72011607</v>
      </c>
      <c r="J118" s="12">
        <v>9.9999999999999995E-8</v>
      </c>
      <c r="K118" s="13">
        <v>0</v>
      </c>
      <c r="L118" s="13">
        <v>-759626.38840000005</v>
      </c>
    </row>
    <row r="119" spans="1:12" x14ac:dyDescent="0.2">
      <c r="A119" s="19" t="s">
        <v>200</v>
      </c>
      <c r="B119" s="19" t="s">
        <v>276</v>
      </c>
      <c r="C119" s="19" t="s">
        <v>198</v>
      </c>
      <c r="D119" s="19" t="s">
        <v>201</v>
      </c>
      <c r="E119" s="9" t="s">
        <v>104</v>
      </c>
      <c r="F119" s="10">
        <v>-297600</v>
      </c>
      <c r="G119" s="10">
        <v>-209841.5729</v>
      </c>
      <c r="H119" s="11">
        <v>0.70511281215900201</v>
      </c>
      <c r="I119" s="12">
        <v>3.7051299599999998</v>
      </c>
      <c r="J119" s="12">
        <v>9.9999999999999995E-8</v>
      </c>
      <c r="K119" s="13">
        <v>0</v>
      </c>
      <c r="L119" s="13">
        <v>-777490.27679999999</v>
      </c>
    </row>
    <row r="120" spans="1:12" x14ac:dyDescent="0.2">
      <c r="A120" s="19" t="s">
        <v>200</v>
      </c>
      <c r="B120" s="19" t="s">
        <v>276</v>
      </c>
      <c r="C120" s="19" t="s">
        <v>198</v>
      </c>
      <c r="D120" s="19" t="s">
        <v>201</v>
      </c>
      <c r="E120" s="9" t="s">
        <v>105</v>
      </c>
      <c r="F120" s="10">
        <v>-288000</v>
      </c>
      <c r="G120" s="10">
        <v>-201915.7806</v>
      </c>
      <c r="H120" s="11">
        <v>0.70109646038893103</v>
      </c>
      <c r="I120" s="12">
        <v>3.7521448500000001</v>
      </c>
      <c r="J120" s="12">
        <v>9.9999999999999995E-8</v>
      </c>
      <c r="K120" s="13">
        <v>0</v>
      </c>
      <c r="L120" s="13">
        <v>-757617.23670000001</v>
      </c>
    </row>
    <row r="121" spans="1:12" x14ac:dyDescent="0.2">
      <c r="A121" s="19" t="s">
        <v>200</v>
      </c>
      <c r="B121" s="19" t="s">
        <v>276</v>
      </c>
      <c r="C121" s="19" t="s">
        <v>198</v>
      </c>
      <c r="D121" s="19" t="s">
        <v>201</v>
      </c>
      <c r="E121" s="9" t="s">
        <v>106</v>
      </c>
      <c r="F121" s="10">
        <v>-297600</v>
      </c>
      <c r="G121" s="10">
        <v>-207492.09849999999</v>
      </c>
      <c r="H121" s="11">
        <v>0.69721807304043903</v>
      </c>
      <c r="I121" s="12">
        <v>3.8171598000000002</v>
      </c>
      <c r="J121" s="12">
        <v>9.9999999999999995E-8</v>
      </c>
      <c r="K121" s="13">
        <v>0</v>
      </c>
      <c r="L121" s="13">
        <v>-792030.47679999995</v>
      </c>
    </row>
    <row r="122" spans="1:12" x14ac:dyDescent="0.2">
      <c r="A122" s="19" t="s">
        <v>200</v>
      </c>
      <c r="B122" s="19" t="s">
        <v>276</v>
      </c>
      <c r="C122" s="19" t="s">
        <v>198</v>
      </c>
      <c r="D122" s="19" t="s">
        <v>201</v>
      </c>
      <c r="E122" s="9" t="s">
        <v>107</v>
      </c>
      <c r="F122" s="10">
        <v>-297600</v>
      </c>
      <c r="G122" s="10">
        <v>-206302.03390000001</v>
      </c>
      <c r="H122" s="11">
        <v>0.69321919983663305</v>
      </c>
      <c r="I122" s="12">
        <v>3.8621758000000002</v>
      </c>
      <c r="J122" s="12">
        <v>9.9999999999999995E-8</v>
      </c>
      <c r="K122" s="13">
        <v>0</v>
      </c>
      <c r="L122" s="13">
        <v>-796774.70160000003</v>
      </c>
    </row>
    <row r="123" spans="1:12" x14ac:dyDescent="0.2">
      <c r="A123" s="19" t="s">
        <v>200</v>
      </c>
      <c r="B123" s="19" t="s">
        <v>276</v>
      </c>
      <c r="C123" s="19" t="s">
        <v>198</v>
      </c>
      <c r="D123" s="19" t="s">
        <v>201</v>
      </c>
      <c r="E123" s="9" t="s">
        <v>108</v>
      </c>
      <c r="F123" s="10">
        <v>-288000</v>
      </c>
      <c r="G123" s="10">
        <v>-198498.05970000001</v>
      </c>
      <c r="H123" s="11">
        <v>0.68922937400123496</v>
      </c>
      <c r="I123" s="12">
        <v>3.8791923499999998</v>
      </c>
      <c r="J123" s="12">
        <v>9.9999999999999995E-8</v>
      </c>
      <c r="K123" s="13">
        <v>0</v>
      </c>
      <c r="L123" s="13">
        <v>-770012.13549999997</v>
      </c>
    </row>
    <row r="124" spans="1:12" x14ac:dyDescent="0.2">
      <c r="A124" s="19" t="s">
        <v>200</v>
      </c>
      <c r="B124" s="19" t="s">
        <v>276</v>
      </c>
      <c r="C124" s="19" t="s">
        <v>198</v>
      </c>
      <c r="D124" s="19" t="s">
        <v>201</v>
      </c>
      <c r="E124" s="9" t="s">
        <v>109</v>
      </c>
      <c r="F124" s="10">
        <v>-297600</v>
      </c>
      <c r="G124" s="10">
        <v>-203968.1862</v>
      </c>
      <c r="H124" s="11">
        <v>0.68537696965537398</v>
      </c>
      <c r="I124" s="12">
        <v>3.9122089099999999</v>
      </c>
      <c r="J124" s="12">
        <v>9.9999999999999995E-8</v>
      </c>
      <c r="K124" s="13">
        <v>0</v>
      </c>
      <c r="L124" s="13">
        <v>-797966.13439999998</v>
      </c>
    </row>
    <row r="125" spans="1:12" x14ac:dyDescent="0.2">
      <c r="A125" s="19" t="s">
        <v>200</v>
      </c>
      <c r="B125" s="19" t="s">
        <v>276</v>
      </c>
      <c r="C125" s="19" t="s">
        <v>198</v>
      </c>
      <c r="D125" s="19" t="s">
        <v>201</v>
      </c>
      <c r="E125" s="9" t="s">
        <v>110</v>
      </c>
      <c r="F125" s="10">
        <v>-288000</v>
      </c>
      <c r="G125" s="10">
        <v>-196244.7164</v>
      </c>
      <c r="H125" s="11">
        <v>0.68140526524784906</v>
      </c>
      <c r="I125" s="12">
        <v>4.1204246700000002</v>
      </c>
      <c r="J125" s="12">
        <v>9.9999999999999995E-8</v>
      </c>
      <c r="K125" s="13">
        <v>0</v>
      </c>
      <c r="L125" s="13">
        <v>-808611.55059999996</v>
      </c>
    </row>
    <row r="126" spans="1:12" x14ac:dyDescent="0.2">
      <c r="A126" s="19" t="s">
        <v>200</v>
      </c>
      <c r="B126" s="19" t="s">
        <v>276</v>
      </c>
      <c r="C126" s="19" t="s">
        <v>198</v>
      </c>
      <c r="D126" s="19" t="s">
        <v>201</v>
      </c>
      <c r="E126" s="9" t="s">
        <v>111</v>
      </c>
      <c r="F126" s="10">
        <v>-297600</v>
      </c>
      <c r="G126" s="10">
        <v>-201645.0104</v>
      </c>
      <c r="H126" s="11">
        <v>0.67757059956324506</v>
      </c>
      <c r="I126" s="12">
        <v>4.2754410299999996</v>
      </c>
      <c r="J126" s="12">
        <v>9.9999999999999995E-8</v>
      </c>
      <c r="K126" s="13">
        <v>0</v>
      </c>
      <c r="L126" s="13">
        <v>-862121.33070000005</v>
      </c>
    </row>
    <row r="127" spans="1:12" x14ac:dyDescent="0.2">
      <c r="A127" s="19" t="s">
        <v>200</v>
      </c>
      <c r="B127" s="19" t="s">
        <v>276</v>
      </c>
      <c r="C127" s="19" t="s">
        <v>198</v>
      </c>
      <c r="D127" s="19" t="s">
        <v>201</v>
      </c>
      <c r="E127" s="9" t="s">
        <v>112</v>
      </c>
      <c r="F127" s="10">
        <v>-297600</v>
      </c>
      <c r="G127" s="10">
        <v>-200468.54759999999</v>
      </c>
      <c r="H127" s="11">
        <v>0.67361743131607599</v>
      </c>
      <c r="I127" s="12">
        <v>4.2764584499999998</v>
      </c>
      <c r="J127" s="12">
        <v>9.9999999999999995E-8</v>
      </c>
      <c r="K127" s="13">
        <v>0</v>
      </c>
      <c r="L127" s="13">
        <v>-857295.39370000002</v>
      </c>
    </row>
    <row r="128" spans="1:12" x14ac:dyDescent="0.2">
      <c r="A128" s="19" t="s">
        <v>200</v>
      </c>
      <c r="B128" s="19" t="s">
        <v>276</v>
      </c>
      <c r="C128" s="19" t="s">
        <v>198</v>
      </c>
      <c r="D128" s="19" t="s">
        <v>201</v>
      </c>
      <c r="E128" s="9" t="s">
        <v>113</v>
      </c>
      <c r="F128" s="10">
        <v>-278400</v>
      </c>
      <c r="G128" s="10">
        <v>-186437.19680000001</v>
      </c>
      <c r="H128" s="11">
        <v>0.66967383907364497</v>
      </c>
      <c r="I128" s="12">
        <v>4.1534763899999998</v>
      </c>
      <c r="J128" s="12">
        <v>9.9999999999999995E-8</v>
      </c>
      <c r="K128" s="13">
        <v>0</v>
      </c>
      <c r="L128" s="13">
        <v>-774362.47600000002</v>
      </c>
    </row>
    <row r="129" spans="1:12" x14ac:dyDescent="0.2">
      <c r="A129" s="19" t="s">
        <v>200</v>
      </c>
      <c r="B129" s="19" t="s">
        <v>276</v>
      </c>
      <c r="C129" s="19" t="s">
        <v>198</v>
      </c>
      <c r="D129" s="19" t="s">
        <v>201</v>
      </c>
      <c r="E129" s="9" t="s">
        <v>114</v>
      </c>
      <c r="F129" s="10">
        <v>-297600</v>
      </c>
      <c r="G129" s="10">
        <v>-198199.64569999999</v>
      </c>
      <c r="H129" s="11">
        <v>0.66599343308247405</v>
      </c>
      <c r="I129" s="12">
        <v>4.0034936400000003</v>
      </c>
      <c r="J129" s="12">
        <v>9.9999999999999995E-8</v>
      </c>
      <c r="K129" s="13">
        <v>0</v>
      </c>
      <c r="L129" s="13">
        <v>-793491.00120000006</v>
      </c>
    </row>
    <row r="130" spans="1:12" x14ac:dyDescent="0.2">
      <c r="A130" s="19" t="s">
        <v>200</v>
      </c>
      <c r="B130" s="19" t="s">
        <v>276</v>
      </c>
      <c r="C130" s="19" t="s">
        <v>198</v>
      </c>
      <c r="D130" s="19" t="s">
        <v>201</v>
      </c>
      <c r="E130" s="9" t="s">
        <v>115</v>
      </c>
      <c r="F130" s="10">
        <v>-288000</v>
      </c>
      <c r="G130" s="10">
        <v>-190675.7764</v>
      </c>
      <c r="H130" s="11">
        <v>0.66206866805527098</v>
      </c>
      <c r="I130" s="12">
        <v>3.6835125899999999</v>
      </c>
      <c r="J130" s="12">
        <v>9.9999999999999995E-8</v>
      </c>
      <c r="K130" s="13">
        <v>0</v>
      </c>
      <c r="L130" s="13">
        <v>-702356.60349999997</v>
      </c>
    </row>
    <row r="131" spans="1:12" x14ac:dyDescent="0.2">
      <c r="A131" s="19" t="s">
        <v>200</v>
      </c>
      <c r="B131" s="19" t="s">
        <v>276</v>
      </c>
      <c r="C131" s="19" t="s">
        <v>198</v>
      </c>
      <c r="D131" s="19" t="s">
        <v>201</v>
      </c>
      <c r="E131" s="9" t="s">
        <v>116</v>
      </c>
      <c r="F131" s="10">
        <v>-297600</v>
      </c>
      <c r="G131" s="10">
        <v>-195904.10149999999</v>
      </c>
      <c r="H131" s="11">
        <v>0.65827991102152805</v>
      </c>
      <c r="I131" s="12">
        <v>3.6685314199999999</v>
      </c>
      <c r="J131" s="12">
        <v>9.9999999999999995E-8</v>
      </c>
      <c r="K131" s="13">
        <v>0</v>
      </c>
      <c r="L131" s="13">
        <v>-718680.3321</v>
      </c>
    </row>
    <row r="132" spans="1:12" x14ac:dyDescent="0.2">
      <c r="A132" s="19" t="s">
        <v>200</v>
      </c>
      <c r="B132" s="19" t="s">
        <v>276</v>
      </c>
      <c r="C132" s="19" t="s">
        <v>198</v>
      </c>
      <c r="D132" s="19" t="s">
        <v>201</v>
      </c>
      <c r="E132" s="9" t="s">
        <v>117</v>
      </c>
      <c r="F132" s="10">
        <v>-288000</v>
      </c>
      <c r="G132" s="10">
        <v>-188464.77239999999</v>
      </c>
      <c r="H132" s="11">
        <v>0.65439157092641598</v>
      </c>
      <c r="I132" s="12">
        <v>3.71554911</v>
      </c>
      <c r="J132" s="12">
        <v>9.9999999999999995E-8</v>
      </c>
      <c r="K132" s="13">
        <v>0</v>
      </c>
      <c r="L132" s="13">
        <v>-700250.09790000005</v>
      </c>
    </row>
    <row r="133" spans="1:12" x14ac:dyDescent="0.2">
      <c r="A133" s="19" t="s">
        <v>200</v>
      </c>
      <c r="B133" s="19" t="s">
        <v>276</v>
      </c>
      <c r="C133" s="19" t="s">
        <v>198</v>
      </c>
      <c r="D133" s="19" t="s">
        <v>201</v>
      </c>
      <c r="E133" s="9" t="s">
        <v>118</v>
      </c>
      <c r="F133" s="10">
        <v>-297600</v>
      </c>
      <c r="G133" s="10">
        <v>-193675.68729999999</v>
      </c>
      <c r="H133" s="11">
        <v>0.65079195990877103</v>
      </c>
      <c r="I133" s="12">
        <v>3.7805457699999998</v>
      </c>
      <c r="J133" s="12">
        <v>9.9999999999999995E-8</v>
      </c>
      <c r="K133" s="13">
        <v>0</v>
      </c>
      <c r="L133" s="13">
        <v>-732199.78150000004</v>
      </c>
    </row>
    <row r="134" spans="1:12" x14ac:dyDescent="0.2">
      <c r="A134" s="19" t="s">
        <v>200</v>
      </c>
      <c r="B134" s="19" t="s">
        <v>276</v>
      </c>
      <c r="C134" s="19" t="s">
        <v>198</v>
      </c>
      <c r="D134" s="19" t="s">
        <v>201</v>
      </c>
      <c r="E134" s="9" t="s">
        <v>119</v>
      </c>
      <c r="F134" s="10">
        <v>-297600</v>
      </c>
      <c r="G134" s="10">
        <v>-192572.32750000001</v>
      </c>
      <c r="H134" s="11">
        <v>0.64708443395118198</v>
      </c>
      <c r="I134" s="12">
        <v>3.8255422800000001</v>
      </c>
      <c r="J134" s="12">
        <v>9.9999999999999995E-8</v>
      </c>
      <c r="K134" s="13">
        <v>0</v>
      </c>
      <c r="L134" s="13">
        <v>-736693.56149999995</v>
      </c>
    </row>
    <row r="135" spans="1:12" x14ac:dyDescent="0.2">
      <c r="A135" s="19" t="s">
        <v>200</v>
      </c>
      <c r="B135" s="19" t="s">
        <v>276</v>
      </c>
      <c r="C135" s="19" t="s">
        <v>198</v>
      </c>
      <c r="D135" s="19" t="s">
        <v>201</v>
      </c>
      <c r="E135" s="9" t="s">
        <v>120</v>
      </c>
      <c r="F135" s="10">
        <v>-288000</v>
      </c>
      <c r="G135" s="10">
        <v>-185296.09239999999</v>
      </c>
      <c r="H135" s="11">
        <v>0.64338920964078405</v>
      </c>
      <c r="I135" s="12">
        <v>3.8425387300000002</v>
      </c>
      <c r="J135" s="12">
        <v>9.9999999999999995E-8</v>
      </c>
      <c r="K135" s="13">
        <v>0</v>
      </c>
      <c r="L135" s="13">
        <v>-712007.39339999994</v>
      </c>
    </row>
    <row r="136" spans="1:12" x14ac:dyDescent="0.2">
      <c r="A136" s="19" t="s">
        <v>200</v>
      </c>
      <c r="B136" s="19" t="s">
        <v>276</v>
      </c>
      <c r="C136" s="19" t="s">
        <v>198</v>
      </c>
      <c r="D136" s="19" t="s">
        <v>201</v>
      </c>
      <c r="E136" s="9" t="s">
        <v>121</v>
      </c>
      <c r="F136" s="10">
        <v>-297600</v>
      </c>
      <c r="G136" s="10">
        <v>-190411.89869999999</v>
      </c>
      <c r="H136" s="11">
        <v>0.63982492841107896</v>
      </c>
      <c r="I136" s="12">
        <v>3.87553525</v>
      </c>
      <c r="J136" s="12">
        <v>9.9999999999999995E-8</v>
      </c>
      <c r="K136" s="13">
        <v>0</v>
      </c>
      <c r="L136" s="13">
        <v>-737948.00659999996</v>
      </c>
    </row>
    <row r="137" spans="1:12" x14ac:dyDescent="0.2">
      <c r="A137" s="19" t="s">
        <v>200</v>
      </c>
      <c r="B137" s="19" t="s">
        <v>276</v>
      </c>
      <c r="C137" s="19" t="s">
        <v>198</v>
      </c>
      <c r="D137" s="19" t="s">
        <v>201</v>
      </c>
      <c r="E137" s="9" t="s">
        <v>122</v>
      </c>
      <c r="F137" s="10">
        <v>-288000</v>
      </c>
      <c r="G137" s="10">
        <v>-183212.3524</v>
      </c>
      <c r="H137" s="11">
        <v>0.63615400131629996</v>
      </c>
      <c r="I137" s="12">
        <v>4.1605315999999997</v>
      </c>
      <c r="J137" s="12">
        <v>9.9999999999999995E-8</v>
      </c>
      <c r="K137" s="13">
        <v>0</v>
      </c>
      <c r="L137" s="13">
        <v>-762260.76390000002</v>
      </c>
    </row>
    <row r="138" spans="1:12" x14ac:dyDescent="0.2">
      <c r="A138" s="19" t="s">
        <v>200</v>
      </c>
      <c r="B138" s="19" t="s">
        <v>276</v>
      </c>
      <c r="C138" s="19" t="s">
        <v>198</v>
      </c>
      <c r="D138" s="19" t="s">
        <v>201</v>
      </c>
      <c r="E138" s="9" t="s">
        <v>123</v>
      </c>
      <c r="F138" s="10">
        <v>-297600</v>
      </c>
      <c r="G138" s="10">
        <v>-188265.71520000001</v>
      </c>
      <c r="H138" s="11">
        <v>0.63261329025661994</v>
      </c>
      <c r="I138" s="12">
        <v>4.3155280200000004</v>
      </c>
      <c r="J138" s="12">
        <v>9.9999999999999995E-8</v>
      </c>
      <c r="K138" s="13">
        <v>0</v>
      </c>
      <c r="L138" s="13">
        <v>-812465.95109999995</v>
      </c>
    </row>
    <row r="139" spans="1:12" x14ac:dyDescent="0.2">
      <c r="A139" s="19" t="s">
        <v>200</v>
      </c>
      <c r="B139" s="19" t="s">
        <v>276</v>
      </c>
      <c r="C139" s="19" t="s">
        <v>198</v>
      </c>
      <c r="D139" s="19" t="s">
        <v>201</v>
      </c>
      <c r="E139" s="9" t="s">
        <v>124</v>
      </c>
      <c r="F139" s="10">
        <v>-297600</v>
      </c>
      <c r="G139" s="10">
        <v>-187180.51259999999</v>
      </c>
      <c r="H139" s="11">
        <v>0.62896677630864806</v>
      </c>
      <c r="I139" s="12">
        <v>4.3215242800000002</v>
      </c>
      <c r="J139" s="12">
        <v>9.9999999999999995E-8</v>
      </c>
      <c r="K139" s="13">
        <v>0</v>
      </c>
      <c r="L139" s="13">
        <v>-808905.11049999995</v>
      </c>
    </row>
    <row r="140" spans="1:12" x14ac:dyDescent="0.2">
      <c r="A140" s="19" t="s">
        <v>200</v>
      </c>
      <c r="B140" s="19" t="s">
        <v>276</v>
      </c>
      <c r="C140" s="19" t="s">
        <v>198</v>
      </c>
      <c r="D140" s="19" t="s">
        <v>201</v>
      </c>
      <c r="E140" s="9" t="s">
        <v>125</v>
      </c>
      <c r="F140" s="10">
        <v>-268800</v>
      </c>
      <c r="G140" s="10">
        <v>-168089.43290000001</v>
      </c>
      <c r="H140" s="11">
        <v>0.62533271178908101</v>
      </c>
      <c r="I140" s="12">
        <v>4.19852048</v>
      </c>
      <c r="J140" s="12">
        <v>9.9999999999999995E-8</v>
      </c>
      <c r="K140" s="13">
        <v>0</v>
      </c>
      <c r="L140" s="13">
        <v>-705726.90899999999</v>
      </c>
    </row>
    <row r="141" spans="1:12" x14ac:dyDescent="0.2">
      <c r="A141" s="19" t="s">
        <v>200</v>
      </c>
      <c r="B141" s="19" t="s">
        <v>276</v>
      </c>
      <c r="C141" s="19" t="s">
        <v>198</v>
      </c>
      <c r="D141" s="19" t="s">
        <v>201</v>
      </c>
      <c r="E141" s="9" t="s">
        <v>126</v>
      </c>
      <c r="F141" s="10">
        <v>-297600</v>
      </c>
      <c r="G141" s="10">
        <v>-185125.36989999999</v>
      </c>
      <c r="H141" s="11">
        <v>0.62206105470440298</v>
      </c>
      <c r="I141" s="12">
        <v>4.0485169999999995</v>
      </c>
      <c r="J141" s="12">
        <v>9.9999999999999995E-8</v>
      </c>
      <c r="K141" s="13">
        <v>0</v>
      </c>
      <c r="L141" s="13">
        <v>-749483.18819999998</v>
      </c>
    </row>
    <row r="142" spans="1:12" x14ac:dyDescent="0.2">
      <c r="A142" s="19" t="s">
        <v>200</v>
      </c>
      <c r="B142" s="19" t="s">
        <v>276</v>
      </c>
      <c r="C142" s="19" t="s">
        <v>198</v>
      </c>
      <c r="D142" s="19" t="s">
        <v>201</v>
      </c>
      <c r="E142" s="9" t="s">
        <v>127</v>
      </c>
      <c r="F142" s="10">
        <v>-288000</v>
      </c>
      <c r="G142" s="10">
        <v>-178113.81909999999</v>
      </c>
      <c r="H142" s="11">
        <v>0.61845076077697203</v>
      </c>
      <c r="I142" s="12">
        <v>3.7285130999999998</v>
      </c>
      <c r="J142" s="12">
        <v>9.9999999999999995E-8</v>
      </c>
      <c r="K142" s="13">
        <v>0</v>
      </c>
      <c r="L142" s="13">
        <v>-664099.6899</v>
      </c>
    </row>
    <row r="143" spans="1:12" x14ac:dyDescent="0.2">
      <c r="A143" s="3" t="s">
        <v>200</v>
      </c>
      <c r="B143" s="3" t="s">
        <v>276</v>
      </c>
      <c r="C143" s="3" t="s">
        <v>198</v>
      </c>
      <c r="D143" s="3" t="s">
        <v>201</v>
      </c>
      <c r="E143" s="9" t="s">
        <v>128</v>
      </c>
      <c r="F143" s="10">
        <v>-297600</v>
      </c>
      <c r="G143" s="10">
        <v>-183014.7317</v>
      </c>
      <c r="H143" s="11">
        <v>0.61496885652709499</v>
      </c>
      <c r="I143" s="12">
        <v>3.7135092799999998</v>
      </c>
      <c r="J143" s="12">
        <v>9.9999999999999995E-8</v>
      </c>
      <c r="K143" s="13">
        <v>0</v>
      </c>
      <c r="L143" s="13">
        <v>-679626.88589999999</v>
      </c>
    </row>
    <row r="144" spans="1:12" x14ac:dyDescent="0.2">
      <c r="A144" s="3" t="s">
        <v>200</v>
      </c>
      <c r="B144" s="3" t="s">
        <v>276</v>
      </c>
      <c r="C144" s="3" t="s">
        <v>198</v>
      </c>
      <c r="D144" s="3" t="s">
        <v>201</v>
      </c>
      <c r="E144" s="9" t="s">
        <v>129</v>
      </c>
      <c r="F144" s="10">
        <v>-288000</v>
      </c>
      <c r="G144" s="10">
        <v>-176078.3732</v>
      </c>
      <c r="H144" s="11">
        <v>0.61138324025200796</v>
      </c>
      <c r="I144" s="12">
        <v>3.7605052799999998</v>
      </c>
      <c r="J144" s="12">
        <v>9.9999999999999995E-8</v>
      </c>
      <c r="K144" s="13">
        <v>0</v>
      </c>
      <c r="L144" s="13">
        <v>-662143.63410000002</v>
      </c>
    </row>
    <row r="145" spans="1:12" x14ac:dyDescent="0.2">
      <c r="A145" s="3" t="s">
        <v>200</v>
      </c>
      <c r="B145" s="3" t="s">
        <v>276</v>
      </c>
      <c r="C145" s="3" t="s">
        <v>198</v>
      </c>
      <c r="D145" s="3" t="s">
        <v>201</v>
      </c>
      <c r="E145" s="9" t="s">
        <v>130</v>
      </c>
      <c r="F145" s="10">
        <v>-297600</v>
      </c>
      <c r="G145" s="10">
        <v>-180918.55900000001</v>
      </c>
      <c r="H145" s="11">
        <v>0.60792526558285997</v>
      </c>
      <c r="I145" s="12">
        <v>3.8255013600000001</v>
      </c>
      <c r="J145" s="12">
        <v>9.9999999999999995E-8</v>
      </c>
      <c r="K145" s="13">
        <v>0</v>
      </c>
      <c r="L145" s="13">
        <v>-692104.1753</v>
      </c>
    </row>
    <row r="146" spans="1:12" x14ac:dyDescent="0.2">
      <c r="A146" s="3" t="s">
        <v>200</v>
      </c>
      <c r="B146" s="3" t="s">
        <v>276</v>
      </c>
      <c r="C146" s="3" t="s">
        <v>198</v>
      </c>
      <c r="D146" s="3" t="s">
        <v>201</v>
      </c>
      <c r="E146" s="9" t="s">
        <v>131</v>
      </c>
      <c r="F146" s="10">
        <v>-297600</v>
      </c>
      <c r="G146" s="10">
        <v>-179858.85279999999</v>
      </c>
      <c r="H146" s="11">
        <v>0.60436442483280606</v>
      </c>
      <c r="I146" s="12">
        <v>3.8704972600000001</v>
      </c>
      <c r="J146" s="12">
        <v>9.9999999999999995E-8</v>
      </c>
      <c r="K146" s="13">
        <v>0</v>
      </c>
      <c r="L146" s="13">
        <v>-696143.17859999998</v>
      </c>
    </row>
    <row r="147" spans="1:12" x14ac:dyDescent="0.2">
      <c r="A147" s="3" t="s">
        <v>200</v>
      </c>
      <c r="B147" s="3" t="s">
        <v>276</v>
      </c>
      <c r="C147" s="3" t="s">
        <v>198</v>
      </c>
      <c r="D147" s="3" t="s">
        <v>201</v>
      </c>
      <c r="E147" s="9" t="s">
        <v>132</v>
      </c>
      <c r="F147" s="10">
        <v>-288000</v>
      </c>
      <c r="G147" s="10">
        <v>-173035.0687</v>
      </c>
      <c r="H147" s="11">
        <v>0.60081621079226899</v>
      </c>
      <c r="I147" s="12">
        <v>3.8874931099999999</v>
      </c>
      <c r="J147" s="12">
        <v>9.9999999999999995E-8</v>
      </c>
      <c r="K147" s="13">
        <v>0</v>
      </c>
      <c r="L147" s="13">
        <v>-672672.61930000002</v>
      </c>
    </row>
    <row r="148" spans="1:12" x14ac:dyDescent="0.2">
      <c r="A148" s="3" t="s">
        <v>200</v>
      </c>
      <c r="B148" s="3" t="s">
        <v>276</v>
      </c>
      <c r="C148" s="3" t="s">
        <v>198</v>
      </c>
      <c r="D148" s="3" t="s">
        <v>201</v>
      </c>
      <c r="E148" s="9" t="s">
        <v>133</v>
      </c>
      <c r="F148" s="10">
        <v>-297600</v>
      </c>
      <c r="G148" s="10">
        <v>-177784.60310000001</v>
      </c>
      <c r="H148" s="11">
        <v>0.59739449952009405</v>
      </c>
      <c r="I148" s="12">
        <v>3.9204890400000001</v>
      </c>
      <c r="J148" s="12">
        <v>9.9999999999999995E-8</v>
      </c>
      <c r="K148" s="13">
        <v>0</v>
      </c>
      <c r="L148" s="13">
        <v>-697002.56960000005</v>
      </c>
    </row>
    <row r="149" spans="1:12" x14ac:dyDescent="0.2">
      <c r="A149" s="3" t="s">
        <v>200</v>
      </c>
      <c r="B149" s="3" t="s">
        <v>277</v>
      </c>
      <c r="C149" s="3" t="s">
        <v>198</v>
      </c>
      <c r="D149" s="3" t="s">
        <v>202</v>
      </c>
      <c r="E149" s="9" t="s">
        <v>74</v>
      </c>
      <c r="F149" s="10">
        <v>288000</v>
      </c>
      <c r="G149" s="10">
        <v>239307.70569999999</v>
      </c>
      <c r="H149" s="11">
        <v>0.830929533592078</v>
      </c>
      <c r="I149" s="12">
        <v>4.7620000000000005</v>
      </c>
      <c r="J149" s="12">
        <v>9.9999999999999995E-8</v>
      </c>
      <c r="K149" s="13">
        <v>0</v>
      </c>
      <c r="L149" s="13">
        <v>1139583.2705000001</v>
      </c>
    </row>
    <row r="150" spans="1:12" x14ac:dyDescent="0.2">
      <c r="A150" s="3" t="s">
        <v>200</v>
      </c>
      <c r="B150" s="3" t="s">
        <v>277</v>
      </c>
      <c r="C150" s="3" t="s">
        <v>198</v>
      </c>
      <c r="D150" s="3" t="s">
        <v>202</v>
      </c>
      <c r="E150" s="9" t="s">
        <v>75</v>
      </c>
      <c r="F150" s="10">
        <v>297600</v>
      </c>
      <c r="G150" s="10">
        <v>245995.36790000001</v>
      </c>
      <c r="H150" s="11">
        <v>0.82659733842404204</v>
      </c>
      <c r="I150" s="12">
        <v>4.9169999999999998</v>
      </c>
      <c r="J150" s="12">
        <v>9.9999999999999995E-8</v>
      </c>
      <c r="K150" s="13">
        <v>0</v>
      </c>
      <c r="L150" s="13">
        <v>1209559.1994</v>
      </c>
    </row>
    <row r="151" spans="1:12" x14ac:dyDescent="0.2">
      <c r="A151" s="3" t="s">
        <v>200</v>
      </c>
      <c r="B151" s="3" t="s">
        <v>277</v>
      </c>
      <c r="C151" s="3" t="s">
        <v>198</v>
      </c>
      <c r="D151" s="3" t="s">
        <v>202</v>
      </c>
      <c r="E151" s="9" t="s">
        <v>76</v>
      </c>
      <c r="F151" s="10">
        <v>297600</v>
      </c>
      <c r="G151" s="10">
        <v>244663.6778</v>
      </c>
      <c r="H151" s="11">
        <v>0.82212257324334204</v>
      </c>
      <c r="I151" s="12">
        <v>4.8929999999999998</v>
      </c>
      <c r="J151" s="12">
        <v>9.9999999999999995E-8</v>
      </c>
      <c r="K151" s="13">
        <v>0</v>
      </c>
      <c r="L151" s="13">
        <v>1197139.351</v>
      </c>
    </row>
    <row r="152" spans="1:12" x14ac:dyDescent="0.2">
      <c r="A152" s="3" t="s">
        <v>200</v>
      </c>
      <c r="B152" s="3" t="s">
        <v>277</v>
      </c>
      <c r="C152" s="3" t="s">
        <v>198</v>
      </c>
      <c r="D152" s="3" t="s">
        <v>202</v>
      </c>
      <c r="E152" s="9" t="s">
        <v>77</v>
      </c>
      <c r="F152" s="10">
        <v>268800</v>
      </c>
      <c r="G152" s="10">
        <v>219783.93900000001</v>
      </c>
      <c r="H152" s="11">
        <v>0.81764858245325001</v>
      </c>
      <c r="I152" s="12">
        <v>4.7699999999999996</v>
      </c>
      <c r="J152" s="12">
        <v>9.9999999999999995E-8</v>
      </c>
      <c r="K152" s="13">
        <v>0</v>
      </c>
      <c r="L152" s="13">
        <v>1048369.3669</v>
      </c>
    </row>
    <row r="153" spans="1:12" x14ac:dyDescent="0.2">
      <c r="A153" s="3" t="s">
        <v>200</v>
      </c>
      <c r="B153" s="3" t="s">
        <v>277</v>
      </c>
      <c r="C153" s="3" t="s">
        <v>198</v>
      </c>
      <c r="D153" s="3" t="s">
        <v>202</v>
      </c>
      <c r="E153" s="9" t="s">
        <v>78</v>
      </c>
      <c r="F153" s="10">
        <v>297600</v>
      </c>
      <c r="G153" s="10">
        <v>242127.72889999999</v>
      </c>
      <c r="H153" s="11">
        <v>0.813601239426745</v>
      </c>
      <c r="I153" s="12">
        <v>4.62</v>
      </c>
      <c r="J153" s="12">
        <v>9.9999999999999995E-8</v>
      </c>
      <c r="K153" s="13">
        <v>0</v>
      </c>
      <c r="L153" s="13">
        <v>1118630.0830999999</v>
      </c>
    </row>
    <row r="154" spans="1:12" x14ac:dyDescent="0.2">
      <c r="A154" s="3" t="s">
        <v>200</v>
      </c>
      <c r="B154" s="3" t="s">
        <v>277</v>
      </c>
      <c r="C154" s="3" t="s">
        <v>198</v>
      </c>
      <c r="D154" s="3" t="s">
        <v>202</v>
      </c>
      <c r="E154" s="9" t="s">
        <v>79</v>
      </c>
      <c r="F154" s="10">
        <v>288000</v>
      </c>
      <c r="G154" s="10">
        <v>233040.91990000001</v>
      </c>
      <c r="H154" s="11">
        <v>0.80916986078953501</v>
      </c>
      <c r="I154" s="12">
        <v>4.21</v>
      </c>
      <c r="J154" s="12">
        <v>9.9999999999999995E-8</v>
      </c>
      <c r="K154" s="13">
        <v>0</v>
      </c>
      <c r="L154" s="13">
        <v>981102.24950000003</v>
      </c>
    </row>
    <row r="155" spans="1:12" x14ac:dyDescent="0.2">
      <c r="A155" s="3" t="s">
        <v>200</v>
      </c>
      <c r="B155" s="3" t="s">
        <v>277</v>
      </c>
      <c r="C155" s="3" t="s">
        <v>198</v>
      </c>
      <c r="D155" s="3" t="s">
        <v>202</v>
      </c>
      <c r="E155" s="9" t="s">
        <v>80</v>
      </c>
      <c r="F155" s="10">
        <v>297600</v>
      </c>
      <c r="G155" s="10">
        <v>239546.23250000001</v>
      </c>
      <c r="H155" s="11">
        <v>0.80492685635309402</v>
      </c>
      <c r="I155" s="12">
        <v>4.1950000000000003</v>
      </c>
      <c r="J155" s="12">
        <v>9.9999999999999995E-8</v>
      </c>
      <c r="K155" s="13">
        <v>0</v>
      </c>
      <c r="L155" s="13">
        <v>1004896.4212</v>
      </c>
    </row>
    <row r="156" spans="1:12" x14ac:dyDescent="0.2">
      <c r="A156" s="3" t="s">
        <v>200</v>
      </c>
      <c r="B156" s="3" t="s">
        <v>277</v>
      </c>
      <c r="C156" s="3" t="s">
        <v>198</v>
      </c>
      <c r="D156" s="3" t="s">
        <v>202</v>
      </c>
      <c r="E156" s="9" t="s">
        <v>81</v>
      </c>
      <c r="F156" s="10">
        <v>288000</v>
      </c>
      <c r="G156" s="10">
        <v>230555.4278</v>
      </c>
      <c r="H156" s="11">
        <v>0.80053967997868991</v>
      </c>
      <c r="I156" s="12">
        <v>4.242</v>
      </c>
      <c r="J156" s="12">
        <v>9.9999999999999995E-8</v>
      </c>
      <c r="K156" s="13">
        <v>0</v>
      </c>
      <c r="L156" s="13">
        <v>978016.10179999995</v>
      </c>
    </row>
    <row r="157" spans="1:12" x14ac:dyDescent="0.2">
      <c r="A157" s="3" t="s">
        <v>200</v>
      </c>
      <c r="B157" s="3" t="s">
        <v>277</v>
      </c>
      <c r="C157" s="3" t="s">
        <v>198</v>
      </c>
      <c r="D157" s="3" t="s">
        <v>202</v>
      </c>
      <c r="E157" s="9" t="s">
        <v>82</v>
      </c>
      <c r="F157" s="10">
        <v>297600</v>
      </c>
      <c r="G157" s="10">
        <v>236977.693</v>
      </c>
      <c r="H157" s="11">
        <v>0.79629601158800201</v>
      </c>
      <c r="I157" s="12">
        <v>4.3070000000000004</v>
      </c>
      <c r="J157" s="12">
        <v>9.9999999999999995E-8</v>
      </c>
      <c r="K157" s="13">
        <v>0</v>
      </c>
      <c r="L157" s="13">
        <v>1020662.9003</v>
      </c>
    </row>
    <row r="158" spans="1:12" x14ac:dyDescent="0.2">
      <c r="A158" s="3" t="s">
        <v>200</v>
      </c>
      <c r="B158" s="3" t="s">
        <v>277</v>
      </c>
      <c r="C158" s="3" t="s">
        <v>198</v>
      </c>
      <c r="D158" s="3" t="s">
        <v>202</v>
      </c>
      <c r="E158" s="9" t="s">
        <v>83</v>
      </c>
      <c r="F158" s="10">
        <v>297600</v>
      </c>
      <c r="G158" s="10">
        <v>235673.4394</v>
      </c>
      <c r="H158" s="11">
        <v>0.79191343885566701</v>
      </c>
      <c r="I158" s="12">
        <v>4.3520000000000003</v>
      </c>
      <c r="J158" s="12">
        <v>9.9999999999999995E-8</v>
      </c>
      <c r="K158" s="13">
        <v>0</v>
      </c>
      <c r="L158" s="13">
        <v>1025650.7847</v>
      </c>
    </row>
    <row r="159" spans="1:12" x14ac:dyDescent="0.2">
      <c r="A159" s="3" t="s">
        <v>200</v>
      </c>
      <c r="B159" s="3" t="s">
        <v>277</v>
      </c>
      <c r="C159" s="3" t="s">
        <v>198</v>
      </c>
      <c r="D159" s="3" t="s">
        <v>202</v>
      </c>
      <c r="E159" s="9" t="s">
        <v>84</v>
      </c>
      <c r="F159" s="10">
        <v>288000</v>
      </c>
      <c r="G159" s="10">
        <v>226808.4258</v>
      </c>
      <c r="H159" s="11">
        <v>0.78752925607906399</v>
      </c>
      <c r="I159" s="12">
        <v>4.3689999999999998</v>
      </c>
      <c r="J159" s="12">
        <v>9.9999999999999995E-8</v>
      </c>
      <c r="K159" s="13">
        <v>0</v>
      </c>
      <c r="L159" s="13">
        <v>990925.98939999996</v>
      </c>
    </row>
    <row r="160" spans="1:12" x14ac:dyDescent="0.2">
      <c r="A160" s="3" t="s">
        <v>200</v>
      </c>
      <c r="B160" s="3" t="s">
        <v>277</v>
      </c>
      <c r="C160" s="3" t="s">
        <v>198</v>
      </c>
      <c r="D160" s="3" t="s">
        <v>202</v>
      </c>
      <c r="E160" s="9" t="s">
        <v>85</v>
      </c>
      <c r="F160" s="10">
        <v>297600</v>
      </c>
      <c r="G160" s="10">
        <v>233105.6894</v>
      </c>
      <c r="H160" s="11">
        <v>0.78328524654702703</v>
      </c>
      <c r="I160" s="12">
        <v>4.4020000000000001</v>
      </c>
      <c r="J160" s="12">
        <v>9.9999999999999995E-8</v>
      </c>
      <c r="K160" s="13">
        <v>0</v>
      </c>
      <c r="L160" s="13">
        <v>1026131.2213</v>
      </c>
    </row>
    <row r="161" spans="1:12" x14ac:dyDescent="0.2">
      <c r="A161" s="3" t="s">
        <v>200</v>
      </c>
      <c r="B161" s="3" t="s">
        <v>277</v>
      </c>
      <c r="C161" s="3" t="s">
        <v>198</v>
      </c>
      <c r="D161" s="3" t="s">
        <v>202</v>
      </c>
      <c r="E161" s="9" t="s">
        <v>86</v>
      </c>
      <c r="F161" s="10">
        <v>288000</v>
      </c>
      <c r="G161" s="10">
        <v>224322.8443</v>
      </c>
      <c r="H161" s="11">
        <v>0.77889876509119305</v>
      </c>
      <c r="I161" s="12">
        <v>4.8020000000000005</v>
      </c>
      <c r="J161" s="12">
        <v>9.9999999999999995E-8</v>
      </c>
      <c r="K161" s="13">
        <v>0</v>
      </c>
      <c r="L161" s="13">
        <v>1077198.2760999999</v>
      </c>
    </row>
    <row r="162" spans="1:12" x14ac:dyDescent="0.2">
      <c r="A162" s="3" t="s">
        <v>200</v>
      </c>
      <c r="B162" s="3" t="s">
        <v>277</v>
      </c>
      <c r="C162" s="3" t="s">
        <v>198</v>
      </c>
      <c r="D162" s="3" t="s">
        <v>202</v>
      </c>
      <c r="E162" s="9" t="s">
        <v>87</v>
      </c>
      <c r="F162" s="10">
        <v>297600</v>
      </c>
      <c r="G162" s="10">
        <v>230536.75820000001</v>
      </c>
      <c r="H162" s="11">
        <v>0.77465308547670297</v>
      </c>
      <c r="I162" s="12">
        <v>4.9569999999999999</v>
      </c>
      <c r="J162" s="12">
        <v>9.9999999999999995E-8</v>
      </c>
      <c r="K162" s="13">
        <v>0</v>
      </c>
      <c r="L162" s="13">
        <v>1142770.6875</v>
      </c>
    </row>
    <row r="163" spans="1:12" x14ac:dyDescent="0.2">
      <c r="A163" s="3" t="s">
        <v>200</v>
      </c>
      <c r="B163" s="3" t="s">
        <v>277</v>
      </c>
      <c r="C163" s="3" t="s">
        <v>198</v>
      </c>
      <c r="D163" s="3" t="s">
        <v>202</v>
      </c>
      <c r="E163" s="9" t="s">
        <v>88</v>
      </c>
      <c r="F163" s="10">
        <v>297600</v>
      </c>
      <c r="G163" s="10">
        <v>229230.99729999999</v>
      </c>
      <c r="H163" s="11">
        <v>0.77026544806611197</v>
      </c>
      <c r="I163" s="12">
        <v>4.9480000000000004</v>
      </c>
      <c r="J163" s="12">
        <v>9.9999999999999995E-8</v>
      </c>
      <c r="K163" s="13">
        <v>0</v>
      </c>
      <c r="L163" s="13">
        <v>1134234.9519</v>
      </c>
    </row>
    <row r="164" spans="1:12" x14ac:dyDescent="0.2">
      <c r="A164" s="3" t="s">
        <v>200</v>
      </c>
      <c r="B164" s="3" t="s">
        <v>277</v>
      </c>
      <c r="C164" s="3" t="s">
        <v>198</v>
      </c>
      <c r="D164" s="3" t="s">
        <v>202</v>
      </c>
      <c r="E164" s="9" t="s">
        <v>89</v>
      </c>
      <c r="F164" s="10">
        <v>268800</v>
      </c>
      <c r="G164" s="10">
        <v>205867.9142</v>
      </c>
      <c r="H164" s="11">
        <v>0.76587765708697597</v>
      </c>
      <c r="I164" s="12">
        <v>4.8250000000000002</v>
      </c>
      <c r="J164" s="12">
        <v>9.9999999999999995E-8</v>
      </c>
      <c r="K164" s="13">
        <v>0</v>
      </c>
      <c r="L164" s="13">
        <v>993312.6655</v>
      </c>
    </row>
    <row r="165" spans="1:12" x14ac:dyDescent="0.2">
      <c r="A165" s="3" t="s">
        <v>200</v>
      </c>
      <c r="B165" s="3" t="s">
        <v>277</v>
      </c>
      <c r="C165" s="3" t="s">
        <v>198</v>
      </c>
      <c r="D165" s="3" t="s">
        <v>202</v>
      </c>
      <c r="E165" s="9" t="s">
        <v>90</v>
      </c>
      <c r="F165" s="10">
        <v>297600</v>
      </c>
      <c r="G165" s="10">
        <v>226745.78510000001</v>
      </c>
      <c r="H165" s="11">
        <v>0.76191460042864301</v>
      </c>
      <c r="I165" s="12">
        <v>4.6749999999999998</v>
      </c>
      <c r="J165" s="12">
        <v>9.9999999999999995E-8</v>
      </c>
      <c r="K165" s="13">
        <v>0</v>
      </c>
      <c r="L165" s="13">
        <v>1060036.5226</v>
      </c>
    </row>
    <row r="166" spans="1:12" x14ac:dyDescent="0.2">
      <c r="A166" s="3" t="s">
        <v>200</v>
      </c>
      <c r="B166" s="3" t="s">
        <v>277</v>
      </c>
      <c r="C166" s="3" t="s">
        <v>198</v>
      </c>
      <c r="D166" s="3" t="s">
        <v>202</v>
      </c>
      <c r="E166" s="9" t="s">
        <v>91</v>
      </c>
      <c r="F166" s="10">
        <v>288000</v>
      </c>
      <c r="G166" s="10">
        <v>218167.86739999999</v>
      </c>
      <c r="H166" s="11">
        <v>0.75752731735257106</v>
      </c>
      <c r="I166" s="12">
        <v>4.2549999999999999</v>
      </c>
      <c r="J166" s="12">
        <v>9.9999999999999995E-8</v>
      </c>
      <c r="K166" s="13">
        <v>0</v>
      </c>
      <c r="L166" s="13">
        <v>928304.25399999996</v>
      </c>
    </row>
    <row r="167" spans="1:12" x14ac:dyDescent="0.2">
      <c r="A167" s="3" t="s">
        <v>200</v>
      </c>
      <c r="B167" s="3" t="s">
        <v>277</v>
      </c>
      <c r="C167" s="3" t="s">
        <v>198</v>
      </c>
      <c r="D167" s="3" t="s">
        <v>202</v>
      </c>
      <c r="E167" s="9" t="s">
        <v>92</v>
      </c>
      <c r="F167" s="10">
        <v>297600</v>
      </c>
      <c r="G167" s="10">
        <v>224176.78510000001</v>
      </c>
      <c r="H167" s="11">
        <v>0.75328220787245503</v>
      </c>
      <c r="I167" s="12">
        <v>4.24</v>
      </c>
      <c r="J167" s="12">
        <v>9.9999999999999995E-8</v>
      </c>
      <c r="K167" s="13">
        <v>0</v>
      </c>
      <c r="L167" s="13">
        <v>950509.54619999998</v>
      </c>
    </row>
    <row r="168" spans="1:12" x14ac:dyDescent="0.2">
      <c r="A168" s="3" t="s">
        <v>200</v>
      </c>
      <c r="B168" s="3" t="s">
        <v>277</v>
      </c>
      <c r="C168" s="3" t="s">
        <v>198</v>
      </c>
      <c r="D168" s="3" t="s">
        <v>202</v>
      </c>
      <c r="E168" s="9" t="s">
        <v>93</v>
      </c>
      <c r="F168" s="10">
        <v>288000</v>
      </c>
      <c r="G168" s="10">
        <v>215687.3529</v>
      </c>
      <c r="H168" s="11">
        <v>0.74891441991861507</v>
      </c>
      <c r="I168" s="12">
        <v>4.2869999999999999</v>
      </c>
      <c r="J168" s="12">
        <v>9.9999999999999995E-8</v>
      </c>
      <c r="K168" s="13">
        <v>0</v>
      </c>
      <c r="L168" s="13">
        <v>924651.6605</v>
      </c>
    </row>
    <row r="169" spans="1:12" x14ac:dyDescent="0.2">
      <c r="A169" s="3" t="s">
        <v>200</v>
      </c>
      <c r="B169" s="3" t="s">
        <v>277</v>
      </c>
      <c r="C169" s="3" t="s">
        <v>198</v>
      </c>
      <c r="D169" s="3" t="s">
        <v>202</v>
      </c>
      <c r="E169" s="9" t="s">
        <v>94</v>
      </c>
      <c r="F169" s="10">
        <v>297600</v>
      </c>
      <c r="G169" s="10">
        <v>221694.9289</v>
      </c>
      <c r="H169" s="11">
        <v>0.74494263734336996</v>
      </c>
      <c r="I169" s="12">
        <v>4.3520000000000003</v>
      </c>
      <c r="J169" s="12">
        <v>9.9999999999999995E-8</v>
      </c>
      <c r="K169" s="13">
        <v>0</v>
      </c>
      <c r="L169" s="13">
        <v>964816.30830000003</v>
      </c>
    </row>
    <row r="170" spans="1:12" x14ac:dyDescent="0.2">
      <c r="A170" s="3" t="s">
        <v>200</v>
      </c>
      <c r="B170" s="3" t="s">
        <v>277</v>
      </c>
      <c r="C170" s="3" t="s">
        <v>198</v>
      </c>
      <c r="D170" s="3" t="s">
        <v>202</v>
      </c>
      <c r="E170" s="9" t="s">
        <v>95</v>
      </c>
      <c r="F170" s="10">
        <v>297600</v>
      </c>
      <c r="G170" s="10">
        <v>220475.73550000001</v>
      </c>
      <c r="H170" s="11">
        <v>0.74084588543767504</v>
      </c>
      <c r="I170" s="12">
        <v>4.3970000000000002</v>
      </c>
      <c r="J170" s="12">
        <v>9.9999999999999995E-8</v>
      </c>
      <c r="K170" s="13">
        <v>0</v>
      </c>
      <c r="L170" s="13">
        <v>969431.78700000001</v>
      </c>
    </row>
    <row r="171" spans="1:12" x14ac:dyDescent="0.2">
      <c r="A171" s="3" t="s">
        <v>200</v>
      </c>
      <c r="B171" s="3" t="s">
        <v>277</v>
      </c>
      <c r="C171" s="3" t="s">
        <v>198</v>
      </c>
      <c r="D171" s="3" t="s">
        <v>202</v>
      </c>
      <c r="E171" s="9" t="s">
        <v>96</v>
      </c>
      <c r="F171" s="10">
        <v>288000</v>
      </c>
      <c r="G171" s="10">
        <v>212185.959</v>
      </c>
      <c r="H171" s="11">
        <v>0.73675680196884497</v>
      </c>
      <c r="I171" s="12">
        <v>4.4140000000000006</v>
      </c>
      <c r="J171" s="12">
        <v>9.9999999999999995E-8</v>
      </c>
      <c r="K171" s="13">
        <v>0</v>
      </c>
      <c r="L171" s="13">
        <v>936588.80169999995</v>
      </c>
    </row>
    <row r="172" spans="1:12" x14ac:dyDescent="0.2">
      <c r="A172" s="3" t="s">
        <v>200</v>
      </c>
      <c r="B172" s="3" t="s">
        <v>277</v>
      </c>
      <c r="C172" s="3" t="s">
        <v>198</v>
      </c>
      <c r="D172" s="3" t="s">
        <v>202</v>
      </c>
      <c r="E172" s="9" t="s">
        <v>97</v>
      </c>
      <c r="F172" s="10">
        <v>297600</v>
      </c>
      <c r="G172" s="10">
        <v>218083.3757</v>
      </c>
      <c r="H172" s="11">
        <v>0.73280704212216097</v>
      </c>
      <c r="I172" s="12">
        <v>4.4470000000000001</v>
      </c>
      <c r="J172" s="12">
        <v>9.9999999999999995E-8</v>
      </c>
      <c r="K172" s="13">
        <v>0</v>
      </c>
      <c r="L172" s="13">
        <v>969816.75009999995</v>
      </c>
    </row>
    <row r="173" spans="1:12" x14ac:dyDescent="0.2">
      <c r="A173" s="3" t="s">
        <v>200</v>
      </c>
      <c r="B173" s="3" t="s">
        <v>277</v>
      </c>
      <c r="C173" s="3" t="s">
        <v>198</v>
      </c>
      <c r="D173" s="3" t="s">
        <v>202</v>
      </c>
      <c r="E173" s="9" t="s">
        <v>98</v>
      </c>
      <c r="F173" s="10">
        <v>288000</v>
      </c>
      <c r="G173" s="10">
        <v>209875.22140000001</v>
      </c>
      <c r="H173" s="11">
        <v>0.728733407648125</v>
      </c>
      <c r="I173" s="12">
        <v>4.8319999999999999</v>
      </c>
      <c r="J173" s="12">
        <v>9.9999999999999995E-8</v>
      </c>
      <c r="K173" s="13">
        <v>0</v>
      </c>
      <c r="L173" s="13">
        <v>1014117.0488</v>
      </c>
    </row>
    <row r="174" spans="1:12" x14ac:dyDescent="0.2">
      <c r="A174" s="3" t="s">
        <v>200</v>
      </c>
      <c r="B174" s="3" t="s">
        <v>277</v>
      </c>
      <c r="C174" s="3" t="s">
        <v>198</v>
      </c>
      <c r="D174" s="3" t="s">
        <v>202</v>
      </c>
      <c r="E174" s="9" t="s">
        <v>99</v>
      </c>
      <c r="F174" s="10">
        <v>297600</v>
      </c>
      <c r="G174" s="10">
        <v>215700.13080000001</v>
      </c>
      <c r="H174" s="11">
        <v>0.724798826573952</v>
      </c>
      <c r="I174" s="12">
        <v>4.9870000000000001</v>
      </c>
      <c r="J174" s="12">
        <v>9.9999999999999995E-8</v>
      </c>
      <c r="K174" s="13">
        <v>0</v>
      </c>
      <c r="L174" s="13">
        <v>1075696.5307</v>
      </c>
    </row>
    <row r="175" spans="1:12" x14ac:dyDescent="0.2">
      <c r="A175" s="3" t="s">
        <v>200</v>
      </c>
      <c r="B175" s="3" t="s">
        <v>277</v>
      </c>
      <c r="C175" s="3" t="s">
        <v>198</v>
      </c>
      <c r="D175" s="3" t="s">
        <v>202</v>
      </c>
      <c r="E175" s="9" t="s">
        <v>100</v>
      </c>
      <c r="F175" s="10">
        <v>297600</v>
      </c>
      <c r="G175" s="10">
        <v>214492.55439999999</v>
      </c>
      <c r="H175" s="11">
        <v>0.72074111030854104</v>
      </c>
      <c r="I175" s="12">
        <v>4.9830000000000005</v>
      </c>
      <c r="J175" s="12">
        <v>9.9999999999999995E-8</v>
      </c>
      <c r="K175" s="13">
        <v>0</v>
      </c>
      <c r="L175" s="13">
        <v>1068816.3773000001</v>
      </c>
    </row>
    <row r="176" spans="1:12" x14ac:dyDescent="0.2">
      <c r="A176" s="3" t="s">
        <v>200</v>
      </c>
      <c r="B176" s="3" t="s">
        <v>277</v>
      </c>
      <c r="C176" s="3" t="s">
        <v>198</v>
      </c>
      <c r="D176" s="3" t="s">
        <v>202</v>
      </c>
      <c r="E176" s="9" t="s">
        <v>101</v>
      </c>
      <c r="F176" s="10">
        <v>268800</v>
      </c>
      <c r="G176" s="10">
        <v>192646.71840000001</v>
      </c>
      <c r="H176" s="11">
        <v>0.71669166055560507</v>
      </c>
      <c r="I176" s="12">
        <v>4.8600000000000003</v>
      </c>
      <c r="J176" s="12">
        <v>9.9999999999999995E-8</v>
      </c>
      <c r="K176" s="13">
        <v>0</v>
      </c>
      <c r="L176" s="13">
        <v>936263.03200000001</v>
      </c>
    </row>
    <row r="177" spans="1:12" x14ac:dyDescent="0.2">
      <c r="A177" s="3" t="s">
        <v>200</v>
      </c>
      <c r="B177" s="3" t="s">
        <v>277</v>
      </c>
      <c r="C177" s="3" t="s">
        <v>198</v>
      </c>
      <c r="D177" s="3" t="s">
        <v>202</v>
      </c>
      <c r="E177" s="9" t="s">
        <v>102</v>
      </c>
      <c r="F177" s="10">
        <v>297600</v>
      </c>
      <c r="G177" s="10">
        <v>212201.08970000001</v>
      </c>
      <c r="H177" s="11">
        <v>0.71304129617928602</v>
      </c>
      <c r="I177" s="12">
        <v>4.71</v>
      </c>
      <c r="J177" s="12">
        <v>9.9999999999999995E-8</v>
      </c>
      <c r="K177" s="13">
        <v>0</v>
      </c>
      <c r="L177" s="13">
        <v>999467.1115</v>
      </c>
    </row>
    <row r="178" spans="1:12" x14ac:dyDescent="0.2">
      <c r="A178" s="3" t="s">
        <v>200</v>
      </c>
      <c r="B178" s="3" t="s">
        <v>277</v>
      </c>
      <c r="C178" s="3" t="s">
        <v>198</v>
      </c>
      <c r="D178" s="3" t="s">
        <v>202</v>
      </c>
      <c r="E178" s="9" t="s">
        <v>103</v>
      </c>
      <c r="F178" s="10">
        <v>288000</v>
      </c>
      <c r="G178" s="10">
        <v>204194.27619999999</v>
      </c>
      <c r="H178" s="11">
        <v>0.70900790356041699</v>
      </c>
      <c r="I178" s="12">
        <v>4.32</v>
      </c>
      <c r="J178" s="12">
        <v>9.9999999999999995E-8</v>
      </c>
      <c r="K178" s="13">
        <v>0</v>
      </c>
      <c r="L178" s="13">
        <v>882119.25289999996</v>
      </c>
    </row>
    <row r="179" spans="1:12" x14ac:dyDescent="0.2">
      <c r="A179" s="3" t="s">
        <v>200</v>
      </c>
      <c r="B179" s="3" t="s">
        <v>277</v>
      </c>
      <c r="C179" s="3" t="s">
        <v>198</v>
      </c>
      <c r="D179" s="3" t="s">
        <v>202</v>
      </c>
      <c r="E179" s="9" t="s">
        <v>104</v>
      </c>
      <c r="F179" s="10">
        <v>297600</v>
      </c>
      <c r="G179" s="10">
        <v>209841.5729</v>
      </c>
      <c r="H179" s="11">
        <v>0.70511281215900201</v>
      </c>
      <c r="I179" s="12">
        <v>4.3049999999999997</v>
      </c>
      <c r="J179" s="12">
        <v>9.9999999999999995E-8</v>
      </c>
      <c r="K179" s="13">
        <v>0</v>
      </c>
      <c r="L179" s="13">
        <v>903367.95030000003</v>
      </c>
    </row>
    <row r="180" spans="1:12" x14ac:dyDescent="0.2">
      <c r="A180" s="3" t="s">
        <v>200</v>
      </c>
      <c r="B180" s="3" t="s">
        <v>277</v>
      </c>
      <c r="C180" s="3" t="s">
        <v>198</v>
      </c>
      <c r="D180" s="3" t="s">
        <v>202</v>
      </c>
      <c r="E180" s="9" t="s">
        <v>105</v>
      </c>
      <c r="F180" s="10">
        <v>288000</v>
      </c>
      <c r="G180" s="10">
        <v>201915.7806</v>
      </c>
      <c r="H180" s="11">
        <v>0.70109646038893103</v>
      </c>
      <c r="I180" s="12">
        <v>4.3520000000000003</v>
      </c>
      <c r="J180" s="12">
        <v>9.9999999999999995E-8</v>
      </c>
      <c r="K180" s="13">
        <v>0</v>
      </c>
      <c r="L180" s="13">
        <v>878737.45689999999</v>
      </c>
    </row>
    <row r="181" spans="1:12" x14ac:dyDescent="0.2">
      <c r="A181" s="3" t="s">
        <v>200</v>
      </c>
      <c r="B181" s="3" t="s">
        <v>277</v>
      </c>
      <c r="C181" s="3" t="s">
        <v>198</v>
      </c>
      <c r="D181" s="3" t="s">
        <v>202</v>
      </c>
      <c r="E181" s="9" t="s">
        <v>106</v>
      </c>
      <c r="F181" s="10">
        <v>297600</v>
      </c>
      <c r="G181" s="10">
        <v>207492.09849999999</v>
      </c>
      <c r="H181" s="11">
        <v>0.69721807304043903</v>
      </c>
      <c r="I181" s="12">
        <v>4.4169999999999998</v>
      </c>
      <c r="J181" s="12">
        <v>9.9999999999999995E-8</v>
      </c>
      <c r="K181" s="13">
        <v>0</v>
      </c>
      <c r="L181" s="13">
        <v>916492.57849999995</v>
      </c>
    </row>
    <row r="182" spans="1:12" x14ac:dyDescent="0.2">
      <c r="A182" s="3" t="s">
        <v>200</v>
      </c>
      <c r="B182" s="3" t="s">
        <v>277</v>
      </c>
      <c r="C182" s="3" t="s">
        <v>198</v>
      </c>
      <c r="D182" s="3" t="s">
        <v>202</v>
      </c>
      <c r="E182" s="9" t="s">
        <v>107</v>
      </c>
      <c r="F182" s="10">
        <v>297600</v>
      </c>
      <c r="G182" s="10">
        <v>206302.03390000001</v>
      </c>
      <c r="H182" s="11">
        <v>0.69321919983663305</v>
      </c>
      <c r="I182" s="12">
        <v>4.4620000000000006</v>
      </c>
      <c r="J182" s="12">
        <v>9.9999999999999995E-8</v>
      </c>
      <c r="K182" s="13">
        <v>0</v>
      </c>
      <c r="L182" s="13">
        <v>920519.65449999995</v>
      </c>
    </row>
    <row r="183" spans="1:12" x14ac:dyDescent="0.2">
      <c r="A183" s="3" t="s">
        <v>200</v>
      </c>
      <c r="B183" s="3" t="s">
        <v>277</v>
      </c>
      <c r="C183" s="3" t="s">
        <v>198</v>
      </c>
      <c r="D183" s="3" t="s">
        <v>202</v>
      </c>
      <c r="E183" s="9" t="s">
        <v>108</v>
      </c>
      <c r="F183" s="10">
        <v>288000</v>
      </c>
      <c r="G183" s="10">
        <v>198498.05970000001</v>
      </c>
      <c r="H183" s="11">
        <v>0.68922937400123496</v>
      </c>
      <c r="I183" s="12">
        <v>4.4790000000000001</v>
      </c>
      <c r="J183" s="12">
        <v>9.9999999999999995E-8</v>
      </c>
      <c r="K183" s="13">
        <v>0</v>
      </c>
      <c r="L183" s="13">
        <v>889072.78960000002</v>
      </c>
    </row>
    <row r="184" spans="1:12" x14ac:dyDescent="0.2">
      <c r="A184" s="3" t="s">
        <v>200</v>
      </c>
      <c r="B184" s="3" t="s">
        <v>277</v>
      </c>
      <c r="C184" s="3" t="s">
        <v>198</v>
      </c>
      <c r="D184" s="3" t="s">
        <v>202</v>
      </c>
      <c r="E184" s="9" t="s">
        <v>109</v>
      </c>
      <c r="F184" s="10">
        <v>297600</v>
      </c>
      <c r="G184" s="10">
        <v>203968.1862</v>
      </c>
      <c r="H184" s="11">
        <v>0.68537696965537398</v>
      </c>
      <c r="I184" s="12">
        <v>4.5120000000000005</v>
      </c>
      <c r="J184" s="12">
        <v>9.9999999999999995E-8</v>
      </c>
      <c r="K184" s="13">
        <v>0</v>
      </c>
      <c r="L184" s="13">
        <v>920304.43559999997</v>
      </c>
    </row>
    <row r="185" spans="1:12" x14ac:dyDescent="0.2">
      <c r="A185" s="3" t="s">
        <v>200</v>
      </c>
      <c r="B185" s="3" t="s">
        <v>277</v>
      </c>
      <c r="C185" s="3" t="s">
        <v>198</v>
      </c>
      <c r="D185" s="3" t="s">
        <v>202</v>
      </c>
      <c r="E185" s="9" t="s">
        <v>110</v>
      </c>
      <c r="F185" s="10">
        <v>288000</v>
      </c>
      <c r="G185" s="10">
        <v>196244.7164</v>
      </c>
      <c r="H185" s="11">
        <v>0.68140526524784906</v>
      </c>
      <c r="I185" s="12">
        <v>4.867</v>
      </c>
      <c r="J185" s="12">
        <v>9.9999999999999995E-8</v>
      </c>
      <c r="K185" s="13">
        <v>0</v>
      </c>
      <c r="L185" s="13">
        <v>955123.01509999996</v>
      </c>
    </row>
    <row r="186" spans="1:12" x14ac:dyDescent="0.2">
      <c r="A186" s="3" t="s">
        <v>200</v>
      </c>
      <c r="B186" s="3" t="s">
        <v>277</v>
      </c>
      <c r="C186" s="3" t="s">
        <v>198</v>
      </c>
      <c r="D186" s="3" t="s">
        <v>202</v>
      </c>
      <c r="E186" s="9" t="s">
        <v>111</v>
      </c>
      <c r="F186" s="10">
        <v>297600</v>
      </c>
      <c r="G186" s="10">
        <v>201645.0104</v>
      </c>
      <c r="H186" s="11">
        <v>0.67757059956324506</v>
      </c>
      <c r="I186" s="12">
        <v>5.0220000000000002</v>
      </c>
      <c r="J186" s="12">
        <v>9.9999999999999995E-8</v>
      </c>
      <c r="K186" s="13">
        <v>0</v>
      </c>
      <c r="L186" s="13">
        <v>1012661.2222</v>
      </c>
    </row>
    <row r="187" spans="1:12" x14ac:dyDescent="0.2">
      <c r="A187" s="3" t="s">
        <v>200</v>
      </c>
      <c r="B187" s="3" t="s">
        <v>277</v>
      </c>
      <c r="C187" s="3" t="s">
        <v>198</v>
      </c>
      <c r="D187" s="3" t="s">
        <v>202</v>
      </c>
      <c r="E187" s="9" t="s">
        <v>112</v>
      </c>
      <c r="F187" s="10">
        <v>297600</v>
      </c>
      <c r="G187" s="10">
        <v>200468.54759999999</v>
      </c>
      <c r="H187" s="11">
        <v>0.67361743131607599</v>
      </c>
      <c r="I187" s="12">
        <v>5.0230000000000006</v>
      </c>
      <c r="J187" s="12">
        <v>9.9999999999999995E-8</v>
      </c>
      <c r="K187" s="13">
        <v>0</v>
      </c>
      <c r="L187" s="13">
        <v>1006953.4943</v>
      </c>
    </row>
    <row r="188" spans="1:12" x14ac:dyDescent="0.2">
      <c r="A188" s="3" t="s">
        <v>200</v>
      </c>
      <c r="B188" s="3" t="s">
        <v>277</v>
      </c>
      <c r="C188" s="3" t="s">
        <v>198</v>
      </c>
      <c r="D188" s="3" t="s">
        <v>202</v>
      </c>
      <c r="E188" s="9" t="s">
        <v>113</v>
      </c>
      <c r="F188" s="10">
        <v>278400</v>
      </c>
      <c r="G188" s="10">
        <v>186437.19680000001</v>
      </c>
      <c r="H188" s="11">
        <v>0.66967383907364497</v>
      </c>
      <c r="I188" s="12">
        <v>4.9000000000000004</v>
      </c>
      <c r="J188" s="12">
        <v>9.9999999999999995E-8</v>
      </c>
      <c r="K188" s="13">
        <v>0</v>
      </c>
      <c r="L188" s="13">
        <v>913542.24569999997</v>
      </c>
    </row>
    <row r="189" spans="1:12" x14ac:dyDescent="0.2">
      <c r="A189" s="3" t="s">
        <v>200</v>
      </c>
      <c r="B189" s="3" t="s">
        <v>277</v>
      </c>
      <c r="C189" s="3" t="s">
        <v>198</v>
      </c>
      <c r="D189" s="3" t="s">
        <v>202</v>
      </c>
      <c r="E189" s="9" t="s">
        <v>114</v>
      </c>
      <c r="F189" s="10">
        <v>297600</v>
      </c>
      <c r="G189" s="10">
        <v>198199.64569999999</v>
      </c>
      <c r="H189" s="11">
        <v>0.66599343308247405</v>
      </c>
      <c r="I189" s="12">
        <v>4.75</v>
      </c>
      <c r="J189" s="12">
        <v>9.9999999999999995E-8</v>
      </c>
      <c r="K189" s="13">
        <v>0</v>
      </c>
      <c r="L189" s="13">
        <v>941448.29720000003</v>
      </c>
    </row>
    <row r="190" spans="1:12" x14ac:dyDescent="0.2">
      <c r="A190" s="3" t="s">
        <v>200</v>
      </c>
      <c r="B190" s="3" t="s">
        <v>277</v>
      </c>
      <c r="C190" s="3" t="s">
        <v>198</v>
      </c>
      <c r="D190" s="3" t="s">
        <v>202</v>
      </c>
      <c r="E190" s="9" t="s">
        <v>115</v>
      </c>
      <c r="F190" s="10">
        <v>288000</v>
      </c>
      <c r="G190" s="10">
        <v>190675.7764</v>
      </c>
      <c r="H190" s="11">
        <v>0.66206866805527098</v>
      </c>
      <c r="I190" s="12">
        <v>4.38</v>
      </c>
      <c r="J190" s="12">
        <v>9.9999999999999995E-8</v>
      </c>
      <c r="K190" s="13">
        <v>0</v>
      </c>
      <c r="L190" s="13">
        <v>835159.88159999996</v>
      </c>
    </row>
    <row r="191" spans="1:12" x14ac:dyDescent="0.2">
      <c r="A191" s="3" t="s">
        <v>200</v>
      </c>
      <c r="B191" s="3" t="s">
        <v>277</v>
      </c>
      <c r="C191" s="3" t="s">
        <v>198</v>
      </c>
      <c r="D191" s="3" t="s">
        <v>202</v>
      </c>
      <c r="E191" s="9" t="s">
        <v>116</v>
      </c>
      <c r="F191" s="10">
        <v>297600</v>
      </c>
      <c r="G191" s="10">
        <v>195904.10149999999</v>
      </c>
      <c r="H191" s="11">
        <v>0.65827991102152805</v>
      </c>
      <c r="I191" s="12">
        <v>4.3650000000000002</v>
      </c>
      <c r="J191" s="12">
        <v>9.9999999999999995E-8</v>
      </c>
      <c r="K191" s="13">
        <v>0</v>
      </c>
      <c r="L191" s="13">
        <v>855121.3835</v>
      </c>
    </row>
    <row r="192" spans="1:12" x14ac:dyDescent="0.2">
      <c r="A192" s="3" t="s">
        <v>200</v>
      </c>
      <c r="B192" s="3" t="s">
        <v>277</v>
      </c>
      <c r="C192" s="3" t="s">
        <v>198</v>
      </c>
      <c r="D192" s="3" t="s">
        <v>202</v>
      </c>
      <c r="E192" s="9" t="s">
        <v>117</v>
      </c>
      <c r="F192" s="10">
        <v>288000</v>
      </c>
      <c r="G192" s="10">
        <v>188464.77239999999</v>
      </c>
      <c r="H192" s="11">
        <v>0.65439157092641598</v>
      </c>
      <c r="I192" s="12">
        <v>4.4119999999999999</v>
      </c>
      <c r="J192" s="12">
        <v>9.9999999999999995E-8</v>
      </c>
      <c r="K192" s="13">
        <v>0</v>
      </c>
      <c r="L192" s="13">
        <v>831506.55709999998</v>
      </c>
    </row>
    <row r="193" spans="1:12" x14ac:dyDescent="0.2">
      <c r="A193" s="3" t="s">
        <v>200</v>
      </c>
      <c r="B193" s="3" t="s">
        <v>277</v>
      </c>
      <c r="C193" s="3" t="s">
        <v>198</v>
      </c>
      <c r="D193" s="3" t="s">
        <v>202</v>
      </c>
      <c r="E193" s="9" t="s">
        <v>118</v>
      </c>
      <c r="F193" s="10">
        <v>297600</v>
      </c>
      <c r="G193" s="10">
        <v>193675.68729999999</v>
      </c>
      <c r="H193" s="11">
        <v>0.65079195990877103</v>
      </c>
      <c r="I193" s="12">
        <v>4.4770000000000003</v>
      </c>
      <c r="J193" s="12">
        <v>9.9999999999999995E-8</v>
      </c>
      <c r="K193" s="13">
        <v>0</v>
      </c>
      <c r="L193" s="13">
        <v>867086.03249999997</v>
      </c>
    </row>
    <row r="194" spans="1:12" x14ac:dyDescent="0.2">
      <c r="A194" s="3" t="s">
        <v>200</v>
      </c>
      <c r="B194" s="3" t="s">
        <v>277</v>
      </c>
      <c r="C194" s="3" t="s">
        <v>198</v>
      </c>
      <c r="D194" s="3" t="s">
        <v>202</v>
      </c>
      <c r="E194" s="9" t="s">
        <v>119</v>
      </c>
      <c r="F194" s="10">
        <v>297600</v>
      </c>
      <c r="G194" s="10">
        <v>192572.32750000001</v>
      </c>
      <c r="H194" s="11">
        <v>0.64708443395118198</v>
      </c>
      <c r="I194" s="12">
        <v>4.5220000000000002</v>
      </c>
      <c r="J194" s="12">
        <v>9.9999999999999995E-8</v>
      </c>
      <c r="K194" s="13">
        <v>0</v>
      </c>
      <c r="L194" s="13">
        <v>870812.04590000003</v>
      </c>
    </row>
    <row r="195" spans="1:12" x14ac:dyDescent="0.2">
      <c r="A195" s="3" t="s">
        <v>200</v>
      </c>
      <c r="B195" s="3" t="s">
        <v>277</v>
      </c>
      <c r="C195" s="3" t="s">
        <v>198</v>
      </c>
      <c r="D195" s="3" t="s">
        <v>202</v>
      </c>
      <c r="E195" s="9" t="s">
        <v>120</v>
      </c>
      <c r="F195" s="10">
        <v>288000</v>
      </c>
      <c r="G195" s="10">
        <v>185296.09239999999</v>
      </c>
      <c r="H195" s="11">
        <v>0.64338920964078405</v>
      </c>
      <c r="I195" s="12">
        <v>4.5390000000000006</v>
      </c>
      <c r="J195" s="12">
        <v>9.9999999999999995E-8</v>
      </c>
      <c r="K195" s="13">
        <v>0</v>
      </c>
      <c r="L195" s="13">
        <v>841058.94480000006</v>
      </c>
    </row>
    <row r="196" spans="1:12" x14ac:dyDescent="0.2">
      <c r="A196" s="3" t="s">
        <v>200</v>
      </c>
      <c r="B196" s="3" t="s">
        <v>277</v>
      </c>
      <c r="C196" s="3" t="s">
        <v>198</v>
      </c>
      <c r="D196" s="3" t="s">
        <v>202</v>
      </c>
      <c r="E196" s="9" t="s">
        <v>121</v>
      </c>
      <c r="F196" s="10">
        <v>297600</v>
      </c>
      <c r="G196" s="10">
        <v>190411.89869999999</v>
      </c>
      <c r="H196" s="11">
        <v>0.63982492841107896</v>
      </c>
      <c r="I196" s="12">
        <v>4.5720000000000001</v>
      </c>
      <c r="J196" s="12">
        <v>9.9999999999999995E-8</v>
      </c>
      <c r="K196" s="13">
        <v>0</v>
      </c>
      <c r="L196" s="13">
        <v>870563.18180000002</v>
      </c>
    </row>
    <row r="197" spans="1:12" x14ac:dyDescent="0.2">
      <c r="A197" s="3" t="s">
        <v>200</v>
      </c>
      <c r="B197" s="3" t="s">
        <v>277</v>
      </c>
      <c r="C197" s="3" t="s">
        <v>198</v>
      </c>
      <c r="D197" s="3" t="s">
        <v>202</v>
      </c>
      <c r="E197" s="9" t="s">
        <v>122</v>
      </c>
      <c r="F197" s="10">
        <v>288000</v>
      </c>
      <c r="G197" s="10">
        <v>183212.3524</v>
      </c>
      <c r="H197" s="11">
        <v>0.63615400131629996</v>
      </c>
      <c r="I197" s="12">
        <v>4.8420000000000005</v>
      </c>
      <c r="J197" s="12">
        <v>9.9999999999999995E-8</v>
      </c>
      <c r="K197" s="13">
        <v>0</v>
      </c>
      <c r="L197" s="13">
        <v>887114.19189999998</v>
      </c>
    </row>
    <row r="198" spans="1:12" x14ac:dyDescent="0.2">
      <c r="A198" s="3" t="s">
        <v>200</v>
      </c>
      <c r="B198" s="3" t="s">
        <v>277</v>
      </c>
      <c r="C198" s="3" t="s">
        <v>198</v>
      </c>
      <c r="D198" s="3" t="s">
        <v>202</v>
      </c>
      <c r="E198" s="9" t="s">
        <v>123</v>
      </c>
      <c r="F198" s="10">
        <v>297600</v>
      </c>
      <c r="G198" s="10">
        <v>188265.71520000001</v>
      </c>
      <c r="H198" s="11">
        <v>0.63261329025661994</v>
      </c>
      <c r="I198" s="12">
        <v>4.9969999999999999</v>
      </c>
      <c r="J198" s="12">
        <v>9.9999999999999995E-8</v>
      </c>
      <c r="K198" s="13">
        <v>0</v>
      </c>
      <c r="L198" s="13">
        <v>940763.75989999995</v>
      </c>
    </row>
    <row r="199" spans="1:12" x14ac:dyDescent="0.2">
      <c r="A199" s="3" t="s">
        <v>200</v>
      </c>
      <c r="B199" s="3" t="s">
        <v>277</v>
      </c>
      <c r="C199" s="3" t="s">
        <v>198</v>
      </c>
      <c r="D199" s="3" t="s">
        <v>202</v>
      </c>
      <c r="E199" s="9" t="s">
        <v>124</v>
      </c>
      <c r="F199" s="10">
        <v>297600</v>
      </c>
      <c r="G199" s="10">
        <v>187180.51259999999</v>
      </c>
      <c r="H199" s="11">
        <v>0.62896677630864806</v>
      </c>
      <c r="I199" s="12">
        <v>5.0030000000000001</v>
      </c>
      <c r="J199" s="12">
        <v>9.9999999999999995E-8</v>
      </c>
      <c r="K199" s="13">
        <v>0</v>
      </c>
      <c r="L199" s="13">
        <v>936464.08600000001</v>
      </c>
    </row>
    <row r="200" spans="1:12" x14ac:dyDescent="0.2">
      <c r="A200" s="3" t="s">
        <v>200</v>
      </c>
      <c r="B200" s="3" t="s">
        <v>277</v>
      </c>
      <c r="C200" s="3" t="s">
        <v>198</v>
      </c>
      <c r="D200" s="3" t="s">
        <v>202</v>
      </c>
      <c r="E200" s="9" t="s">
        <v>125</v>
      </c>
      <c r="F200" s="10">
        <v>268800</v>
      </c>
      <c r="G200" s="10">
        <v>168089.43290000001</v>
      </c>
      <c r="H200" s="11">
        <v>0.62533271178908101</v>
      </c>
      <c r="I200" s="12">
        <v>4.88</v>
      </c>
      <c r="J200" s="12">
        <v>9.9999999999999995E-8</v>
      </c>
      <c r="K200" s="13">
        <v>0</v>
      </c>
      <c r="L200" s="13">
        <v>820276.41590000002</v>
      </c>
    </row>
    <row r="201" spans="1:12" x14ac:dyDescent="0.2">
      <c r="A201" s="3" t="s">
        <v>200</v>
      </c>
      <c r="B201" s="3" t="s">
        <v>277</v>
      </c>
      <c r="C201" s="3" t="s">
        <v>198</v>
      </c>
      <c r="D201" s="3" t="s">
        <v>202</v>
      </c>
      <c r="E201" s="9" t="s">
        <v>126</v>
      </c>
      <c r="F201" s="10">
        <v>297600</v>
      </c>
      <c r="G201" s="10">
        <v>185125.36989999999</v>
      </c>
      <c r="H201" s="11">
        <v>0.62206105470440298</v>
      </c>
      <c r="I201" s="12">
        <v>4.7300000000000004</v>
      </c>
      <c r="J201" s="12">
        <v>9.9999999999999995E-8</v>
      </c>
      <c r="K201" s="13">
        <v>0</v>
      </c>
      <c r="L201" s="13">
        <v>875642.98100000003</v>
      </c>
    </row>
    <row r="202" spans="1:12" x14ac:dyDescent="0.2">
      <c r="A202" s="3" t="s">
        <v>200</v>
      </c>
      <c r="B202" s="3" t="s">
        <v>277</v>
      </c>
      <c r="C202" s="3" t="s">
        <v>198</v>
      </c>
      <c r="D202" s="3" t="s">
        <v>202</v>
      </c>
      <c r="E202" s="9" t="s">
        <v>127</v>
      </c>
      <c r="F202" s="10">
        <v>288000</v>
      </c>
      <c r="G202" s="10">
        <v>178113.81909999999</v>
      </c>
      <c r="H202" s="11">
        <v>0.61845076077697203</v>
      </c>
      <c r="I202" s="12">
        <v>4.4000000000000004</v>
      </c>
      <c r="J202" s="12">
        <v>9.9999999999999995E-8</v>
      </c>
      <c r="K202" s="13">
        <v>0</v>
      </c>
      <c r="L202" s="13">
        <v>783700.78619999997</v>
      </c>
    </row>
    <row r="203" spans="1:12" x14ac:dyDescent="0.2">
      <c r="A203" s="3" t="s">
        <v>200</v>
      </c>
      <c r="B203" s="3" t="s">
        <v>277</v>
      </c>
      <c r="C203" s="3" t="s">
        <v>198</v>
      </c>
      <c r="D203" s="3" t="s">
        <v>202</v>
      </c>
      <c r="E203" s="9" t="s">
        <v>128</v>
      </c>
      <c r="F203" s="10">
        <v>297600</v>
      </c>
      <c r="G203" s="10">
        <v>183014.7317</v>
      </c>
      <c r="H203" s="11">
        <v>0.61496885652709499</v>
      </c>
      <c r="I203" s="12">
        <v>4.3849999999999998</v>
      </c>
      <c r="J203" s="12">
        <v>9.9999999999999995E-8</v>
      </c>
      <c r="K203" s="13">
        <v>0</v>
      </c>
      <c r="L203" s="13">
        <v>802519.58019999997</v>
      </c>
    </row>
    <row r="204" spans="1:12" x14ac:dyDescent="0.2">
      <c r="A204" s="3" t="s">
        <v>200</v>
      </c>
      <c r="B204" s="3" t="s">
        <v>277</v>
      </c>
      <c r="C204" s="3" t="s">
        <v>198</v>
      </c>
      <c r="D204" s="3" t="s">
        <v>202</v>
      </c>
      <c r="E204" s="9" t="s">
        <v>129</v>
      </c>
      <c r="F204" s="10">
        <v>288000</v>
      </c>
      <c r="G204" s="10">
        <v>176078.3732</v>
      </c>
      <c r="H204" s="11">
        <v>0.61138324025200796</v>
      </c>
      <c r="I204" s="12">
        <v>4.4320000000000004</v>
      </c>
      <c r="J204" s="12">
        <v>9.9999999999999995E-8</v>
      </c>
      <c r="K204" s="13">
        <v>0</v>
      </c>
      <c r="L204" s="13">
        <v>780379.33239999996</v>
      </c>
    </row>
    <row r="205" spans="1:12" x14ac:dyDescent="0.2">
      <c r="A205" s="3" t="s">
        <v>200</v>
      </c>
      <c r="B205" s="3" t="s">
        <v>277</v>
      </c>
      <c r="C205" s="3" t="s">
        <v>198</v>
      </c>
      <c r="D205" s="3" t="s">
        <v>202</v>
      </c>
      <c r="E205" s="9" t="s">
        <v>130</v>
      </c>
      <c r="F205" s="10">
        <v>297600</v>
      </c>
      <c r="G205" s="10">
        <v>180918.55900000001</v>
      </c>
      <c r="H205" s="11">
        <v>0.60792526558285997</v>
      </c>
      <c r="I205" s="12">
        <v>4.4969999999999999</v>
      </c>
      <c r="J205" s="12">
        <v>9.9999999999999995E-8</v>
      </c>
      <c r="K205" s="13">
        <v>0</v>
      </c>
      <c r="L205" s="13">
        <v>813590.74190000002</v>
      </c>
    </row>
    <row r="206" spans="1:12" x14ac:dyDescent="0.2">
      <c r="A206" s="3" t="s">
        <v>200</v>
      </c>
      <c r="B206" s="3" t="s">
        <v>277</v>
      </c>
      <c r="C206" s="3" t="s">
        <v>198</v>
      </c>
      <c r="D206" s="3" t="s">
        <v>202</v>
      </c>
      <c r="E206" s="9" t="s">
        <v>131</v>
      </c>
      <c r="F206" s="10">
        <v>297600</v>
      </c>
      <c r="G206" s="10">
        <v>179858.85279999999</v>
      </c>
      <c r="H206" s="11">
        <v>0.60436442483280606</v>
      </c>
      <c r="I206" s="12">
        <v>4.5419999999999998</v>
      </c>
      <c r="J206" s="12">
        <v>9.9999999999999995E-8</v>
      </c>
      <c r="K206" s="13">
        <v>0</v>
      </c>
      <c r="L206" s="13">
        <v>816918.89159999997</v>
      </c>
    </row>
    <row r="207" spans="1:12" x14ac:dyDescent="0.2">
      <c r="A207" s="3" t="s">
        <v>200</v>
      </c>
      <c r="B207" s="3" t="s">
        <v>277</v>
      </c>
      <c r="C207" s="3" t="s">
        <v>198</v>
      </c>
      <c r="D207" s="3" t="s">
        <v>202</v>
      </c>
      <c r="E207" s="9" t="s">
        <v>132</v>
      </c>
      <c r="F207" s="10">
        <v>288000</v>
      </c>
      <c r="G207" s="10">
        <v>173035.0687</v>
      </c>
      <c r="H207" s="11">
        <v>0.60081621079226899</v>
      </c>
      <c r="I207" s="12">
        <v>4.5590000000000002</v>
      </c>
      <c r="J207" s="12">
        <v>9.9999999999999995E-8</v>
      </c>
      <c r="K207" s="13">
        <v>0</v>
      </c>
      <c r="L207" s="13">
        <v>788866.86089999997</v>
      </c>
    </row>
    <row r="208" spans="1:12" x14ac:dyDescent="0.2">
      <c r="A208" s="3" t="s">
        <v>200</v>
      </c>
      <c r="B208" s="3" t="s">
        <v>277</v>
      </c>
      <c r="C208" s="3" t="s">
        <v>198</v>
      </c>
      <c r="D208" s="3" t="s">
        <v>202</v>
      </c>
      <c r="E208" s="9" t="s">
        <v>133</v>
      </c>
      <c r="F208" s="10">
        <v>297600</v>
      </c>
      <c r="G208" s="10">
        <v>177784.60310000001</v>
      </c>
      <c r="H208" s="11">
        <v>0.59739449952009405</v>
      </c>
      <c r="I208" s="12">
        <v>4.5920000000000005</v>
      </c>
      <c r="J208" s="12">
        <v>9.9999999999999995E-8</v>
      </c>
      <c r="K208" s="13">
        <v>0</v>
      </c>
      <c r="L208" s="13">
        <v>816386.87950000004</v>
      </c>
    </row>
    <row r="209" spans="1:12" x14ac:dyDescent="0.2">
      <c r="A209" s="3" t="s">
        <v>200</v>
      </c>
      <c r="B209" s="3" t="s">
        <v>278</v>
      </c>
      <c r="C209" s="3" t="s">
        <v>198</v>
      </c>
      <c r="D209" s="3" t="s">
        <v>279</v>
      </c>
      <c r="E209" s="9" t="s">
        <v>32</v>
      </c>
      <c r="F209" s="10">
        <v>0</v>
      </c>
      <c r="G209" s="10">
        <v>0</v>
      </c>
      <c r="H209" s="11">
        <v>1</v>
      </c>
      <c r="I209" s="12">
        <v>0.78288688000000006</v>
      </c>
      <c r="J209" s="12">
        <v>7.0000000000000005E-8</v>
      </c>
      <c r="K209" s="13">
        <v>0</v>
      </c>
      <c r="L209" s="13">
        <v>-694107.44499999995</v>
      </c>
    </row>
    <row r="210" spans="1:12" x14ac:dyDescent="0.2">
      <c r="A210" s="3" t="s">
        <v>200</v>
      </c>
      <c r="B210" s="3" t="s">
        <v>278</v>
      </c>
      <c r="C210" s="3" t="s">
        <v>198</v>
      </c>
      <c r="D210" s="3" t="s">
        <v>279</v>
      </c>
      <c r="E210" s="9" t="s">
        <v>33</v>
      </c>
      <c r="F210" s="10">
        <v>-858000</v>
      </c>
      <c r="G210" s="10">
        <v>-857233.69</v>
      </c>
      <c r="H210" s="11">
        <v>0.99910686481503808</v>
      </c>
      <c r="I210" s="12">
        <v>0.78280896</v>
      </c>
      <c r="J210" s="12">
        <v>7.0000000000000005E-8</v>
      </c>
      <c r="K210" s="13">
        <v>0</v>
      </c>
      <c r="L210" s="13">
        <v>-671050.15170000005</v>
      </c>
    </row>
    <row r="211" spans="1:12" x14ac:dyDescent="0.2">
      <c r="A211" s="3" t="s">
        <v>200</v>
      </c>
      <c r="B211" s="3" t="s">
        <v>278</v>
      </c>
      <c r="C211" s="3" t="s">
        <v>198</v>
      </c>
      <c r="D211" s="3" t="s">
        <v>279</v>
      </c>
      <c r="E211" s="9" t="s">
        <v>34</v>
      </c>
      <c r="F211" s="10">
        <v>-886600</v>
      </c>
      <c r="G211" s="10">
        <v>-882798.80920000002</v>
      </c>
      <c r="H211" s="11">
        <v>0.99571262036048702</v>
      </c>
      <c r="I211" s="12">
        <v>0.78257839000000007</v>
      </c>
      <c r="J211" s="12">
        <v>7.0000000000000005E-8</v>
      </c>
      <c r="K211" s="13">
        <v>0</v>
      </c>
      <c r="L211" s="13">
        <v>-690859.21360000002</v>
      </c>
    </row>
    <row r="212" spans="1:12" x14ac:dyDescent="0.2">
      <c r="A212" s="3" t="s">
        <v>200</v>
      </c>
      <c r="B212" s="3" t="s">
        <v>278</v>
      </c>
      <c r="C212" s="3" t="s">
        <v>198</v>
      </c>
      <c r="D212" s="3" t="s">
        <v>279</v>
      </c>
      <c r="E212" s="9" t="s">
        <v>35</v>
      </c>
      <c r="F212" s="10">
        <v>-886600</v>
      </c>
      <c r="G212" s="10">
        <v>-879729.14289999998</v>
      </c>
      <c r="H212" s="11">
        <v>0.99225033034156207</v>
      </c>
      <c r="I212" s="12">
        <v>0.78237624000000006</v>
      </c>
      <c r="J212" s="12">
        <v>7.0000000000000005E-8</v>
      </c>
      <c r="K212" s="13">
        <v>0</v>
      </c>
      <c r="L212" s="13">
        <v>-688279.12150000001</v>
      </c>
    </row>
    <row r="213" spans="1:12" x14ac:dyDescent="0.2">
      <c r="A213" s="3" t="s">
        <v>200</v>
      </c>
      <c r="B213" s="3" t="s">
        <v>278</v>
      </c>
      <c r="C213" s="3" t="s">
        <v>198</v>
      </c>
      <c r="D213" s="3" t="s">
        <v>279</v>
      </c>
      <c r="E213" s="9" t="s">
        <v>36</v>
      </c>
      <c r="F213" s="10">
        <v>-858000</v>
      </c>
      <c r="G213" s="10">
        <v>-848411.68260000006</v>
      </c>
      <c r="H213" s="11">
        <v>0.98882480484101198</v>
      </c>
      <c r="I213" s="12">
        <v>0.78215738000000001</v>
      </c>
      <c r="J213" s="12">
        <v>7.0000000000000005E-8</v>
      </c>
      <c r="K213" s="13">
        <v>0</v>
      </c>
      <c r="L213" s="13">
        <v>-663591.40300000005</v>
      </c>
    </row>
    <row r="214" spans="1:12" x14ac:dyDescent="0.2">
      <c r="A214" s="3" t="s">
        <v>200</v>
      </c>
      <c r="B214" s="3" t="s">
        <v>278</v>
      </c>
      <c r="C214" s="3" t="s">
        <v>198</v>
      </c>
      <c r="D214" s="3" t="s">
        <v>279</v>
      </c>
      <c r="E214" s="9" t="s">
        <v>37</v>
      </c>
      <c r="F214" s="10">
        <v>-886600</v>
      </c>
      <c r="G214" s="10">
        <v>-873850.52009999997</v>
      </c>
      <c r="H214" s="11">
        <v>0.985619806085128</v>
      </c>
      <c r="I214" s="12">
        <v>0.78187148000000006</v>
      </c>
      <c r="J214" s="12">
        <v>7.0000000000000005E-8</v>
      </c>
      <c r="K214" s="13">
        <v>0</v>
      </c>
      <c r="L214" s="13">
        <v>-683238.74</v>
      </c>
    </row>
    <row r="215" spans="1:12" x14ac:dyDescent="0.2">
      <c r="A215" s="3" t="s">
        <v>200</v>
      </c>
      <c r="B215" s="3" t="s">
        <v>278</v>
      </c>
      <c r="C215" s="3" t="s">
        <v>198</v>
      </c>
      <c r="D215" s="3" t="s">
        <v>279</v>
      </c>
      <c r="E215" s="9" t="s">
        <v>38</v>
      </c>
      <c r="F215" s="10">
        <v>-858000</v>
      </c>
      <c r="G215" s="10">
        <v>-842760.92599999998</v>
      </c>
      <c r="H215" s="11">
        <v>0.98223884144416995</v>
      </c>
      <c r="I215" s="12">
        <v>0.78162408999999999</v>
      </c>
      <c r="J215" s="12">
        <v>7.0000000000000005E-8</v>
      </c>
      <c r="K215" s="13">
        <v>0</v>
      </c>
      <c r="L215" s="13">
        <v>-658722.18720000004</v>
      </c>
    </row>
    <row r="216" spans="1:12" x14ac:dyDescent="0.2">
      <c r="A216" s="3" t="s">
        <v>200</v>
      </c>
      <c r="B216" s="3" t="s">
        <v>278</v>
      </c>
      <c r="C216" s="3" t="s">
        <v>198</v>
      </c>
      <c r="D216" s="3" t="s">
        <v>279</v>
      </c>
      <c r="E216" s="9" t="s">
        <v>39</v>
      </c>
      <c r="F216" s="10">
        <v>-886600</v>
      </c>
      <c r="G216" s="10">
        <v>-867967.55390000006</v>
      </c>
      <c r="H216" s="11">
        <v>0.97898438294944301</v>
      </c>
      <c r="I216" s="12">
        <v>0.78138276000000007</v>
      </c>
      <c r="J216" s="12">
        <v>7.0000000000000005E-8</v>
      </c>
      <c r="K216" s="13">
        <v>0</v>
      </c>
      <c r="L216" s="13">
        <v>-678214.8273</v>
      </c>
    </row>
    <row r="217" spans="1:12" x14ac:dyDescent="0.2">
      <c r="A217" s="3" t="s">
        <v>200</v>
      </c>
      <c r="B217" s="3" t="s">
        <v>278</v>
      </c>
      <c r="C217" s="3" t="s">
        <v>198</v>
      </c>
      <c r="D217" s="3" t="s">
        <v>279</v>
      </c>
      <c r="E217" s="9" t="s">
        <v>40</v>
      </c>
      <c r="F217" s="10">
        <v>-886600</v>
      </c>
      <c r="G217" s="10">
        <v>-864905.49060000002</v>
      </c>
      <c r="H217" s="11">
        <v>0.97553066834118807</v>
      </c>
      <c r="I217" s="12">
        <v>0.78115829000000003</v>
      </c>
      <c r="J217" s="12">
        <v>7.0000000000000005E-8</v>
      </c>
      <c r="K217" s="13">
        <v>0</v>
      </c>
      <c r="L217" s="13">
        <v>-675628.03489999997</v>
      </c>
    </row>
    <row r="218" spans="1:12" x14ac:dyDescent="0.2">
      <c r="A218" s="3" t="s">
        <v>200</v>
      </c>
      <c r="B218" s="3" t="s">
        <v>278</v>
      </c>
      <c r="C218" s="3" t="s">
        <v>198</v>
      </c>
      <c r="D218" s="3" t="s">
        <v>279</v>
      </c>
      <c r="E218" s="9" t="s">
        <v>41</v>
      </c>
      <c r="F218" s="10">
        <v>-800800</v>
      </c>
      <c r="G218" s="10">
        <v>-778293.29500000004</v>
      </c>
      <c r="H218" s="11">
        <v>0.97189472402002997</v>
      </c>
      <c r="I218" s="12">
        <v>0.78100347000000003</v>
      </c>
      <c r="J218" s="12">
        <v>7.0000000000000005E-8</v>
      </c>
      <c r="K218" s="13">
        <v>0</v>
      </c>
      <c r="L218" s="13">
        <v>-607849.71259999997</v>
      </c>
    </row>
    <row r="219" spans="1:12" x14ac:dyDescent="0.2">
      <c r="A219" s="3" t="s">
        <v>200</v>
      </c>
      <c r="B219" s="3" t="s">
        <v>278</v>
      </c>
      <c r="C219" s="3" t="s">
        <v>198</v>
      </c>
      <c r="D219" s="3" t="s">
        <v>279</v>
      </c>
      <c r="E219" s="9" t="s">
        <v>42</v>
      </c>
      <c r="F219" s="10">
        <v>-886600</v>
      </c>
      <c r="G219" s="10">
        <v>-858730.87890000001</v>
      </c>
      <c r="H219" s="11">
        <v>0.96856629692736107</v>
      </c>
      <c r="I219" s="12">
        <v>0.78088180000000007</v>
      </c>
      <c r="J219" s="12">
        <v>7.0000000000000005E-8</v>
      </c>
      <c r="K219" s="13">
        <v>0</v>
      </c>
      <c r="L219" s="13">
        <v>-670567.25899999996</v>
      </c>
    </row>
    <row r="220" spans="1:12" x14ac:dyDescent="0.2">
      <c r="A220" s="3" t="s">
        <v>200</v>
      </c>
      <c r="B220" s="3" t="s">
        <v>278</v>
      </c>
      <c r="C220" s="3" t="s">
        <v>198</v>
      </c>
      <c r="D220" s="3" t="s">
        <v>279</v>
      </c>
      <c r="E220" s="9" t="s">
        <v>43</v>
      </c>
      <c r="F220" s="10">
        <v>-858000</v>
      </c>
      <c r="G220" s="10">
        <v>-827814.69689999998</v>
      </c>
      <c r="H220" s="11">
        <v>0.96481899406933402</v>
      </c>
      <c r="I220" s="12">
        <v>0.78074564000000002</v>
      </c>
      <c r="J220" s="12">
        <v>7.0000000000000005E-8</v>
      </c>
      <c r="K220" s="13">
        <v>0</v>
      </c>
      <c r="L220" s="13">
        <v>-646312.6618</v>
      </c>
    </row>
    <row r="221" spans="1:12" x14ac:dyDescent="0.2">
      <c r="A221" s="3" t="s">
        <v>200</v>
      </c>
      <c r="B221" s="3" t="s">
        <v>278</v>
      </c>
      <c r="C221" s="3" t="s">
        <v>198</v>
      </c>
      <c r="D221" s="3" t="s">
        <v>279</v>
      </c>
      <c r="E221" s="9" t="s">
        <v>44</v>
      </c>
      <c r="F221" s="10">
        <v>-886600</v>
      </c>
      <c r="G221" s="10">
        <v>-852140.24170000001</v>
      </c>
      <c r="H221" s="11">
        <v>0.96113268859160605</v>
      </c>
      <c r="I221" s="12">
        <v>0.78059553000000004</v>
      </c>
      <c r="J221" s="12">
        <v>7.0000000000000005E-8</v>
      </c>
      <c r="K221" s="13">
        <v>0</v>
      </c>
      <c r="L221" s="13">
        <v>-665176.8027</v>
      </c>
    </row>
    <row r="222" spans="1:12" x14ac:dyDescent="0.2">
      <c r="A222" s="3" t="s">
        <v>200</v>
      </c>
      <c r="B222" s="3" t="s">
        <v>278</v>
      </c>
      <c r="C222" s="3" t="s">
        <v>198</v>
      </c>
      <c r="D222" s="3" t="s">
        <v>279</v>
      </c>
      <c r="E222" s="9" t="s">
        <v>45</v>
      </c>
      <c r="F222" s="10">
        <v>-858000</v>
      </c>
      <c r="G222" s="10">
        <v>-821338.15830000001</v>
      </c>
      <c r="H222" s="11">
        <v>0.95727058081247807</v>
      </c>
      <c r="I222" s="12">
        <v>0.78045063000000003</v>
      </c>
      <c r="J222" s="12">
        <v>7.0000000000000005E-8</v>
      </c>
      <c r="K222" s="13">
        <v>0</v>
      </c>
      <c r="L222" s="13">
        <v>-641013.8297</v>
      </c>
    </row>
    <row r="223" spans="1:12" x14ac:dyDescent="0.2">
      <c r="A223" s="3" t="s">
        <v>200</v>
      </c>
      <c r="B223" s="3" t="s">
        <v>278</v>
      </c>
      <c r="C223" s="3" t="s">
        <v>198</v>
      </c>
      <c r="D223" s="3" t="s">
        <v>279</v>
      </c>
      <c r="E223" s="9" t="s">
        <v>46</v>
      </c>
      <c r="F223" s="10">
        <v>-886600</v>
      </c>
      <c r="G223" s="10">
        <v>-845336.77430000005</v>
      </c>
      <c r="H223" s="11">
        <v>0.95345902813059102</v>
      </c>
      <c r="I223" s="12">
        <v>0.78031154999999996</v>
      </c>
      <c r="J223" s="12">
        <v>7.0000000000000005E-8</v>
      </c>
      <c r="K223" s="13">
        <v>0</v>
      </c>
      <c r="L223" s="13">
        <v>-659625.99439999997</v>
      </c>
    </row>
    <row r="224" spans="1:12" x14ac:dyDescent="0.2">
      <c r="A224" s="3" t="s">
        <v>200</v>
      </c>
      <c r="B224" s="3" t="s">
        <v>278</v>
      </c>
      <c r="C224" s="3" t="s">
        <v>198</v>
      </c>
      <c r="D224" s="3" t="s">
        <v>279</v>
      </c>
      <c r="E224" s="9" t="s">
        <v>47</v>
      </c>
      <c r="F224" s="10">
        <v>-886600</v>
      </c>
      <c r="G224" s="10">
        <v>-841759.58</v>
      </c>
      <c r="H224" s="11">
        <v>0.949424295115469</v>
      </c>
      <c r="I224" s="12">
        <v>0.78016985000000005</v>
      </c>
      <c r="J224" s="12">
        <v>7.0000000000000005E-8</v>
      </c>
      <c r="K224" s="13">
        <v>0</v>
      </c>
      <c r="L224" s="13">
        <v>-656715.38829999999</v>
      </c>
    </row>
    <row r="225" spans="1:12" x14ac:dyDescent="0.2">
      <c r="A225" s="3" t="s">
        <v>200</v>
      </c>
      <c r="B225" s="3" t="s">
        <v>278</v>
      </c>
      <c r="C225" s="3" t="s">
        <v>198</v>
      </c>
      <c r="D225" s="3" t="s">
        <v>279</v>
      </c>
      <c r="E225" s="9" t="s">
        <v>48</v>
      </c>
      <c r="F225" s="10">
        <v>-858000</v>
      </c>
      <c r="G225" s="10">
        <v>-811092.43290000001</v>
      </c>
      <c r="H225" s="11">
        <v>0.94532917587172505</v>
      </c>
      <c r="I225" s="12">
        <v>0.78003615000000004</v>
      </c>
      <c r="J225" s="12">
        <v>7.0000000000000005E-8</v>
      </c>
      <c r="K225" s="13">
        <v>0</v>
      </c>
      <c r="L225" s="13">
        <v>-632681.36419999995</v>
      </c>
    </row>
    <row r="226" spans="1:12" x14ac:dyDescent="0.2">
      <c r="A226" s="3" t="s">
        <v>200</v>
      </c>
      <c r="B226" s="3" t="s">
        <v>278</v>
      </c>
      <c r="C226" s="3" t="s">
        <v>198</v>
      </c>
      <c r="D226" s="3" t="s">
        <v>279</v>
      </c>
      <c r="E226" s="9" t="s">
        <v>49</v>
      </c>
      <c r="F226" s="10">
        <v>-886600</v>
      </c>
      <c r="G226" s="10">
        <v>-834562.34620000003</v>
      </c>
      <c r="H226" s="11">
        <v>0.94130650367970903</v>
      </c>
      <c r="I226" s="12">
        <v>0.77991690999999996</v>
      </c>
      <c r="J226" s="12">
        <v>7.0000000000000005E-8</v>
      </c>
      <c r="K226" s="13">
        <v>0</v>
      </c>
      <c r="L226" s="13">
        <v>-650889.23089999997</v>
      </c>
    </row>
    <row r="227" spans="1:12" x14ac:dyDescent="0.2">
      <c r="A227" s="3" t="s">
        <v>200</v>
      </c>
      <c r="B227" s="3" t="s">
        <v>278</v>
      </c>
      <c r="C227" s="3" t="s">
        <v>198</v>
      </c>
      <c r="D227" s="3" t="s">
        <v>279</v>
      </c>
      <c r="E227" s="9" t="s">
        <v>50</v>
      </c>
      <c r="F227" s="10">
        <v>-858000</v>
      </c>
      <c r="G227" s="10">
        <v>-804020.83490000002</v>
      </c>
      <c r="H227" s="11">
        <v>0.93708722011955992</v>
      </c>
      <c r="I227" s="12">
        <v>0.77980572000000004</v>
      </c>
      <c r="J227" s="12">
        <v>7.0000000000000005E-8</v>
      </c>
      <c r="K227" s="13">
        <v>0</v>
      </c>
      <c r="L227" s="13">
        <v>-626979.99529999995</v>
      </c>
    </row>
    <row r="228" spans="1:12" x14ac:dyDescent="0.2">
      <c r="A228" s="3" t="s">
        <v>200</v>
      </c>
      <c r="B228" s="3" t="s">
        <v>278</v>
      </c>
      <c r="C228" s="3" t="s">
        <v>198</v>
      </c>
      <c r="D228" s="3" t="s">
        <v>279</v>
      </c>
      <c r="E228" s="9" t="s">
        <v>51</v>
      </c>
      <c r="F228" s="10">
        <v>-886600</v>
      </c>
      <c r="G228" s="10">
        <v>-827152.10069999995</v>
      </c>
      <c r="H228" s="11">
        <v>0.93294845560541506</v>
      </c>
      <c r="I228" s="12">
        <v>0.77970645999999999</v>
      </c>
      <c r="J228" s="12">
        <v>7.0000000000000005E-8</v>
      </c>
      <c r="K228" s="13">
        <v>0</v>
      </c>
      <c r="L228" s="13">
        <v>-644935.77910000004</v>
      </c>
    </row>
    <row r="229" spans="1:12" x14ac:dyDescent="0.2">
      <c r="A229" s="3" t="s">
        <v>200</v>
      </c>
      <c r="B229" s="3" t="s">
        <v>278</v>
      </c>
      <c r="C229" s="3" t="s">
        <v>198</v>
      </c>
      <c r="D229" s="3" t="s">
        <v>279</v>
      </c>
      <c r="E229" s="9" t="s">
        <v>52</v>
      </c>
      <c r="F229" s="10">
        <v>-886600</v>
      </c>
      <c r="G229" s="10">
        <v>-823299.71889999998</v>
      </c>
      <c r="H229" s="11">
        <v>0.92860333740997703</v>
      </c>
      <c r="I229" s="12">
        <v>0.7796225</v>
      </c>
      <c r="J229" s="12">
        <v>7.0000000000000005E-8</v>
      </c>
      <c r="K229" s="13">
        <v>0</v>
      </c>
      <c r="L229" s="13">
        <v>-641862.93110000005</v>
      </c>
    </row>
    <row r="230" spans="1:12" x14ac:dyDescent="0.2">
      <c r="A230" s="3" t="s">
        <v>200</v>
      </c>
      <c r="B230" s="3" t="s">
        <v>278</v>
      </c>
      <c r="C230" s="3" t="s">
        <v>198</v>
      </c>
      <c r="D230" s="3" t="s">
        <v>279</v>
      </c>
      <c r="E230" s="9" t="s">
        <v>53</v>
      </c>
      <c r="F230" s="10">
        <v>-800800</v>
      </c>
      <c r="G230" s="10">
        <v>-740087.76320000004</v>
      </c>
      <c r="H230" s="11">
        <v>0.92418551848080999</v>
      </c>
      <c r="I230" s="12">
        <v>0.77956113000000005</v>
      </c>
      <c r="J230" s="12">
        <v>7.0000000000000005E-8</v>
      </c>
      <c r="K230" s="13">
        <v>0</v>
      </c>
      <c r="L230" s="13">
        <v>-576943.60360000003</v>
      </c>
    </row>
    <row r="231" spans="1:12" x14ac:dyDescent="0.2">
      <c r="A231" s="3" t="s">
        <v>200</v>
      </c>
      <c r="B231" s="3" t="s">
        <v>278</v>
      </c>
      <c r="C231" s="3" t="s">
        <v>198</v>
      </c>
      <c r="D231" s="3" t="s">
        <v>279</v>
      </c>
      <c r="E231" s="9" t="s">
        <v>54</v>
      </c>
      <c r="F231" s="10">
        <v>-886600</v>
      </c>
      <c r="G231" s="10">
        <v>-815800.98360000004</v>
      </c>
      <c r="H231" s="11">
        <v>0.92014548120323203</v>
      </c>
      <c r="I231" s="12">
        <v>0.77951519999999996</v>
      </c>
      <c r="J231" s="12">
        <v>7.0000000000000005E-8</v>
      </c>
      <c r="K231" s="13">
        <v>0</v>
      </c>
      <c r="L231" s="13">
        <v>-635929.21010000003</v>
      </c>
    </row>
    <row r="232" spans="1:12" x14ac:dyDescent="0.2">
      <c r="A232" s="3" t="s">
        <v>200</v>
      </c>
      <c r="B232" s="3" t="s">
        <v>278</v>
      </c>
      <c r="C232" s="3" t="s">
        <v>198</v>
      </c>
      <c r="D232" s="3" t="s">
        <v>279</v>
      </c>
      <c r="E232" s="9" t="s">
        <v>55</v>
      </c>
      <c r="F232" s="10">
        <v>-858000</v>
      </c>
      <c r="G232" s="10">
        <v>-785641.98659999995</v>
      </c>
      <c r="H232" s="11">
        <v>0.91566665105704403</v>
      </c>
      <c r="I232" s="12">
        <v>0.77943386000000003</v>
      </c>
      <c r="J232" s="12">
        <v>7.0000000000000005E-8</v>
      </c>
      <c r="K232" s="13">
        <v>0</v>
      </c>
      <c r="L232" s="13">
        <v>-612355.91020000004</v>
      </c>
    </row>
    <row r="233" spans="1:12" x14ac:dyDescent="0.2">
      <c r="A233" s="3" t="s">
        <v>200</v>
      </c>
      <c r="B233" s="3" t="s">
        <v>278</v>
      </c>
      <c r="C233" s="3" t="s">
        <v>198</v>
      </c>
      <c r="D233" s="3" t="s">
        <v>279</v>
      </c>
      <c r="E233" s="9" t="s">
        <v>56</v>
      </c>
      <c r="F233" s="10">
        <v>-886600</v>
      </c>
      <c r="G233" s="10">
        <v>-808004.17859999998</v>
      </c>
      <c r="H233" s="11">
        <v>0.91135143081886505</v>
      </c>
      <c r="I233" s="12">
        <v>0.77930346000000006</v>
      </c>
      <c r="J233" s="12">
        <v>7.0000000000000005E-8</v>
      </c>
      <c r="K233" s="13">
        <v>0</v>
      </c>
      <c r="L233" s="13">
        <v>-629680.39780000004</v>
      </c>
    </row>
    <row r="234" spans="1:12" x14ac:dyDescent="0.2">
      <c r="A234" s="3" t="s">
        <v>200</v>
      </c>
      <c r="B234" s="3" t="s">
        <v>278</v>
      </c>
      <c r="C234" s="3" t="s">
        <v>198</v>
      </c>
      <c r="D234" s="3" t="s">
        <v>279</v>
      </c>
      <c r="E234" s="9" t="s">
        <v>57</v>
      </c>
      <c r="F234" s="10">
        <v>-858000</v>
      </c>
      <c r="G234" s="10">
        <v>-778075.26769999997</v>
      </c>
      <c r="H234" s="11">
        <v>0.90684763137822599</v>
      </c>
      <c r="I234" s="12">
        <v>0.77919901000000003</v>
      </c>
      <c r="J234" s="12">
        <v>7.0000000000000005E-8</v>
      </c>
      <c r="K234" s="13">
        <v>0</v>
      </c>
      <c r="L234" s="13">
        <v>-606275.42920000001</v>
      </c>
    </row>
    <row r="235" spans="1:12" x14ac:dyDescent="0.2">
      <c r="A235" s="3" t="s">
        <v>200</v>
      </c>
      <c r="B235" s="3" t="s">
        <v>278</v>
      </c>
      <c r="C235" s="3" t="s">
        <v>198</v>
      </c>
      <c r="D235" s="3" t="s">
        <v>279</v>
      </c>
      <c r="E235" s="9" t="s">
        <v>58</v>
      </c>
      <c r="F235" s="10">
        <v>-886600</v>
      </c>
      <c r="G235" s="10">
        <v>-800131.53350000002</v>
      </c>
      <c r="H235" s="11">
        <v>0.90247184019971904</v>
      </c>
      <c r="I235" s="12">
        <v>0.77922855000000002</v>
      </c>
      <c r="J235" s="12">
        <v>7.0000000000000005E-8</v>
      </c>
      <c r="K235" s="13">
        <v>0</v>
      </c>
      <c r="L235" s="13">
        <v>-623485.27949999995</v>
      </c>
    </row>
    <row r="236" spans="1:12" x14ac:dyDescent="0.2">
      <c r="A236" s="3" t="s">
        <v>200</v>
      </c>
      <c r="B236" s="3" t="s">
        <v>278</v>
      </c>
      <c r="C236" s="3" t="s">
        <v>198</v>
      </c>
      <c r="D236" s="3" t="s">
        <v>279</v>
      </c>
      <c r="E236" s="9" t="s">
        <v>59</v>
      </c>
      <c r="F236" s="10">
        <v>-886600</v>
      </c>
      <c r="G236" s="10">
        <v>-796119.23840000003</v>
      </c>
      <c r="H236" s="11">
        <v>0.89794635509289999</v>
      </c>
      <c r="I236" s="12">
        <v>0.77924128999999998</v>
      </c>
      <c r="J236" s="12">
        <v>7.0000000000000005E-8</v>
      </c>
      <c r="K236" s="13">
        <v>0</v>
      </c>
      <c r="L236" s="13">
        <v>-620368.92570000002</v>
      </c>
    </row>
    <row r="237" spans="1:12" x14ac:dyDescent="0.2">
      <c r="A237" s="3" t="s">
        <v>200</v>
      </c>
      <c r="B237" s="3" t="s">
        <v>278</v>
      </c>
      <c r="C237" s="3" t="s">
        <v>198</v>
      </c>
      <c r="D237" s="3" t="s">
        <v>279</v>
      </c>
      <c r="E237" s="9" t="s">
        <v>60</v>
      </c>
      <c r="F237" s="10">
        <v>-858000</v>
      </c>
      <c r="G237" s="10">
        <v>-766522.07620000001</v>
      </c>
      <c r="H237" s="11">
        <v>0.89338237315935298</v>
      </c>
      <c r="I237" s="12">
        <v>0.77926638999999998</v>
      </c>
      <c r="J237" s="12">
        <v>7.0000000000000005E-8</v>
      </c>
      <c r="K237" s="13">
        <v>0</v>
      </c>
      <c r="L237" s="13">
        <v>-597324.83589999995</v>
      </c>
    </row>
    <row r="238" spans="1:12" x14ac:dyDescent="0.2">
      <c r="A238" s="3" t="s">
        <v>200</v>
      </c>
      <c r="B238" s="3" t="s">
        <v>278</v>
      </c>
      <c r="C238" s="3" t="s">
        <v>198</v>
      </c>
      <c r="D238" s="3" t="s">
        <v>279</v>
      </c>
      <c r="E238" s="9" t="s">
        <v>61</v>
      </c>
      <c r="F238" s="10">
        <v>-886600</v>
      </c>
      <c r="G238" s="10">
        <v>-788160.03300000005</v>
      </c>
      <c r="H238" s="11">
        <v>0.88896913267459698</v>
      </c>
      <c r="I238" s="12">
        <v>0.77926792</v>
      </c>
      <c r="J238" s="12">
        <v>7.0000000000000005E-8</v>
      </c>
      <c r="K238" s="13">
        <v>0</v>
      </c>
      <c r="L238" s="13">
        <v>-614187.77350000001</v>
      </c>
    </row>
    <row r="239" spans="1:12" x14ac:dyDescent="0.2">
      <c r="A239" s="3" t="s">
        <v>200</v>
      </c>
      <c r="B239" s="3" t="s">
        <v>278</v>
      </c>
      <c r="C239" s="3" t="s">
        <v>198</v>
      </c>
      <c r="D239" s="3" t="s">
        <v>279</v>
      </c>
      <c r="E239" s="9" t="s">
        <v>62</v>
      </c>
      <c r="F239" s="10">
        <v>-858000</v>
      </c>
      <c r="G239" s="10">
        <v>-758837.39709999994</v>
      </c>
      <c r="H239" s="11">
        <v>0.88442587080058199</v>
      </c>
      <c r="I239" s="12">
        <v>0.77923429</v>
      </c>
      <c r="J239" s="12">
        <v>7.0000000000000005E-8</v>
      </c>
      <c r="K239" s="13">
        <v>0</v>
      </c>
      <c r="L239" s="13">
        <v>-591312.07079999999</v>
      </c>
    </row>
    <row r="240" spans="1:12" x14ac:dyDescent="0.2">
      <c r="A240" s="3" t="s">
        <v>200</v>
      </c>
      <c r="B240" s="3" t="s">
        <v>278</v>
      </c>
      <c r="C240" s="3" t="s">
        <v>198</v>
      </c>
      <c r="D240" s="3" t="s">
        <v>279</v>
      </c>
      <c r="E240" s="9" t="s">
        <v>63</v>
      </c>
      <c r="F240" s="10">
        <v>-886600</v>
      </c>
      <c r="G240" s="10">
        <v>-780208.02</v>
      </c>
      <c r="H240" s="11">
        <v>0.88000002251418197</v>
      </c>
      <c r="I240" s="12">
        <v>0.77920812000000006</v>
      </c>
      <c r="J240" s="12">
        <v>7.0000000000000005E-8</v>
      </c>
      <c r="K240" s="13">
        <v>0</v>
      </c>
      <c r="L240" s="13">
        <v>-607944.36910000001</v>
      </c>
    </row>
    <row r="241" spans="1:12" x14ac:dyDescent="0.2">
      <c r="A241" s="3" t="s">
        <v>200</v>
      </c>
      <c r="B241" s="3" t="s">
        <v>278</v>
      </c>
      <c r="C241" s="3" t="s">
        <v>198</v>
      </c>
      <c r="D241" s="3" t="s">
        <v>279</v>
      </c>
      <c r="E241" s="9" t="s">
        <v>64</v>
      </c>
      <c r="F241" s="10">
        <v>-886600</v>
      </c>
      <c r="G241" s="10">
        <v>-776149.34550000005</v>
      </c>
      <c r="H241" s="11">
        <v>0.875422225865781</v>
      </c>
      <c r="I241" s="12">
        <v>0.77916540000000001</v>
      </c>
      <c r="J241" s="12">
        <v>7.0000000000000005E-8</v>
      </c>
      <c r="K241" s="13">
        <v>0</v>
      </c>
      <c r="L241" s="13">
        <v>-604748.66579999996</v>
      </c>
    </row>
    <row r="242" spans="1:12" x14ac:dyDescent="0.2">
      <c r="A242" s="3" t="s">
        <v>200</v>
      </c>
      <c r="B242" s="3" t="s">
        <v>278</v>
      </c>
      <c r="C242" s="3" t="s">
        <v>198</v>
      </c>
      <c r="D242" s="3" t="s">
        <v>279</v>
      </c>
      <c r="E242" s="9" t="s">
        <v>65</v>
      </c>
      <c r="F242" s="10">
        <v>-829400</v>
      </c>
      <c r="G242" s="10">
        <v>-722277.99860000005</v>
      </c>
      <c r="H242" s="11">
        <v>0.87084398191951107</v>
      </c>
      <c r="I242" s="12">
        <v>0.77910343999999998</v>
      </c>
      <c r="J242" s="12">
        <v>7.0000000000000005E-8</v>
      </c>
      <c r="K242" s="13">
        <v>0</v>
      </c>
      <c r="L242" s="13">
        <v>-562729.22679999995</v>
      </c>
    </row>
    <row r="243" spans="1:12" x14ac:dyDescent="0.2">
      <c r="A243" s="3" t="s">
        <v>200</v>
      </c>
      <c r="B243" s="3" t="s">
        <v>278</v>
      </c>
      <c r="C243" s="3" t="s">
        <v>198</v>
      </c>
      <c r="D243" s="3" t="s">
        <v>279</v>
      </c>
      <c r="E243" s="9" t="s">
        <v>66</v>
      </c>
      <c r="F243" s="10">
        <v>-886600</v>
      </c>
      <c r="G243" s="10">
        <v>-768272.44409999996</v>
      </c>
      <c r="H243" s="11">
        <v>0.86653783458802103</v>
      </c>
      <c r="I243" s="12">
        <v>0.77904883000000003</v>
      </c>
      <c r="J243" s="12">
        <v>7.0000000000000005E-8</v>
      </c>
      <c r="K243" s="13">
        <v>0</v>
      </c>
      <c r="L243" s="13">
        <v>-598521.69739999995</v>
      </c>
    </row>
    <row r="244" spans="1:12" x14ac:dyDescent="0.2">
      <c r="A244" s="3" t="s">
        <v>200</v>
      </c>
      <c r="B244" s="3" t="s">
        <v>278</v>
      </c>
      <c r="C244" s="3" t="s">
        <v>198</v>
      </c>
      <c r="D244" s="3" t="s">
        <v>279</v>
      </c>
      <c r="E244" s="9" t="s">
        <v>67</v>
      </c>
      <c r="F244" s="10">
        <v>-858000</v>
      </c>
      <c r="G244" s="10">
        <v>-739576.95810000005</v>
      </c>
      <c r="H244" s="11">
        <v>0.86197780664564205</v>
      </c>
      <c r="I244" s="12">
        <v>0.77893318</v>
      </c>
      <c r="J244" s="12">
        <v>7.0000000000000005E-8</v>
      </c>
      <c r="K244" s="13">
        <v>0</v>
      </c>
      <c r="L244" s="13">
        <v>-576080.98109999998</v>
      </c>
    </row>
    <row r="245" spans="1:12" x14ac:dyDescent="0.2">
      <c r="A245" s="3" t="s">
        <v>200</v>
      </c>
      <c r="B245" s="3" t="s">
        <v>278</v>
      </c>
      <c r="C245" s="3" t="s">
        <v>198</v>
      </c>
      <c r="D245" s="3" t="s">
        <v>279</v>
      </c>
      <c r="E245" s="9" t="s">
        <v>68</v>
      </c>
      <c r="F245" s="10">
        <v>-886600</v>
      </c>
      <c r="G245" s="10">
        <v>-760362.228</v>
      </c>
      <c r="H245" s="11">
        <v>0.85761586737675899</v>
      </c>
      <c r="I245" s="12">
        <v>0.77875676999999999</v>
      </c>
      <c r="J245" s="12">
        <v>7.0000000000000005E-8</v>
      </c>
      <c r="K245" s="13">
        <v>0</v>
      </c>
      <c r="L245" s="13">
        <v>-592137.17819999997</v>
      </c>
    </row>
    <row r="246" spans="1:12" x14ac:dyDescent="0.2">
      <c r="A246" s="3" t="s">
        <v>200</v>
      </c>
      <c r="B246" s="3" t="s">
        <v>278</v>
      </c>
      <c r="C246" s="3" t="s">
        <v>198</v>
      </c>
      <c r="D246" s="3" t="s">
        <v>279</v>
      </c>
      <c r="E246" s="9" t="s">
        <v>69</v>
      </c>
      <c r="F246" s="10">
        <v>-858000</v>
      </c>
      <c r="G246" s="10">
        <v>-731952.65079999994</v>
      </c>
      <c r="H246" s="11">
        <v>0.85309166763698607</v>
      </c>
      <c r="I246" s="12">
        <v>0.77864032000000005</v>
      </c>
      <c r="J246" s="12">
        <v>7.0000000000000005E-8</v>
      </c>
      <c r="K246" s="13">
        <v>0</v>
      </c>
      <c r="L246" s="13">
        <v>-569927.79819999996</v>
      </c>
    </row>
    <row r="247" spans="1:12" x14ac:dyDescent="0.2">
      <c r="A247" s="3" t="s">
        <v>200</v>
      </c>
      <c r="B247" s="3" t="s">
        <v>278</v>
      </c>
      <c r="C247" s="3" t="s">
        <v>198</v>
      </c>
      <c r="D247" s="3" t="s">
        <v>279</v>
      </c>
      <c r="E247" s="9" t="s">
        <v>70</v>
      </c>
      <c r="F247" s="10">
        <v>-886600</v>
      </c>
      <c r="G247" s="10">
        <v>-752482.39399999997</v>
      </c>
      <c r="H247" s="11">
        <v>0.84872816824669306</v>
      </c>
      <c r="I247" s="12">
        <v>0.77873652999999998</v>
      </c>
      <c r="J247" s="12">
        <v>7.0000000000000005E-8</v>
      </c>
      <c r="K247" s="13">
        <v>0</v>
      </c>
      <c r="L247" s="13">
        <v>-585985.48060000001</v>
      </c>
    </row>
    <row r="248" spans="1:12" x14ac:dyDescent="0.2">
      <c r="A248" s="3" t="s">
        <v>200</v>
      </c>
      <c r="B248" s="3" t="s">
        <v>278</v>
      </c>
      <c r="C248" s="3" t="s">
        <v>198</v>
      </c>
      <c r="D248" s="3" t="s">
        <v>279</v>
      </c>
      <c r="E248" s="9" t="s">
        <v>71</v>
      </c>
      <c r="F248" s="10">
        <v>-886600</v>
      </c>
      <c r="G248" s="10">
        <v>-748502.34080000001</v>
      </c>
      <c r="H248" s="11">
        <v>0.84423904897935598</v>
      </c>
      <c r="I248" s="12">
        <v>0.77881599999999995</v>
      </c>
      <c r="J248" s="12">
        <v>7.0000000000000005E-8</v>
      </c>
      <c r="K248" s="13">
        <v>0</v>
      </c>
      <c r="L248" s="13">
        <v>-582945.55130000005</v>
      </c>
    </row>
    <row r="249" spans="1:12" x14ac:dyDescent="0.2">
      <c r="A249" s="3" t="s">
        <v>200</v>
      </c>
      <c r="B249" s="3" t="s">
        <v>278</v>
      </c>
      <c r="C249" s="3" t="s">
        <v>198</v>
      </c>
      <c r="D249" s="3" t="s">
        <v>279</v>
      </c>
      <c r="E249" s="9" t="s">
        <v>72</v>
      </c>
      <c r="F249" s="10">
        <v>-858000</v>
      </c>
      <c r="G249" s="10">
        <v>-720494.46340000001</v>
      </c>
      <c r="H249" s="11">
        <v>0.83973713681109807</v>
      </c>
      <c r="I249" s="12">
        <v>0.77890568999999998</v>
      </c>
      <c r="J249" s="12">
        <v>7.0000000000000005E-8</v>
      </c>
      <c r="K249" s="13">
        <v>0</v>
      </c>
      <c r="L249" s="13">
        <v>-561197.18960000004</v>
      </c>
    </row>
    <row r="250" spans="1:12" x14ac:dyDescent="0.2">
      <c r="A250" s="3" t="s">
        <v>200</v>
      </c>
      <c r="B250" s="3" t="s">
        <v>278</v>
      </c>
      <c r="C250" s="3" t="s">
        <v>198</v>
      </c>
      <c r="D250" s="3" t="s">
        <v>279</v>
      </c>
      <c r="E250" s="9" t="s">
        <v>73</v>
      </c>
      <c r="F250" s="10">
        <v>-886600</v>
      </c>
      <c r="G250" s="10">
        <v>-740663.02170000004</v>
      </c>
      <c r="H250" s="11">
        <v>0.83539704678163107</v>
      </c>
      <c r="I250" s="12">
        <v>0.77897579000000006</v>
      </c>
      <c r="J250" s="12">
        <v>7.0000000000000005E-8</v>
      </c>
      <c r="K250" s="13">
        <v>0</v>
      </c>
      <c r="L250" s="13">
        <v>-576958.51089999999</v>
      </c>
    </row>
    <row r="251" spans="1:12" x14ac:dyDescent="0.2">
      <c r="A251" s="3" t="s">
        <v>200</v>
      </c>
      <c r="B251" s="3" t="s">
        <v>280</v>
      </c>
      <c r="C251" s="3" t="s">
        <v>198</v>
      </c>
      <c r="D251" s="3" t="s">
        <v>279</v>
      </c>
      <c r="E251" s="9" t="s">
        <v>74</v>
      </c>
      <c r="F251" s="10">
        <v>-264960</v>
      </c>
      <c r="G251" s="10">
        <v>-220163.08919999999</v>
      </c>
      <c r="H251" s="11">
        <v>0.830929533592078</v>
      </c>
      <c r="I251" s="12">
        <v>0.77903085999999999</v>
      </c>
      <c r="J251" s="12">
        <v>7.0000000000000005E-8</v>
      </c>
      <c r="K251" s="13">
        <v>0</v>
      </c>
      <c r="L251" s="13">
        <v>-171513.8248</v>
      </c>
    </row>
    <row r="252" spans="1:12" x14ac:dyDescent="0.2">
      <c r="A252" s="3" t="s">
        <v>200</v>
      </c>
      <c r="B252" s="3" t="s">
        <v>280</v>
      </c>
      <c r="C252" s="3" t="s">
        <v>198</v>
      </c>
      <c r="D252" s="3" t="s">
        <v>279</v>
      </c>
      <c r="E252" s="9" t="s">
        <v>75</v>
      </c>
      <c r="F252" s="10">
        <v>-273792</v>
      </c>
      <c r="G252" s="10">
        <v>-226315.73850000001</v>
      </c>
      <c r="H252" s="11">
        <v>0.82659733842404204</v>
      </c>
      <c r="I252" s="12">
        <v>0.77909134000000002</v>
      </c>
      <c r="J252" s="12">
        <v>7.0000000000000005E-8</v>
      </c>
      <c r="K252" s="13">
        <v>0</v>
      </c>
      <c r="L252" s="13">
        <v>-176320.6164</v>
      </c>
    </row>
    <row r="253" spans="1:12" x14ac:dyDescent="0.2">
      <c r="A253" s="3" t="s">
        <v>200</v>
      </c>
      <c r="B253" s="3" t="s">
        <v>280</v>
      </c>
      <c r="C253" s="3" t="s">
        <v>198</v>
      </c>
      <c r="D253" s="3" t="s">
        <v>279</v>
      </c>
      <c r="E253" s="9" t="s">
        <v>76</v>
      </c>
      <c r="F253" s="10">
        <v>-273792</v>
      </c>
      <c r="G253" s="10">
        <v>-225090.58360000001</v>
      </c>
      <c r="H253" s="11">
        <v>0.82212257324334204</v>
      </c>
      <c r="I253" s="12">
        <v>0.77915129999999999</v>
      </c>
      <c r="J253" s="12">
        <v>7.0000000000000005E-8</v>
      </c>
      <c r="K253" s="13">
        <v>0</v>
      </c>
      <c r="L253" s="13">
        <v>-175379.60490000001</v>
      </c>
    </row>
    <row r="254" spans="1:12" x14ac:dyDescent="0.2">
      <c r="A254" s="3" t="s">
        <v>200</v>
      </c>
      <c r="B254" s="3" t="s">
        <v>280</v>
      </c>
      <c r="C254" s="3" t="s">
        <v>198</v>
      </c>
      <c r="D254" s="3" t="s">
        <v>279</v>
      </c>
      <c r="E254" s="9" t="s">
        <v>77</v>
      </c>
      <c r="F254" s="10">
        <v>-247296</v>
      </c>
      <c r="G254" s="10">
        <v>-202201.22380000001</v>
      </c>
      <c r="H254" s="11">
        <v>0.81764858245325001</v>
      </c>
      <c r="I254" s="12">
        <v>0.77920993000000005</v>
      </c>
      <c r="J254" s="12">
        <v>7.0000000000000005E-8</v>
      </c>
      <c r="K254" s="13">
        <v>0</v>
      </c>
      <c r="L254" s="13">
        <v>-157557.1887</v>
      </c>
    </row>
    <row r="255" spans="1:12" x14ac:dyDescent="0.2">
      <c r="A255" s="3" t="s">
        <v>200</v>
      </c>
      <c r="B255" s="3" t="s">
        <v>280</v>
      </c>
      <c r="C255" s="3" t="s">
        <v>198</v>
      </c>
      <c r="D255" s="3" t="s">
        <v>279</v>
      </c>
      <c r="E255" s="9" t="s">
        <v>78</v>
      </c>
      <c r="F255" s="10">
        <v>-273792</v>
      </c>
      <c r="G255" s="10">
        <v>-222757.5105</v>
      </c>
      <c r="H255" s="11">
        <v>0.813601239426745</v>
      </c>
      <c r="I255" s="12">
        <v>0.77926865000000001</v>
      </c>
      <c r="J255" s="12">
        <v>7.0000000000000005E-8</v>
      </c>
      <c r="K255" s="13">
        <v>0</v>
      </c>
      <c r="L255" s="13">
        <v>-173587.93040000001</v>
      </c>
    </row>
    <row r="256" spans="1:12" x14ac:dyDescent="0.2">
      <c r="A256" s="3" t="s">
        <v>200</v>
      </c>
      <c r="B256" s="3" t="s">
        <v>280</v>
      </c>
      <c r="C256" s="3" t="s">
        <v>198</v>
      </c>
      <c r="D256" s="3" t="s">
        <v>279</v>
      </c>
      <c r="E256" s="9" t="s">
        <v>79</v>
      </c>
      <c r="F256" s="10">
        <v>-264960</v>
      </c>
      <c r="G256" s="10">
        <v>-214397.64629999999</v>
      </c>
      <c r="H256" s="11">
        <v>0.80916986078953501</v>
      </c>
      <c r="I256" s="12">
        <v>0.77928587000000005</v>
      </c>
      <c r="J256" s="12">
        <v>7.0000000000000005E-8</v>
      </c>
      <c r="K256" s="13">
        <v>0</v>
      </c>
      <c r="L256" s="13">
        <v>-167077.04199999999</v>
      </c>
    </row>
    <row r="257" spans="1:12" x14ac:dyDescent="0.2">
      <c r="A257" s="3" t="s">
        <v>200</v>
      </c>
      <c r="B257" s="3" t="s">
        <v>280</v>
      </c>
      <c r="C257" s="3" t="s">
        <v>198</v>
      </c>
      <c r="D257" s="3" t="s">
        <v>279</v>
      </c>
      <c r="E257" s="9" t="s">
        <v>80</v>
      </c>
      <c r="F257" s="10">
        <v>-273792</v>
      </c>
      <c r="G257" s="10">
        <v>-220382.53390000001</v>
      </c>
      <c r="H257" s="11">
        <v>0.80492685635309402</v>
      </c>
      <c r="I257" s="12">
        <v>0.77925827000000003</v>
      </c>
      <c r="J257" s="12">
        <v>7.0000000000000005E-8</v>
      </c>
      <c r="K257" s="13">
        <v>0</v>
      </c>
      <c r="L257" s="13">
        <v>-171734.89720000001</v>
      </c>
    </row>
    <row r="258" spans="1:12" x14ac:dyDescent="0.2">
      <c r="A258" s="3" t="s">
        <v>200</v>
      </c>
      <c r="B258" s="3" t="s">
        <v>280</v>
      </c>
      <c r="C258" s="3" t="s">
        <v>198</v>
      </c>
      <c r="D258" s="3" t="s">
        <v>279</v>
      </c>
      <c r="E258" s="9" t="s">
        <v>81</v>
      </c>
      <c r="F258" s="10">
        <v>-264960</v>
      </c>
      <c r="G258" s="10">
        <v>-212110.99359999999</v>
      </c>
      <c r="H258" s="11">
        <v>0.80053967997868991</v>
      </c>
      <c r="I258" s="12">
        <v>0.77923189000000004</v>
      </c>
      <c r="J258" s="12">
        <v>7.0000000000000005E-8</v>
      </c>
      <c r="K258" s="13">
        <v>0</v>
      </c>
      <c r="L258" s="13">
        <v>-165283.6354</v>
      </c>
    </row>
    <row r="259" spans="1:12" x14ac:dyDescent="0.2">
      <c r="A259" s="3" t="s">
        <v>200</v>
      </c>
      <c r="B259" s="3" t="s">
        <v>280</v>
      </c>
      <c r="C259" s="3" t="s">
        <v>198</v>
      </c>
      <c r="D259" s="3" t="s">
        <v>279</v>
      </c>
      <c r="E259" s="9" t="s">
        <v>82</v>
      </c>
      <c r="F259" s="10">
        <v>-273792</v>
      </c>
      <c r="G259" s="10">
        <v>-218019.47760000001</v>
      </c>
      <c r="H259" s="11">
        <v>0.79629601158800201</v>
      </c>
      <c r="I259" s="12">
        <v>0.77920416999999997</v>
      </c>
      <c r="J259" s="12">
        <v>7.0000000000000005E-8</v>
      </c>
      <c r="K259" s="13">
        <v>0</v>
      </c>
      <c r="L259" s="13">
        <v>-169881.67050000001</v>
      </c>
    </row>
    <row r="260" spans="1:12" x14ac:dyDescent="0.2">
      <c r="A260" s="3" t="s">
        <v>200</v>
      </c>
      <c r="B260" s="3" t="s">
        <v>280</v>
      </c>
      <c r="C260" s="3" t="s">
        <v>198</v>
      </c>
      <c r="D260" s="3" t="s">
        <v>279</v>
      </c>
      <c r="E260" s="9" t="s">
        <v>83</v>
      </c>
      <c r="F260" s="10">
        <v>-273792</v>
      </c>
      <c r="G260" s="10">
        <v>-216819.5643</v>
      </c>
      <c r="H260" s="11">
        <v>0.79191343885566701</v>
      </c>
      <c r="I260" s="12">
        <v>0.77917299000000007</v>
      </c>
      <c r="J260" s="12">
        <v>7.0000000000000005E-8</v>
      </c>
      <c r="K260" s="13">
        <v>0</v>
      </c>
      <c r="L260" s="13">
        <v>-168939.93400000001</v>
      </c>
    </row>
    <row r="261" spans="1:12" x14ac:dyDescent="0.2">
      <c r="A261" s="3" t="s">
        <v>200</v>
      </c>
      <c r="B261" s="3" t="s">
        <v>280</v>
      </c>
      <c r="C261" s="3" t="s">
        <v>198</v>
      </c>
      <c r="D261" s="3" t="s">
        <v>279</v>
      </c>
      <c r="E261" s="9" t="s">
        <v>84</v>
      </c>
      <c r="F261" s="10">
        <v>-264960</v>
      </c>
      <c r="G261" s="10">
        <v>-208663.75169999999</v>
      </c>
      <c r="H261" s="11">
        <v>0.78752925607906399</v>
      </c>
      <c r="I261" s="12">
        <v>0.77914362999999998</v>
      </c>
      <c r="J261" s="12">
        <v>7.0000000000000005E-8</v>
      </c>
      <c r="K261" s="13">
        <v>0</v>
      </c>
      <c r="L261" s="13">
        <v>-162579.01809999999</v>
      </c>
    </row>
    <row r="262" spans="1:12" x14ac:dyDescent="0.2">
      <c r="A262" s="3" t="s">
        <v>200</v>
      </c>
      <c r="B262" s="3" t="s">
        <v>280</v>
      </c>
      <c r="C262" s="3" t="s">
        <v>198</v>
      </c>
      <c r="D262" s="3" t="s">
        <v>279</v>
      </c>
      <c r="E262" s="9" t="s">
        <v>85</v>
      </c>
      <c r="F262" s="10">
        <v>-273792</v>
      </c>
      <c r="G262" s="10">
        <v>-214457.23420000001</v>
      </c>
      <c r="H262" s="11">
        <v>0.78328524654702703</v>
      </c>
      <c r="I262" s="12">
        <v>0.77911693000000004</v>
      </c>
      <c r="J262" s="12">
        <v>7.0000000000000005E-8</v>
      </c>
      <c r="K262" s="13">
        <v>0</v>
      </c>
      <c r="L262" s="13">
        <v>-167087.24729999999</v>
      </c>
    </row>
    <row r="263" spans="1:12" x14ac:dyDescent="0.2">
      <c r="A263" s="3" t="s">
        <v>200</v>
      </c>
      <c r="B263" s="3" t="s">
        <v>280</v>
      </c>
      <c r="C263" s="3" t="s">
        <v>198</v>
      </c>
      <c r="D263" s="3" t="s">
        <v>279</v>
      </c>
      <c r="E263" s="9" t="s">
        <v>86</v>
      </c>
      <c r="F263" s="10">
        <v>-264960</v>
      </c>
      <c r="G263" s="10">
        <v>-206377.01680000001</v>
      </c>
      <c r="H263" s="11">
        <v>0.77889876509119305</v>
      </c>
      <c r="I263" s="12">
        <v>0.77909112000000003</v>
      </c>
      <c r="J263" s="12">
        <v>7.0000000000000005E-8</v>
      </c>
      <c r="K263" s="13">
        <v>0</v>
      </c>
      <c r="L263" s="13">
        <v>-160786.4872</v>
      </c>
    </row>
    <row r="264" spans="1:12" x14ac:dyDescent="0.2">
      <c r="A264" s="3" t="s">
        <v>200</v>
      </c>
      <c r="B264" s="3" t="s">
        <v>280</v>
      </c>
      <c r="C264" s="3" t="s">
        <v>198</v>
      </c>
      <c r="D264" s="3" t="s">
        <v>279</v>
      </c>
      <c r="E264" s="9" t="s">
        <v>87</v>
      </c>
      <c r="F264" s="10">
        <v>-273792</v>
      </c>
      <c r="G264" s="10">
        <v>-212093.81760000001</v>
      </c>
      <c r="H264" s="11">
        <v>0.77465308547670297</v>
      </c>
      <c r="I264" s="12">
        <v>0.77906786000000006</v>
      </c>
      <c r="J264" s="12">
        <v>7.0000000000000005E-8</v>
      </c>
      <c r="K264" s="13">
        <v>0</v>
      </c>
      <c r="L264" s="13">
        <v>-165235.46280000001</v>
      </c>
    </row>
    <row r="265" spans="1:12" x14ac:dyDescent="0.2">
      <c r="A265" s="3" t="s">
        <v>200</v>
      </c>
      <c r="B265" s="3" t="s">
        <v>280</v>
      </c>
      <c r="C265" s="3" t="s">
        <v>198</v>
      </c>
      <c r="D265" s="3" t="s">
        <v>279</v>
      </c>
      <c r="E265" s="9" t="s">
        <v>88</v>
      </c>
      <c r="F265" s="10">
        <v>-273792</v>
      </c>
      <c r="G265" s="10">
        <v>-210892.51759999999</v>
      </c>
      <c r="H265" s="11">
        <v>0.77026544806611197</v>
      </c>
      <c r="I265" s="12">
        <v>0.77904561000000005</v>
      </c>
      <c r="J265" s="12">
        <v>7.0000000000000005E-8</v>
      </c>
      <c r="K265" s="13">
        <v>0</v>
      </c>
      <c r="L265" s="13">
        <v>-164294.875</v>
      </c>
    </row>
    <row r="266" spans="1:12" x14ac:dyDescent="0.2">
      <c r="A266" s="3" t="s">
        <v>200</v>
      </c>
      <c r="B266" s="3" t="s">
        <v>280</v>
      </c>
      <c r="C266" s="3" t="s">
        <v>198</v>
      </c>
      <c r="D266" s="3" t="s">
        <v>279</v>
      </c>
      <c r="E266" s="9" t="s">
        <v>89</v>
      </c>
      <c r="F266" s="10">
        <v>-247296</v>
      </c>
      <c r="G266" s="10">
        <v>-189398.4811</v>
      </c>
      <c r="H266" s="11">
        <v>0.76587765708697597</v>
      </c>
      <c r="I266" s="12">
        <v>0.77902515999999999</v>
      </c>
      <c r="J266" s="12">
        <v>7.0000000000000005E-8</v>
      </c>
      <c r="K266" s="13">
        <v>0</v>
      </c>
      <c r="L266" s="13">
        <v>-147546.1684</v>
      </c>
    </row>
    <row r="267" spans="1:12" x14ac:dyDescent="0.2">
      <c r="A267" s="3" t="s">
        <v>200</v>
      </c>
      <c r="B267" s="3" t="s">
        <v>280</v>
      </c>
      <c r="C267" s="3" t="s">
        <v>198</v>
      </c>
      <c r="D267" s="3" t="s">
        <v>279</v>
      </c>
      <c r="E267" s="9" t="s">
        <v>90</v>
      </c>
      <c r="F267" s="10">
        <v>-273792</v>
      </c>
      <c r="G267" s="10">
        <v>-208606.12229999999</v>
      </c>
      <c r="H267" s="11">
        <v>0.76191460042864301</v>
      </c>
      <c r="I267" s="12">
        <v>0.77900822999999997</v>
      </c>
      <c r="J267" s="12">
        <v>7.0000000000000005E-8</v>
      </c>
      <c r="K267" s="13">
        <v>0</v>
      </c>
      <c r="L267" s="13">
        <v>-162505.87289999999</v>
      </c>
    </row>
    <row r="268" spans="1:12" x14ac:dyDescent="0.2">
      <c r="A268" s="3" t="s">
        <v>200</v>
      </c>
      <c r="B268" s="3" t="s">
        <v>280</v>
      </c>
      <c r="C268" s="3" t="s">
        <v>198</v>
      </c>
      <c r="D268" s="3" t="s">
        <v>279</v>
      </c>
      <c r="E268" s="9" t="s">
        <v>91</v>
      </c>
      <c r="F268" s="10">
        <v>-264960</v>
      </c>
      <c r="G268" s="10">
        <v>-200714.43799999999</v>
      </c>
      <c r="H268" s="11">
        <v>0.75752731735257106</v>
      </c>
      <c r="I268" s="12">
        <v>0.77899121999999998</v>
      </c>
      <c r="J268" s="12">
        <v>7.0000000000000005E-8</v>
      </c>
      <c r="K268" s="13">
        <v>0</v>
      </c>
      <c r="L268" s="13">
        <v>-156354.77069999999</v>
      </c>
    </row>
    <row r="269" spans="1:12" x14ac:dyDescent="0.2">
      <c r="A269" s="3" t="s">
        <v>200</v>
      </c>
      <c r="B269" s="3" t="s">
        <v>280</v>
      </c>
      <c r="C269" s="3" t="s">
        <v>198</v>
      </c>
      <c r="D269" s="3" t="s">
        <v>279</v>
      </c>
      <c r="E269" s="9" t="s">
        <v>92</v>
      </c>
      <c r="F269" s="10">
        <v>-273792</v>
      </c>
      <c r="G269" s="10">
        <v>-206242.64230000001</v>
      </c>
      <c r="H269" s="11">
        <v>0.75328220787245503</v>
      </c>
      <c r="I269" s="12">
        <v>0.77897647000000003</v>
      </c>
      <c r="J269" s="12">
        <v>7.0000000000000005E-8</v>
      </c>
      <c r="K269" s="13">
        <v>0</v>
      </c>
      <c r="L269" s="13">
        <v>-160658.15040000001</v>
      </c>
    </row>
    <row r="270" spans="1:12" x14ac:dyDescent="0.2">
      <c r="A270" s="3" t="s">
        <v>200</v>
      </c>
      <c r="B270" s="3" t="s">
        <v>280</v>
      </c>
      <c r="C270" s="3" t="s">
        <v>198</v>
      </c>
      <c r="D270" s="3" t="s">
        <v>279</v>
      </c>
      <c r="E270" s="9" t="s">
        <v>93</v>
      </c>
      <c r="F270" s="10">
        <v>-264960</v>
      </c>
      <c r="G270" s="10">
        <v>-198432.36470000001</v>
      </c>
      <c r="H270" s="11">
        <v>0.74891441991861507</v>
      </c>
      <c r="I270" s="12">
        <v>0.77903990000000001</v>
      </c>
      <c r="J270" s="12">
        <v>7.0000000000000005E-8</v>
      </c>
      <c r="K270" s="13">
        <v>0</v>
      </c>
      <c r="L270" s="13">
        <v>-154586.71660000001</v>
      </c>
    </row>
    <row r="271" spans="1:12" x14ac:dyDescent="0.2">
      <c r="A271" s="3" t="s">
        <v>200</v>
      </c>
      <c r="B271" s="3" t="s">
        <v>280</v>
      </c>
      <c r="C271" s="3" t="s">
        <v>198</v>
      </c>
      <c r="D271" s="3" t="s">
        <v>279</v>
      </c>
      <c r="E271" s="9" t="s">
        <v>94</v>
      </c>
      <c r="F271" s="10">
        <v>-273792</v>
      </c>
      <c r="G271" s="10">
        <v>-203959.3346</v>
      </c>
      <c r="H271" s="11">
        <v>0.74494263734336996</v>
      </c>
      <c r="I271" s="12">
        <v>0.77911032999999996</v>
      </c>
      <c r="J271" s="12">
        <v>7.0000000000000005E-8</v>
      </c>
      <c r="K271" s="13">
        <v>0</v>
      </c>
      <c r="L271" s="13">
        <v>-158906.81080000001</v>
      </c>
    </row>
    <row r="272" spans="1:12" x14ac:dyDescent="0.2">
      <c r="A272" s="3" t="s">
        <v>200</v>
      </c>
      <c r="B272" s="3" t="s">
        <v>280</v>
      </c>
      <c r="C272" s="3" t="s">
        <v>198</v>
      </c>
      <c r="D272" s="3" t="s">
        <v>279</v>
      </c>
      <c r="E272" s="9" t="s">
        <v>95</v>
      </c>
      <c r="F272" s="10">
        <v>-273792</v>
      </c>
      <c r="G272" s="10">
        <v>-202837.67670000001</v>
      </c>
      <c r="H272" s="11">
        <v>0.74084588543767504</v>
      </c>
      <c r="I272" s="12">
        <v>0.77918761000000003</v>
      </c>
      <c r="J272" s="12">
        <v>7.0000000000000005E-8</v>
      </c>
      <c r="K272" s="13">
        <v>0</v>
      </c>
      <c r="L272" s="13">
        <v>-158048.58970000001</v>
      </c>
    </row>
    <row r="273" spans="1:12" x14ac:dyDescent="0.2">
      <c r="A273" s="3" t="s">
        <v>200</v>
      </c>
      <c r="B273" s="3" t="s">
        <v>280</v>
      </c>
      <c r="C273" s="3" t="s">
        <v>198</v>
      </c>
      <c r="D273" s="3" t="s">
        <v>279</v>
      </c>
      <c r="E273" s="9" t="s">
        <v>96</v>
      </c>
      <c r="F273" s="10">
        <v>-264960</v>
      </c>
      <c r="G273" s="10">
        <v>-195211.0822</v>
      </c>
      <c r="H273" s="11">
        <v>0.73675680196884497</v>
      </c>
      <c r="I273" s="12">
        <v>0.77926945000000003</v>
      </c>
      <c r="J273" s="12">
        <v>7.0000000000000005E-8</v>
      </c>
      <c r="K273" s="13">
        <v>0</v>
      </c>
      <c r="L273" s="13">
        <v>-152122.0197</v>
      </c>
    </row>
    <row r="274" spans="1:12" x14ac:dyDescent="0.2">
      <c r="A274" s="3" t="s">
        <v>200</v>
      </c>
      <c r="B274" s="3" t="s">
        <v>280</v>
      </c>
      <c r="C274" s="3" t="s">
        <v>198</v>
      </c>
      <c r="D274" s="3" t="s">
        <v>279</v>
      </c>
      <c r="E274" s="9" t="s">
        <v>97</v>
      </c>
      <c r="F274" s="10">
        <v>-273792</v>
      </c>
      <c r="G274" s="10">
        <v>-200636.70569999999</v>
      </c>
      <c r="H274" s="11">
        <v>0.73280704212216097</v>
      </c>
      <c r="I274" s="12">
        <v>0.77935301000000001</v>
      </c>
      <c r="J274" s="12">
        <v>7.0000000000000005E-8</v>
      </c>
      <c r="K274" s="13">
        <v>0</v>
      </c>
      <c r="L274" s="13">
        <v>-156366.80710000001</v>
      </c>
    </row>
    <row r="275" spans="1:12" x14ac:dyDescent="0.2">
      <c r="A275" s="3" t="s">
        <v>200</v>
      </c>
      <c r="B275" s="3" t="s">
        <v>280</v>
      </c>
      <c r="C275" s="3" t="s">
        <v>198</v>
      </c>
      <c r="D275" s="3" t="s">
        <v>279</v>
      </c>
      <c r="E275" s="9" t="s">
        <v>98</v>
      </c>
      <c r="F275" s="10">
        <v>-264960</v>
      </c>
      <c r="G275" s="10">
        <v>-193085.20370000001</v>
      </c>
      <c r="H275" s="11">
        <v>0.728733407648125</v>
      </c>
      <c r="I275" s="12">
        <v>0.77944385999999999</v>
      </c>
      <c r="J275" s="12">
        <v>7.0000000000000005E-8</v>
      </c>
      <c r="K275" s="13">
        <v>0</v>
      </c>
      <c r="L275" s="13">
        <v>-150499.06270000001</v>
      </c>
    </row>
    <row r="276" spans="1:12" x14ac:dyDescent="0.2">
      <c r="A276" s="3" t="s">
        <v>200</v>
      </c>
      <c r="B276" s="3" t="s">
        <v>280</v>
      </c>
      <c r="C276" s="3" t="s">
        <v>198</v>
      </c>
      <c r="D276" s="3" t="s">
        <v>279</v>
      </c>
      <c r="E276" s="9" t="s">
        <v>99</v>
      </c>
      <c r="F276" s="10">
        <v>-273792</v>
      </c>
      <c r="G276" s="10">
        <v>-198444.12030000001</v>
      </c>
      <c r="H276" s="11">
        <v>0.724798826573952</v>
      </c>
      <c r="I276" s="12">
        <v>0.77953612999999999</v>
      </c>
      <c r="J276" s="12">
        <v>7.0000000000000005E-8</v>
      </c>
      <c r="K276" s="13">
        <v>0</v>
      </c>
      <c r="L276" s="13">
        <v>-154694.3475</v>
      </c>
    </row>
    <row r="277" spans="1:12" x14ac:dyDescent="0.2">
      <c r="A277" s="3" t="s">
        <v>200</v>
      </c>
      <c r="B277" s="3" t="s">
        <v>280</v>
      </c>
      <c r="C277" s="3" t="s">
        <v>198</v>
      </c>
      <c r="D277" s="3" t="s">
        <v>279</v>
      </c>
      <c r="E277" s="9" t="s">
        <v>100</v>
      </c>
      <c r="F277" s="10">
        <v>-273792</v>
      </c>
      <c r="G277" s="10">
        <v>-197333.1501</v>
      </c>
      <c r="H277" s="11">
        <v>0.72074111030854104</v>
      </c>
      <c r="I277" s="12">
        <v>0.77963598000000001</v>
      </c>
      <c r="J277" s="12">
        <v>7.0000000000000005E-8</v>
      </c>
      <c r="K277" s="13">
        <v>0</v>
      </c>
      <c r="L277" s="13">
        <v>-153848.00950000001</v>
      </c>
    </row>
    <row r="278" spans="1:12" x14ac:dyDescent="0.2">
      <c r="A278" s="3" t="s">
        <v>200</v>
      </c>
      <c r="B278" s="3" t="s">
        <v>280</v>
      </c>
      <c r="C278" s="3" t="s">
        <v>198</v>
      </c>
      <c r="D278" s="3" t="s">
        <v>279</v>
      </c>
      <c r="E278" s="9" t="s">
        <v>101</v>
      </c>
      <c r="F278" s="10">
        <v>-247296</v>
      </c>
      <c r="G278" s="10">
        <v>-177234.9809</v>
      </c>
      <c r="H278" s="11">
        <v>0.71669166055560507</v>
      </c>
      <c r="I278" s="12">
        <v>0.7797404</v>
      </c>
      <c r="J278" s="12">
        <v>7.0000000000000005E-8</v>
      </c>
      <c r="K278" s="13">
        <v>0</v>
      </c>
      <c r="L278" s="13">
        <v>-138197.2628</v>
      </c>
    </row>
    <row r="279" spans="1:12" x14ac:dyDescent="0.2">
      <c r="A279" s="3" t="s">
        <v>200</v>
      </c>
      <c r="B279" s="3" t="s">
        <v>280</v>
      </c>
      <c r="C279" s="3" t="s">
        <v>198</v>
      </c>
      <c r="D279" s="3" t="s">
        <v>279</v>
      </c>
      <c r="E279" s="9" t="s">
        <v>102</v>
      </c>
      <c r="F279" s="10">
        <v>-273792</v>
      </c>
      <c r="G279" s="10">
        <v>-195225.00260000001</v>
      </c>
      <c r="H279" s="11">
        <v>0.71304129617928602</v>
      </c>
      <c r="I279" s="12">
        <v>0.77983864999999997</v>
      </c>
      <c r="J279" s="12">
        <v>7.0000000000000005E-8</v>
      </c>
      <c r="K279" s="13">
        <v>0</v>
      </c>
      <c r="L279" s="13">
        <v>-152243.98980000001</v>
      </c>
    </row>
    <row r="280" spans="1:12" x14ac:dyDescent="0.2">
      <c r="A280" s="3" t="s">
        <v>200</v>
      </c>
      <c r="B280" s="3" t="s">
        <v>280</v>
      </c>
      <c r="C280" s="3" t="s">
        <v>198</v>
      </c>
      <c r="D280" s="3" t="s">
        <v>279</v>
      </c>
      <c r="E280" s="9" t="s">
        <v>103</v>
      </c>
      <c r="F280" s="10">
        <v>-264960</v>
      </c>
      <c r="G280" s="10">
        <v>-187858.7341</v>
      </c>
      <c r="H280" s="11">
        <v>0.70900790356041699</v>
      </c>
      <c r="I280" s="12">
        <v>0.77995179000000003</v>
      </c>
      <c r="J280" s="12">
        <v>7.0000000000000005E-8</v>
      </c>
      <c r="K280" s="13">
        <v>0</v>
      </c>
      <c r="L280" s="13">
        <v>-146520.74340000001</v>
      </c>
    </row>
    <row r="281" spans="1:12" x14ac:dyDescent="0.2">
      <c r="A281" s="3" t="s">
        <v>200</v>
      </c>
      <c r="B281" s="3" t="s">
        <v>280</v>
      </c>
      <c r="C281" s="3" t="s">
        <v>198</v>
      </c>
      <c r="D281" s="3" t="s">
        <v>279</v>
      </c>
      <c r="E281" s="9" t="s">
        <v>104</v>
      </c>
      <c r="F281" s="10">
        <v>-273792</v>
      </c>
      <c r="G281" s="10">
        <v>-193054.24710000001</v>
      </c>
      <c r="H281" s="11">
        <v>0.70511281215900201</v>
      </c>
      <c r="I281" s="12">
        <v>0.78006564</v>
      </c>
      <c r="J281" s="12">
        <v>7.0000000000000005E-8</v>
      </c>
      <c r="K281" s="13">
        <v>0</v>
      </c>
      <c r="L281" s="13">
        <v>-150594.9718</v>
      </c>
    </row>
    <row r="282" spans="1:12" x14ac:dyDescent="0.2">
      <c r="A282" s="3" t="s">
        <v>200</v>
      </c>
      <c r="B282" s="3" t="s">
        <v>280</v>
      </c>
      <c r="C282" s="3" t="s">
        <v>198</v>
      </c>
      <c r="D282" s="3" t="s">
        <v>279</v>
      </c>
      <c r="E282" s="9" t="s">
        <v>105</v>
      </c>
      <c r="F282" s="10">
        <v>-264960</v>
      </c>
      <c r="G282" s="10">
        <v>-185762.51809999999</v>
      </c>
      <c r="H282" s="11">
        <v>0.70109646038893103</v>
      </c>
      <c r="I282" s="12">
        <v>0.78018779000000005</v>
      </c>
      <c r="J282" s="12">
        <v>7.0000000000000005E-8</v>
      </c>
      <c r="K282" s="13">
        <v>0</v>
      </c>
      <c r="L282" s="13">
        <v>-144929.63630000001</v>
      </c>
    </row>
    <row r="283" spans="1:12" x14ac:dyDescent="0.2">
      <c r="A283" s="3" t="s">
        <v>200</v>
      </c>
      <c r="B283" s="3" t="s">
        <v>280</v>
      </c>
      <c r="C283" s="3" t="s">
        <v>198</v>
      </c>
      <c r="D283" s="3" t="s">
        <v>279</v>
      </c>
      <c r="E283" s="9" t="s">
        <v>106</v>
      </c>
      <c r="F283" s="10">
        <v>-273792</v>
      </c>
      <c r="G283" s="10">
        <v>-190892.73069999999</v>
      </c>
      <c r="H283" s="11">
        <v>0.69721807304043903</v>
      </c>
      <c r="I283" s="12">
        <v>0.78031037000000003</v>
      </c>
      <c r="J283" s="12">
        <v>7.0000000000000005E-8</v>
      </c>
      <c r="K283" s="13">
        <v>0</v>
      </c>
      <c r="L283" s="13">
        <v>-148955.56390000001</v>
      </c>
    </row>
    <row r="284" spans="1:12" x14ac:dyDescent="0.2">
      <c r="A284" s="3" t="s">
        <v>200</v>
      </c>
      <c r="B284" s="3" t="s">
        <v>280</v>
      </c>
      <c r="C284" s="3" t="s">
        <v>198</v>
      </c>
      <c r="D284" s="3" t="s">
        <v>279</v>
      </c>
      <c r="E284" s="9" t="s">
        <v>107</v>
      </c>
      <c r="F284" s="10">
        <v>-273792</v>
      </c>
      <c r="G284" s="10">
        <v>-189797.87119999999</v>
      </c>
      <c r="H284" s="11">
        <v>0.69321919983663305</v>
      </c>
      <c r="I284" s="12">
        <v>0.78044153999999999</v>
      </c>
      <c r="J284" s="12">
        <v>7.0000000000000005E-8</v>
      </c>
      <c r="K284" s="13">
        <v>0</v>
      </c>
      <c r="L284" s="13">
        <v>-148126.1298</v>
      </c>
    </row>
    <row r="285" spans="1:12" x14ac:dyDescent="0.2">
      <c r="A285" s="3" t="s">
        <v>200</v>
      </c>
      <c r="B285" s="3" t="s">
        <v>280</v>
      </c>
      <c r="C285" s="3" t="s">
        <v>198</v>
      </c>
      <c r="D285" s="3" t="s">
        <v>279</v>
      </c>
      <c r="E285" s="9" t="s">
        <v>108</v>
      </c>
      <c r="F285" s="10">
        <v>-264960</v>
      </c>
      <c r="G285" s="10">
        <v>-182618.21489999999</v>
      </c>
      <c r="H285" s="11">
        <v>0.68922937400123496</v>
      </c>
      <c r="I285" s="12">
        <v>0.78057730000000003</v>
      </c>
      <c r="J285" s="12">
        <v>7.0000000000000005E-8</v>
      </c>
      <c r="K285" s="13">
        <v>0</v>
      </c>
      <c r="L285" s="13">
        <v>-142547.6201</v>
      </c>
    </row>
    <row r="286" spans="1:12" x14ac:dyDescent="0.2">
      <c r="A286" s="3" t="s">
        <v>200</v>
      </c>
      <c r="B286" s="3" t="s">
        <v>280</v>
      </c>
      <c r="C286" s="3" t="s">
        <v>198</v>
      </c>
      <c r="D286" s="3" t="s">
        <v>279</v>
      </c>
      <c r="E286" s="9" t="s">
        <v>109</v>
      </c>
      <c r="F286" s="10">
        <v>-273792</v>
      </c>
      <c r="G286" s="10">
        <v>-187650.73130000001</v>
      </c>
      <c r="H286" s="11">
        <v>0.68537696965537398</v>
      </c>
      <c r="I286" s="12">
        <v>0.78071303999999997</v>
      </c>
      <c r="J286" s="12">
        <v>7.0000000000000005E-8</v>
      </c>
      <c r="K286" s="13">
        <v>0</v>
      </c>
      <c r="L286" s="13">
        <v>-146501.36060000001</v>
      </c>
    </row>
    <row r="287" spans="1:12" x14ac:dyDescent="0.2">
      <c r="A287" s="3" t="s">
        <v>200</v>
      </c>
      <c r="B287" s="3" t="s">
        <v>280</v>
      </c>
      <c r="C287" s="3" t="s">
        <v>198</v>
      </c>
      <c r="D287" s="3" t="s">
        <v>279</v>
      </c>
      <c r="E287" s="9" t="s">
        <v>110</v>
      </c>
      <c r="F287" s="10">
        <v>-264960</v>
      </c>
      <c r="G287" s="10">
        <v>-180545.1391</v>
      </c>
      <c r="H287" s="11">
        <v>0.68140526524784906</v>
      </c>
      <c r="I287" s="12">
        <v>0.78085782999999998</v>
      </c>
      <c r="J287" s="12">
        <v>7.0000000000000005E-8</v>
      </c>
      <c r="K287" s="13">
        <v>0</v>
      </c>
      <c r="L287" s="13">
        <v>-140980.07310000001</v>
      </c>
    </row>
    <row r="288" spans="1:12" x14ac:dyDescent="0.2">
      <c r="A288" s="3" t="s">
        <v>200</v>
      </c>
      <c r="B288" s="3" t="s">
        <v>280</v>
      </c>
      <c r="C288" s="3" t="s">
        <v>198</v>
      </c>
      <c r="D288" s="3" t="s">
        <v>279</v>
      </c>
      <c r="E288" s="9" t="s">
        <v>111</v>
      </c>
      <c r="F288" s="10">
        <v>-273792</v>
      </c>
      <c r="G288" s="10">
        <v>-185513.40960000001</v>
      </c>
      <c r="H288" s="11">
        <v>0.67757059956324506</v>
      </c>
      <c r="I288" s="12">
        <v>0.78100232000000003</v>
      </c>
      <c r="J288" s="12">
        <v>7.0000000000000005E-8</v>
      </c>
      <c r="K288" s="13">
        <v>0</v>
      </c>
      <c r="L288" s="13">
        <v>-144886.39009999999</v>
      </c>
    </row>
    <row r="289" spans="1:12" x14ac:dyDescent="0.2">
      <c r="A289" s="3" t="s">
        <v>200</v>
      </c>
      <c r="B289" s="3" t="s">
        <v>280</v>
      </c>
      <c r="C289" s="3" t="s">
        <v>198</v>
      </c>
      <c r="D289" s="3" t="s">
        <v>279</v>
      </c>
      <c r="E289" s="9" t="s">
        <v>112</v>
      </c>
      <c r="F289" s="10">
        <v>-273792</v>
      </c>
      <c r="G289" s="10">
        <v>-184431.0638</v>
      </c>
      <c r="H289" s="11">
        <v>0.67361743131607599</v>
      </c>
      <c r="I289" s="12">
        <v>0.78115614</v>
      </c>
      <c r="J289" s="12">
        <v>7.0000000000000005E-8</v>
      </c>
      <c r="K289" s="13">
        <v>0</v>
      </c>
      <c r="L289" s="13">
        <v>-144069.44529999999</v>
      </c>
    </row>
    <row r="290" spans="1:12" x14ac:dyDescent="0.2">
      <c r="A290" s="3" t="s">
        <v>200</v>
      </c>
      <c r="B290" s="3" t="s">
        <v>280</v>
      </c>
      <c r="C290" s="3" t="s">
        <v>198</v>
      </c>
      <c r="D290" s="3" t="s">
        <v>279</v>
      </c>
      <c r="E290" s="9" t="s">
        <v>113</v>
      </c>
      <c r="F290" s="10">
        <v>-256128</v>
      </c>
      <c r="G290" s="10">
        <v>-171522.2211</v>
      </c>
      <c r="H290" s="11">
        <v>0.66967383907364497</v>
      </c>
      <c r="I290" s="12">
        <v>0.78131455999999999</v>
      </c>
      <c r="J290" s="12">
        <v>7.0000000000000005E-8</v>
      </c>
      <c r="K290" s="13">
        <v>0</v>
      </c>
      <c r="L290" s="13">
        <v>-134012.7966</v>
      </c>
    </row>
    <row r="291" spans="1:12" x14ac:dyDescent="0.2">
      <c r="A291" s="3" t="s">
        <v>200</v>
      </c>
      <c r="B291" s="3" t="s">
        <v>280</v>
      </c>
      <c r="C291" s="3" t="s">
        <v>198</v>
      </c>
      <c r="D291" s="3" t="s">
        <v>279</v>
      </c>
      <c r="E291" s="9" t="s">
        <v>114</v>
      </c>
      <c r="F291" s="10">
        <v>-273792</v>
      </c>
      <c r="G291" s="10">
        <v>-182343.674</v>
      </c>
      <c r="H291" s="11">
        <v>0.66599343308247405</v>
      </c>
      <c r="I291" s="12">
        <v>0.78146692000000006</v>
      </c>
      <c r="J291" s="12">
        <v>7.0000000000000005E-8</v>
      </c>
      <c r="K291" s="13">
        <v>0</v>
      </c>
      <c r="L291" s="13">
        <v>-142495.53640000001</v>
      </c>
    </row>
    <row r="292" spans="1:12" x14ac:dyDescent="0.2">
      <c r="A292" s="3" t="s">
        <v>200</v>
      </c>
      <c r="B292" s="3" t="s">
        <v>280</v>
      </c>
      <c r="C292" s="3" t="s">
        <v>198</v>
      </c>
      <c r="D292" s="3" t="s">
        <v>279</v>
      </c>
      <c r="E292" s="9" t="s">
        <v>115</v>
      </c>
      <c r="F292" s="10">
        <v>-264960</v>
      </c>
      <c r="G292" s="10">
        <v>-175421.71429999999</v>
      </c>
      <c r="H292" s="11">
        <v>0.66206866805527098</v>
      </c>
      <c r="I292" s="12">
        <v>0.78163422999999999</v>
      </c>
      <c r="J292" s="12">
        <v>7.0000000000000005E-8</v>
      </c>
      <c r="K292" s="13">
        <v>0</v>
      </c>
      <c r="L292" s="13">
        <v>-137115.60550000001</v>
      </c>
    </row>
    <row r="293" spans="1:12" x14ac:dyDescent="0.2">
      <c r="A293" s="3" t="s">
        <v>200</v>
      </c>
      <c r="B293" s="3" t="s">
        <v>280</v>
      </c>
      <c r="C293" s="3" t="s">
        <v>198</v>
      </c>
      <c r="D293" s="3" t="s">
        <v>279</v>
      </c>
      <c r="E293" s="9" t="s">
        <v>116</v>
      </c>
      <c r="F293" s="10">
        <v>-273792</v>
      </c>
      <c r="G293" s="10">
        <v>-180231.77340000001</v>
      </c>
      <c r="H293" s="11">
        <v>0.65827991102152805</v>
      </c>
      <c r="I293" s="12">
        <v>0.78180053999999999</v>
      </c>
      <c r="J293" s="12">
        <v>7.0000000000000005E-8</v>
      </c>
      <c r="K293" s="13">
        <v>0</v>
      </c>
      <c r="L293" s="13">
        <v>-140905.2849</v>
      </c>
    </row>
    <row r="294" spans="1:12" x14ac:dyDescent="0.2">
      <c r="A294" s="3" t="s">
        <v>200</v>
      </c>
      <c r="B294" s="3" t="s">
        <v>280</v>
      </c>
      <c r="C294" s="3" t="s">
        <v>198</v>
      </c>
      <c r="D294" s="3" t="s">
        <v>279</v>
      </c>
      <c r="E294" s="9" t="s">
        <v>117</v>
      </c>
      <c r="F294" s="10">
        <v>-264960</v>
      </c>
      <c r="G294" s="10">
        <v>-173387.5906</v>
      </c>
      <c r="H294" s="11">
        <v>0.65439157092641598</v>
      </c>
      <c r="I294" s="12">
        <v>0.78195672000000005</v>
      </c>
      <c r="J294" s="12">
        <v>7.0000000000000005E-8</v>
      </c>
      <c r="K294" s="13">
        <v>0</v>
      </c>
      <c r="L294" s="13">
        <v>-135581.58009999999</v>
      </c>
    </row>
    <row r="295" spans="1:12" x14ac:dyDescent="0.2">
      <c r="A295" s="3" t="s">
        <v>200</v>
      </c>
      <c r="B295" s="3" t="s">
        <v>280</v>
      </c>
      <c r="C295" s="3" t="s">
        <v>198</v>
      </c>
      <c r="D295" s="3" t="s">
        <v>279</v>
      </c>
      <c r="E295" s="9" t="s">
        <v>118</v>
      </c>
      <c r="F295" s="10">
        <v>-273792</v>
      </c>
      <c r="G295" s="10">
        <v>-178181.6323</v>
      </c>
      <c r="H295" s="11">
        <v>0.65079195990877103</v>
      </c>
      <c r="I295" s="12">
        <v>0.78192729000000005</v>
      </c>
      <c r="J295" s="12">
        <v>7.0000000000000005E-8</v>
      </c>
      <c r="K295" s="13">
        <v>0</v>
      </c>
      <c r="L295" s="13">
        <v>-139325.0687</v>
      </c>
    </row>
    <row r="296" spans="1:12" x14ac:dyDescent="0.2">
      <c r="A296" s="3" t="s">
        <v>200</v>
      </c>
      <c r="B296" s="3" t="s">
        <v>280</v>
      </c>
      <c r="C296" s="3" t="s">
        <v>198</v>
      </c>
      <c r="D296" s="3" t="s">
        <v>279</v>
      </c>
      <c r="E296" s="9" t="s">
        <v>119</v>
      </c>
      <c r="F296" s="10">
        <v>-273792</v>
      </c>
      <c r="G296" s="10">
        <v>-177166.54130000001</v>
      </c>
      <c r="H296" s="11">
        <v>0.64708443395118198</v>
      </c>
      <c r="I296" s="12">
        <v>0.78189642999999998</v>
      </c>
      <c r="J296" s="12">
        <v>7.0000000000000005E-8</v>
      </c>
      <c r="K296" s="13">
        <v>0</v>
      </c>
      <c r="L296" s="13">
        <v>-138525.87390000001</v>
      </c>
    </row>
    <row r="297" spans="1:12" x14ac:dyDescent="0.2">
      <c r="A297" s="3" t="s">
        <v>200</v>
      </c>
      <c r="B297" s="3" t="s">
        <v>280</v>
      </c>
      <c r="C297" s="3" t="s">
        <v>198</v>
      </c>
      <c r="D297" s="3" t="s">
        <v>279</v>
      </c>
      <c r="E297" s="9" t="s">
        <v>120</v>
      </c>
      <c r="F297" s="10">
        <v>-264960</v>
      </c>
      <c r="G297" s="10">
        <v>-170472.405</v>
      </c>
      <c r="H297" s="11">
        <v>0.64338920964078405</v>
      </c>
      <c r="I297" s="12">
        <v>0.78186511000000003</v>
      </c>
      <c r="J297" s="12">
        <v>7.0000000000000005E-8</v>
      </c>
      <c r="K297" s="13">
        <v>0</v>
      </c>
      <c r="L297" s="13">
        <v>-133286.41450000001</v>
      </c>
    </row>
    <row r="298" spans="1:12" x14ac:dyDescent="0.2">
      <c r="A298" s="3" t="s">
        <v>200</v>
      </c>
      <c r="B298" s="3" t="s">
        <v>280</v>
      </c>
      <c r="C298" s="3" t="s">
        <v>198</v>
      </c>
      <c r="D298" s="3" t="s">
        <v>279</v>
      </c>
      <c r="E298" s="9" t="s">
        <v>121</v>
      </c>
      <c r="F298" s="10">
        <v>-273792</v>
      </c>
      <c r="G298" s="10">
        <v>-175178.94680000001</v>
      </c>
      <c r="H298" s="11">
        <v>0.63982492841107896</v>
      </c>
      <c r="I298" s="12">
        <v>0.78183437</v>
      </c>
      <c r="J298" s="12">
        <v>7.0000000000000005E-8</v>
      </c>
      <c r="K298" s="13">
        <v>0</v>
      </c>
      <c r="L298" s="13">
        <v>-136960.91010000001</v>
      </c>
    </row>
    <row r="299" spans="1:12" x14ac:dyDescent="0.2">
      <c r="A299" s="3" t="s">
        <v>200</v>
      </c>
      <c r="B299" s="3" t="s">
        <v>280</v>
      </c>
      <c r="C299" s="3" t="s">
        <v>198</v>
      </c>
      <c r="D299" s="3" t="s">
        <v>279</v>
      </c>
      <c r="E299" s="9" t="s">
        <v>122</v>
      </c>
      <c r="F299" s="10">
        <v>-264960</v>
      </c>
      <c r="G299" s="10">
        <v>-168555.36420000001</v>
      </c>
      <c r="H299" s="11">
        <v>0.63615400131629996</v>
      </c>
      <c r="I299" s="12">
        <v>0.78180216000000002</v>
      </c>
      <c r="J299" s="12">
        <v>7.0000000000000005E-8</v>
      </c>
      <c r="K299" s="13">
        <v>0</v>
      </c>
      <c r="L299" s="13">
        <v>-131776.93659999999</v>
      </c>
    </row>
    <row r="300" spans="1:12" x14ac:dyDescent="0.2">
      <c r="A300" s="3" t="s">
        <v>200</v>
      </c>
      <c r="B300" s="3" t="s">
        <v>280</v>
      </c>
      <c r="C300" s="3" t="s">
        <v>198</v>
      </c>
      <c r="D300" s="3" t="s">
        <v>279</v>
      </c>
      <c r="E300" s="9" t="s">
        <v>123</v>
      </c>
      <c r="F300" s="10">
        <v>-273792</v>
      </c>
      <c r="G300" s="10">
        <v>-173204.45800000001</v>
      </c>
      <c r="H300" s="11">
        <v>0.63261329025661994</v>
      </c>
      <c r="I300" s="12">
        <v>0.78177056</v>
      </c>
      <c r="J300" s="12">
        <v>7.0000000000000005E-8</v>
      </c>
      <c r="K300" s="13">
        <v>0</v>
      </c>
      <c r="L300" s="13">
        <v>-135406.1335</v>
      </c>
    </row>
    <row r="301" spans="1:12" x14ac:dyDescent="0.2">
      <c r="A301" s="3" t="s">
        <v>200</v>
      </c>
      <c r="B301" s="3" t="s">
        <v>280</v>
      </c>
      <c r="C301" s="3" t="s">
        <v>198</v>
      </c>
      <c r="D301" s="3" t="s">
        <v>279</v>
      </c>
      <c r="E301" s="9" t="s">
        <v>124</v>
      </c>
      <c r="F301" s="10">
        <v>-273792</v>
      </c>
      <c r="G301" s="10">
        <v>-172206.0716</v>
      </c>
      <c r="H301" s="11">
        <v>0.62896677630864806</v>
      </c>
      <c r="I301" s="12">
        <v>0.78173745000000006</v>
      </c>
      <c r="J301" s="12">
        <v>7.0000000000000005E-8</v>
      </c>
      <c r="K301" s="13">
        <v>0</v>
      </c>
      <c r="L301" s="13">
        <v>-134619.92329999999</v>
      </c>
    </row>
    <row r="302" spans="1:12" x14ac:dyDescent="0.2">
      <c r="A302" s="3" t="s">
        <v>200</v>
      </c>
      <c r="B302" s="3" t="s">
        <v>280</v>
      </c>
      <c r="C302" s="3" t="s">
        <v>198</v>
      </c>
      <c r="D302" s="3" t="s">
        <v>279</v>
      </c>
      <c r="E302" s="9" t="s">
        <v>125</v>
      </c>
      <c r="F302" s="10">
        <v>-247296</v>
      </c>
      <c r="G302" s="10">
        <v>-154642.27830000001</v>
      </c>
      <c r="H302" s="11">
        <v>0.62533271178908101</v>
      </c>
      <c r="I302" s="12">
        <v>0.78170389000000007</v>
      </c>
      <c r="J302" s="12">
        <v>7.0000000000000005E-8</v>
      </c>
      <c r="K302" s="13">
        <v>0</v>
      </c>
      <c r="L302" s="13">
        <v>-120884.4595</v>
      </c>
    </row>
    <row r="303" spans="1:12" x14ac:dyDescent="0.2">
      <c r="A303" s="3" t="s">
        <v>200</v>
      </c>
      <c r="B303" s="3" t="s">
        <v>280</v>
      </c>
      <c r="C303" s="3" t="s">
        <v>198</v>
      </c>
      <c r="D303" s="3" t="s">
        <v>279</v>
      </c>
      <c r="E303" s="9" t="s">
        <v>126</v>
      </c>
      <c r="F303" s="10">
        <v>-273792</v>
      </c>
      <c r="G303" s="10">
        <v>-170315.34030000001</v>
      </c>
      <c r="H303" s="11">
        <v>0.62206105470440298</v>
      </c>
      <c r="I303" s="12">
        <v>0.78167317999999997</v>
      </c>
      <c r="J303" s="12">
        <v>7.0000000000000005E-8</v>
      </c>
      <c r="K303" s="13">
        <v>0</v>
      </c>
      <c r="L303" s="13">
        <v>-133130.92249999999</v>
      </c>
    </row>
    <row r="304" spans="1:12" x14ac:dyDescent="0.2">
      <c r="A304" s="3" t="s">
        <v>200</v>
      </c>
      <c r="B304" s="3" t="s">
        <v>280</v>
      </c>
      <c r="C304" s="3" t="s">
        <v>198</v>
      </c>
      <c r="D304" s="3" t="s">
        <v>279</v>
      </c>
      <c r="E304" s="9" t="s">
        <v>127</v>
      </c>
      <c r="F304" s="10">
        <v>-264960</v>
      </c>
      <c r="G304" s="10">
        <v>-163864.71359999999</v>
      </c>
      <c r="H304" s="11">
        <v>0.61845076077697203</v>
      </c>
      <c r="I304" s="12">
        <v>0.78163875999999999</v>
      </c>
      <c r="J304" s="12">
        <v>7.0000000000000005E-8</v>
      </c>
      <c r="K304" s="13">
        <v>0</v>
      </c>
      <c r="L304" s="13">
        <v>-128082.9997</v>
      </c>
    </row>
    <row r="305" spans="1:12" x14ac:dyDescent="0.2">
      <c r="A305" s="3" t="s">
        <v>200</v>
      </c>
      <c r="B305" s="3" t="s">
        <v>280</v>
      </c>
      <c r="C305" s="3" t="s">
        <v>198</v>
      </c>
      <c r="D305" s="3" t="s">
        <v>279</v>
      </c>
      <c r="E305" s="9" t="s">
        <v>128</v>
      </c>
      <c r="F305" s="10">
        <v>-273792</v>
      </c>
      <c r="G305" s="10">
        <v>-168373.55319999999</v>
      </c>
      <c r="H305" s="11">
        <v>0.61496885652709499</v>
      </c>
      <c r="I305" s="12">
        <v>0.78160501000000004</v>
      </c>
      <c r="J305" s="12">
        <v>7.0000000000000005E-8</v>
      </c>
      <c r="K305" s="13">
        <v>0</v>
      </c>
      <c r="L305" s="13">
        <v>-131601.60070000001</v>
      </c>
    </row>
    <row r="306" spans="1:12" x14ac:dyDescent="0.2">
      <c r="A306" s="3" t="s">
        <v>200</v>
      </c>
      <c r="B306" s="3" t="s">
        <v>280</v>
      </c>
      <c r="C306" s="3" t="s">
        <v>198</v>
      </c>
      <c r="D306" s="3" t="s">
        <v>279</v>
      </c>
      <c r="E306" s="9" t="s">
        <v>129</v>
      </c>
      <c r="F306" s="10">
        <v>-264960</v>
      </c>
      <c r="G306" s="10">
        <v>-161992.10329999999</v>
      </c>
      <c r="H306" s="11">
        <v>0.61138324025200796</v>
      </c>
      <c r="I306" s="12">
        <v>0.78156968999999998</v>
      </c>
      <c r="J306" s="12">
        <v>7.0000000000000005E-8</v>
      </c>
      <c r="K306" s="13">
        <v>0</v>
      </c>
      <c r="L306" s="13">
        <v>-126608.1063</v>
      </c>
    </row>
    <row r="307" spans="1:12" x14ac:dyDescent="0.2">
      <c r="A307" s="3" t="s">
        <v>200</v>
      </c>
      <c r="B307" s="3" t="s">
        <v>280</v>
      </c>
      <c r="C307" s="3" t="s">
        <v>198</v>
      </c>
      <c r="D307" s="3" t="s">
        <v>279</v>
      </c>
      <c r="E307" s="9" t="s">
        <v>130</v>
      </c>
      <c r="F307" s="10">
        <v>-273792</v>
      </c>
      <c r="G307" s="10">
        <v>-166445.07430000001</v>
      </c>
      <c r="H307" s="11">
        <v>0.60792526558285997</v>
      </c>
      <c r="I307" s="12">
        <v>0.78153507</v>
      </c>
      <c r="J307" s="12">
        <v>7.0000000000000005E-8</v>
      </c>
      <c r="K307" s="13">
        <v>0</v>
      </c>
      <c r="L307" s="13">
        <v>-130082.65180000001</v>
      </c>
    </row>
    <row r="308" spans="1:12" x14ac:dyDescent="0.2">
      <c r="A308" s="3" t="s">
        <v>200</v>
      </c>
      <c r="B308" s="3" t="s">
        <v>280</v>
      </c>
      <c r="C308" s="3" t="s">
        <v>198</v>
      </c>
      <c r="D308" s="3" t="s">
        <v>279</v>
      </c>
      <c r="E308" s="9" t="s">
        <v>131</v>
      </c>
      <c r="F308" s="10">
        <v>-273792</v>
      </c>
      <c r="G308" s="10">
        <v>-165470.1446</v>
      </c>
      <c r="H308" s="11">
        <v>0.60436442483280606</v>
      </c>
      <c r="I308" s="12">
        <v>0.78149886000000002</v>
      </c>
      <c r="J308" s="12">
        <v>7.0000000000000005E-8</v>
      </c>
      <c r="K308" s="13">
        <v>0</v>
      </c>
      <c r="L308" s="13">
        <v>-129314.71769999999</v>
      </c>
    </row>
    <row r="309" spans="1:12" x14ac:dyDescent="0.2">
      <c r="A309" s="3" t="s">
        <v>200</v>
      </c>
      <c r="B309" s="3" t="s">
        <v>280</v>
      </c>
      <c r="C309" s="3" t="s">
        <v>198</v>
      </c>
      <c r="D309" s="3" t="s">
        <v>279</v>
      </c>
      <c r="E309" s="9" t="s">
        <v>132</v>
      </c>
      <c r="F309" s="10">
        <v>-264960</v>
      </c>
      <c r="G309" s="10">
        <v>-159192.26319999999</v>
      </c>
      <c r="H309" s="11">
        <v>0.60081621079226899</v>
      </c>
      <c r="I309" s="12">
        <v>0.78146219000000006</v>
      </c>
      <c r="J309" s="12">
        <v>7.0000000000000005E-8</v>
      </c>
      <c r="K309" s="13">
        <v>0</v>
      </c>
      <c r="L309" s="13">
        <v>-124402.7237</v>
      </c>
    </row>
    <row r="310" spans="1:12" x14ac:dyDescent="0.2">
      <c r="A310" s="3" t="s">
        <v>200</v>
      </c>
      <c r="B310" s="3" t="s">
        <v>280</v>
      </c>
      <c r="C310" s="3" t="s">
        <v>198</v>
      </c>
      <c r="D310" s="3" t="s">
        <v>279</v>
      </c>
      <c r="E310" s="9" t="s">
        <v>133</v>
      </c>
      <c r="F310" s="10">
        <v>-273792</v>
      </c>
      <c r="G310" s="10">
        <v>-163561.83480000001</v>
      </c>
      <c r="H310" s="11">
        <v>0.59739449952009405</v>
      </c>
      <c r="I310" s="12">
        <v>0.78142626999999998</v>
      </c>
      <c r="J310" s="12">
        <v>7.0000000000000005E-8</v>
      </c>
      <c r="K310" s="13">
        <v>0</v>
      </c>
      <c r="L310" s="13">
        <v>-127811.5037</v>
      </c>
    </row>
    <row r="311" spans="1:12" x14ac:dyDescent="0.2">
      <c r="A311" s="3" t="s">
        <v>197</v>
      </c>
      <c r="B311" s="3" t="s">
        <v>281</v>
      </c>
      <c r="C311" s="3" t="s">
        <v>198</v>
      </c>
      <c r="D311" s="3" t="s">
        <v>199</v>
      </c>
      <c r="E311" s="9" t="s">
        <v>32</v>
      </c>
      <c r="F311" s="10">
        <v>0</v>
      </c>
      <c r="G311" s="10">
        <v>0</v>
      </c>
      <c r="H311" s="11">
        <v>1</v>
      </c>
      <c r="I311" s="12">
        <v>0.18667</v>
      </c>
      <c r="J311" s="12">
        <v>-0.40500000000000003</v>
      </c>
      <c r="K311" s="13">
        <v>0</v>
      </c>
      <c r="L311" s="13">
        <v>-568594.87</v>
      </c>
    </row>
    <row r="312" spans="1:12" x14ac:dyDescent="0.2">
      <c r="A312" s="3" t="s">
        <v>197</v>
      </c>
      <c r="B312" s="3" t="s">
        <v>281</v>
      </c>
      <c r="C312" s="3" t="s">
        <v>198</v>
      </c>
      <c r="D312" s="3" t="s">
        <v>199</v>
      </c>
      <c r="E312" s="9" t="s">
        <v>33</v>
      </c>
      <c r="F312" s="10">
        <v>-930000</v>
      </c>
      <c r="G312" s="10">
        <v>-929169.38430000003</v>
      </c>
      <c r="H312" s="11">
        <v>0.99910686481503808</v>
      </c>
      <c r="I312" s="12">
        <v>0.23</v>
      </c>
      <c r="J312" s="12">
        <v>-0.40500000000000003</v>
      </c>
      <c r="K312" s="13">
        <v>0</v>
      </c>
      <c r="L312" s="13">
        <v>-590022.55900000001</v>
      </c>
    </row>
    <row r="313" spans="1:12" x14ac:dyDescent="0.2">
      <c r="A313" s="3" t="s">
        <v>197</v>
      </c>
      <c r="B313" s="3" t="s">
        <v>281</v>
      </c>
      <c r="C313" s="3" t="s">
        <v>198</v>
      </c>
      <c r="D313" s="3" t="s">
        <v>199</v>
      </c>
      <c r="E313" s="9" t="s">
        <v>34</v>
      </c>
      <c r="F313" s="10">
        <v>-961000</v>
      </c>
      <c r="G313" s="10">
        <v>-956879.82819999999</v>
      </c>
      <c r="H313" s="11">
        <v>0.99571262036048702</v>
      </c>
      <c r="I313" s="12">
        <v>0.21</v>
      </c>
      <c r="J313" s="12">
        <v>-0.40500000000000003</v>
      </c>
      <c r="K313" s="13">
        <v>0</v>
      </c>
      <c r="L313" s="13">
        <v>-588481.0943</v>
      </c>
    </row>
    <row r="314" spans="1:12" x14ac:dyDescent="0.2">
      <c r="A314" s="3" t="s">
        <v>197</v>
      </c>
      <c r="B314" s="3" t="s">
        <v>281</v>
      </c>
      <c r="C314" s="3" t="s">
        <v>198</v>
      </c>
      <c r="D314" s="3" t="s">
        <v>199</v>
      </c>
      <c r="E314" s="9" t="s">
        <v>35</v>
      </c>
      <c r="F314" s="10">
        <v>-961000</v>
      </c>
      <c r="G314" s="10">
        <v>-953552.5675</v>
      </c>
      <c r="H314" s="11">
        <v>0.99225033034156207</v>
      </c>
      <c r="I314" s="12">
        <v>0.185</v>
      </c>
      <c r="J314" s="12">
        <v>-0.40500000000000003</v>
      </c>
      <c r="K314" s="13">
        <v>0</v>
      </c>
      <c r="L314" s="13">
        <v>-562596.0148</v>
      </c>
    </row>
    <row r="315" spans="1:12" x14ac:dyDescent="0.2">
      <c r="A315" s="3" t="s">
        <v>197</v>
      </c>
      <c r="B315" s="3" t="s">
        <v>281</v>
      </c>
      <c r="C315" s="3" t="s">
        <v>198</v>
      </c>
      <c r="D315" s="3" t="s">
        <v>199</v>
      </c>
      <c r="E315" s="9" t="s">
        <v>36</v>
      </c>
      <c r="F315" s="10">
        <v>-930000</v>
      </c>
      <c r="G315" s="10">
        <v>-919607.06850000005</v>
      </c>
      <c r="H315" s="11">
        <v>0.98882480484101198</v>
      </c>
      <c r="I315" s="12">
        <v>0.19500000000000001</v>
      </c>
      <c r="J315" s="12">
        <v>-0.40500000000000003</v>
      </c>
      <c r="K315" s="13">
        <v>0</v>
      </c>
      <c r="L315" s="13">
        <v>-551764.24109999998</v>
      </c>
    </row>
    <row r="316" spans="1:12" x14ac:dyDescent="0.2">
      <c r="A316" s="3" t="s">
        <v>197</v>
      </c>
      <c r="B316" s="3" t="s">
        <v>281</v>
      </c>
      <c r="C316" s="3" t="s">
        <v>198</v>
      </c>
      <c r="D316" s="3" t="s">
        <v>199</v>
      </c>
      <c r="E316" s="9" t="s">
        <v>37</v>
      </c>
      <c r="F316" s="10">
        <v>-961000</v>
      </c>
      <c r="G316" s="10">
        <v>-947180.63359999994</v>
      </c>
      <c r="H316" s="11">
        <v>0.985619806085128</v>
      </c>
      <c r="I316" s="12">
        <v>0.2</v>
      </c>
      <c r="J316" s="12">
        <v>-0.40500000000000003</v>
      </c>
      <c r="K316" s="13">
        <v>0</v>
      </c>
      <c r="L316" s="13">
        <v>-573044.28339999996</v>
      </c>
    </row>
    <row r="317" spans="1:12" x14ac:dyDescent="0.2">
      <c r="A317" s="3" t="s">
        <v>197</v>
      </c>
      <c r="B317" s="3" t="s">
        <v>281</v>
      </c>
      <c r="C317" s="3" t="s">
        <v>198</v>
      </c>
      <c r="D317" s="3" t="s">
        <v>199</v>
      </c>
      <c r="E317" s="9" t="s">
        <v>38</v>
      </c>
      <c r="F317" s="10">
        <v>-930000</v>
      </c>
      <c r="G317" s="10">
        <v>-913482.12250000006</v>
      </c>
      <c r="H317" s="11">
        <v>0.98223884144416995</v>
      </c>
      <c r="I317" s="12">
        <v>0.41499999999999998</v>
      </c>
      <c r="J317" s="12">
        <v>-0.40500000000000003</v>
      </c>
      <c r="K317" s="13">
        <v>0</v>
      </c>
      <c r="L317" s="13">
        <v>-749055.34050000005</v>
      </c>
    </row>
    <row r="318" spans="1:12" x14ac:dyDescent="0.2">
      <c r="A318" s="3" t="s">
        <v>197</v>
      </c>
      <c r="B318" s="3" t="s">
        <v>281</v>
      </c>
      <c r="C318" s="3" t="s">
        <v>198</v>
      </c>
      <c r="D318" s="3" t="s">
        <v>199</v>
      </c>
      <c r="E318" s="9" t="s">
        <v>39</v>
      </c>
      <c r="F318" s="10">
        <v>-961000</v>
      </c>
      <c r="G318" s="10">
        <v>-940803.99199999997</v>
      </c>
      <c r="H318" s="11">
        <v>0.97898438294944301</v>
      </c>
      <c r="I318" s="12">
        <v>0.41499999999999998</v>
      </c>
      <c r="J318" s="12">
        <v>-0.40500000000000003</v>
      </c>
      <c r="K318" s="13">
        <v>0</v>
      </c>
      <c r="L318" s="13">
        <v>-771459.27350000001</v>
      </c>
    </row>
    <row r="319" spans="1:12" x14ac:dyDescent="0.2">
      <c r="A319" s="3" t="s">
        <v>197</v>
      </c>
      <c r="B319" s="3" t="s">
        <v>281</v>
      </c>
      <c r="C319" s="3" t="s">
        <v>198</v>
      </c>
      <c r="D319" s="3" t="s">
        <v>199</v>
      </c>
      <c r="E319" s="9" t="s">
        <v>40</v>
      </c>
      <c r="F319" s="10">
        <v>-961000</v>
      </c>
      <c r="G319" s="10">
        <v>-937484.97230000002</v>
      </c>
      <c r="H319" s="11">
        <v>0.97553066834118807</v>
      </c>
      <c r="I319" s="12">
        <v>0.41499999999999998</v>
      </c>
      <c r="J319" s="12">
        <v>-0.40500000000000003</v>
      </c>
      <c r="K319" s="13">
        <v>0</v>
      </c>
      <c r="L319" s="13">
        <v>-768737.67729999998</v>
      </c>
    </row>
    <row r="320" spans="1:12" x14ac:dyDescent="0.2">
      <c r="A320" s="3" t="s">
        <v>197</v>
      </c>
      <c r="B320" s="3" t="s">
        <v>281</v>
      </c>
      <c r="C320" s="3" t="s">
        <v>198</v>
      </c>
      <c r="D320" s="3" t="s">
        <v>199</v>
      </c>
      <c r="E320" s="9" t="s">
        <v>41</v>
      </c>
      <c r="F320" s="10">
        <v>-868000</v>
      </c>
      <c r="G320" s="10">
        <v>-843604.62040000001</v>
      </c>
      <c r="H320" s="11">
        <v>0.97189472402002997</v>
      </c>
      <c r="I320" s="12">
        <v>0.52500000000000002</v>
      </c>
      <c r="J320" s="12">
        <v>-0.40500000000000003</v>
      </c>
      <c r="K320" s="13">
        <v>0</v>
      </c>
      <c r="L320" s="13">
        <v>-784552.29700000002</v>
      </c>
    </row>
    <row r="321" spans="1:12" x14ac:dyDescent="0.2">
      <c r="A321" s="3" t="s">
        <v>197</v>
      </c>
      <c r="B321" s="3" t="s">
        <v>281</v>
      </c>
      <c r="C321" s="3" t="s">
        <v>198</v>
      </c>
      <c r="D321" s="3" t="s">
        <v>199</v>
      </c>
      <c r="E321" s="9" t="s">
        <v>42</v>
      </c>
      <c r="F321" s="10">
        <v>-961000</v>
      </c>
      <c r="G321" s="10">
        <v>-930792.21129999997</v>
      </c>
      <c r="H321" s="11">
        <v>0.96856629692736107</v>
      </c>
      <c r="I321" s="12">
        <v>0.52500000000000002</v>
      </c>
      <c r="J321" s="12">
        <v>-0.40500000000000003</v>
      </c>
      <c r="K321" s="13">
        <v>0</v>
      </c>
      <c r="L321" s="13">
        <v>-865636.75659999996</v>
      </c>
    </row>
    <row r="322" spans="1:12" x14ac:dyDescent="0.2">
      <c r="A322" s="3" t="s">
        <v>197</v>
      </c>
      <c r="B322" s="3" t="s">
        <v>281</v>
      </c>
      <c r="C322" s="3" t="s">
        <v>198</v>
      </c>
      <c r="D322" s="3" t="s">
        <v>199</v>
      </c>
      <c r="E322" s="9" t="s">
        <v>43</v>
      </c>
      <c r="F322" s="10">
        <v>-930000</v>
      </c>
      <c r="G322" s="10">
        <v>-897281.66449999996</v>
      </c>
      <c r="H322" s="11">
        <v>0.96481899406933402</v>
      </c>
      <c r="I322" s="12">
        <v>0.23499999999999999</v>
      </c>
      <c r="J322" s="12">
        <v>-0.40500000000000003</v>
      </c>
      <c r="K322" s="13">
        <v>0</v>
      </c>
      <c r="L322" s="13">
        <v>-574260.26529999997</v>
      </c>
    </row>
    <row r="323" spans="1:12" x14ac:dyDescent="0.2">
      <c r="A323" s="3" t="s">
        <v>197</v>
      </c>
      <c r="B323" s="3" t="s">
        <v>281</v>
      </c>
      <c r="C323" s="3" t="s">
        <v>198</v>
      </c>
      <c r="D323" s="3" t="s">
        <v>199</v>
      </c>
      <c r="E323" s="9" t="s">
        <v>44</v>
      </c>
      <c r="F323" s="10">
        <v>-961000</v>
      </c>
      <c r="G323" s="10">
        <v>-923648.51370000001</v>
      </c>
      <c r="H323" s="11">
        <v>0.96113268859160605</v>
      </c>
      <c r="I323" s="12">
        <v>0.23499999999999999</v>
      </c>
      <c r="J323" s="12">
        <v>-0.40500000000000003</v>
      </c>
      <c r="K323" s="13">
        <v>0</v>
      </c>
      <c r="L323" s="13">
        <v>-591135.04879999999</v>
      </c>
    </row>
    <row r="324" spans="1:12" x14ac:dyDescent="0.2">
      <c r="A324" s="3" t="s">
        <v>197</v>
      </c>
      <c r="B324" s="3" t="s">
        <v>281</v>
      </c>
      <c r="C324" s="3" t="s">
        <v>198</v>
      </c>
      <c r="D324" s="3" t="s">
        <v>199</v>
      </c>
      <c r="E324" s="9" t="s">
        <v>45</v>
      </c>
      <c r="F324" s="10">
        <v>-930000</v>
      </c>
      <c r="G324" s="10">
        <v>-890261.64020000002</v>
      </c>
      <c r="H324" s="11">
        <v>0.95727058081247807</v>
      </c>
      <c r="I324" s="12">
        <v>0.23499999999999999</v>
      </c>
      <c r="J324" s="12">
        <v>-0.40500000000000003</v>
      </c>
      <c r="K324" s="13">
        <v>0</v>
      </c>
      <c r="L324" s="13">
        <v>-569767.4497</v>
      </c>
    </row>
    <row r="325" spans="1:12" x14ac:dyDescent="0.2">
      <c r="A325" s="3" t="s">
        <v>197</v>
      </c>
      <c r="B325" s="3" t="s">
        <v>281</v>
      </c>
      <c r="C325" s="3" t="s">
        <v>198</v>
      </c>
      <c r="D325" s="3" t="s">
        <v>199</v>
      </c>
      <c r="E325" s="9" t="s">
        <v>46</v>
      </c>
      <c r="F325" s="10">
        <v>-961000</v>
      </c>
      <c r="G325" s="10">
        <v>-916274.12600000005</v>
      </c>
      <c r="H325" s="11">
        <v>0.95345902813059102</v>
      </c>
      <c r="I325" s="12">
        <v>0.23499999999999999</v>
      </c>
      <c r="J325" s="12">
        <v>-0.40500000000000003</v>
      </c>
      <c r="K325" s="13">
        <v>0</v>
      </c>
      <c r="L325" s="13">
        <v>-586415.44070000004</v>
      </c>
    </row>
    <row r="326" spans="1:12" x14ac:dyDescent="0.2">
      <c r="A326" s="3" t="s">
        <v>197</v>
      </c>
      <c r="B326" s="3" t="s">
        <v>281</v>
      </c>
      <c r="C326" s="3" t="s">
        <v>198</v>
      </c>
      <c r="D326" s="3" t="s">
        <v>199</v>
      </c>
      <c r="E326" s="9" t="s">
        <v>47</v>
      </c>
      <c r="F326" s="10">
        <v>-961000</v>
      </c>
      <c r="G326" s="10">
        <v>-912396.7476</v>
      </c>
      <c r="H326" s="11">
        <v>0.949424295115469</v>
      </c>
      <c r="I326" s="12">
        <v>0.23499999999999999</v>
      </c>
      <c r="J326" s="12">
        <v>-0.40500000000000003</v>
      </c>
      <c r="K326" s="13">
        <v>0</v>
      </c>
      <c r="L326" s="13">
        <v>-583933.91850000003</v>
      </c>
    </row>
    <row r="327" spans="1:12" x14ac:dyDescent="0.2">
      <c r="A327" s="3" t="s">
        <v>197</v>
      </c>
      <c r="B327" s="3" t="s">
        <v>281</v>
      </c>
      <c r="C327" s="3" t="s">
        <v>198</v>
      </c>
      <c r="D327" s="3" t="s">
        <v>199</v>
      </c>
      <c r="E327" s="9" t="s">
        <v>48</v>
      </c>
      <c r="F327" s="10">
        <v>-930000</v>
      </c>
      <c r="G327" s="10">
        <v>-879156.13359999994</v>
      </c>
      <c r="H327" s="11">
        <v>0.94532917587172505</v>
      </c>
      <c r="I327" s="12">
        <v>0.23499999999999999</v>
      </c>
      <c r="J327" s="12">
        <v>-0.40500000000000003</v>
      </c>
      <c r="K327" s="13">
        <v>0</v>
      </c>
      <c r="L327" s="13">
        <v>-562659.92550000001</v>
      </c>
    </row>
    <row r="328" spans="1:12" x14ac:dyDescent="0.2">
      <c r="A328" s="3" t="s">
        <v>197</v>
      </c>
      <c r="B328" s="3" t="s">
        <v>281</v>
      </c>
      <c r="C328" s="3" t="s">
        <v>198</v>
      </c>
      <c r="D328" s="3" t="s">
        <v>199</v>
      </c>
      <c r="E328" s="9" t="s">
        <v>49</v>
      </c>
      <c r="F328" s="10">
        <v>-961000</v>
      </c>
      <c r="G328" s="10">
        <v>-904595.55</v>
      </c>
      <c r="H328" s="11">
        <v>0.94130650367970903</v>
      </c>
      <c r="I328" s="12">
        <v>0.23</v>
      </c>
      <c r="J328" s="12">
        <v>-0.40500000000000003</v>
      </c>
      <c r="K328" s="13">
        <v>0</v>
      </c>
      <c r="L328" s="13">
        <v>-574418.17429999996</v>
      </c>
    </row>
    <row r="329" spans="1:12" x14ac:dyDescent="0.2">
      <c r="A329" s="3" t="s">
        <v>197</v>
      </c>
      <c r="B329" s="3" t="s">
        <v>281</v>
      </c>
      <c r="C329" s="3" t="s">
        <v>198</v>
      </c>
      <c r="D329" s="3" t="s">
        <v>199</v>
      </c>
      <c r="E329" s="9" t="s">
        <v>50</v>
      </c>
      <c r="F329" s="10">
        <v>-930000</v>
      </c>
      <c r="G329" s="10">
        <v>-871491.11470000003</v>
      </c>
      <c r="H329" s="11">
        <v>0.93708722011955992</v>
      </c>
      <c r="I329" s="12">
        <v>0.43</v>
      </c>
      <c r="J329" s="12">
        <v>-0.40500000000000003</v>
      </c>
      <c r="K329" s="13">
        <v>0</v>
      </c>
      <c r="L329" s="13">
        <v>-727695.0808</v>
      </c>
    </row>
    <row r="330" spans="1:12" x14ac:dyDescent="0.2">
      <c r="A330" s="3" t="s">
        <v>197</v>
      </c>
      <c r="B330" s="3" t="s">
        <v>281</v>
      </c>
      <c r="C330" s="3" t="s">
        <v>198</v>
      </c>
      <c r="D330" s="3" t="s">
        <v>199</v>
      </c>
      <c r="E330" s="9" t="s">
        <v>51</v>
      </c>
      <c r="F330" s="10">
        <v>-961000</v>
      </c>
      <c r="G330" s="10">
        <v>-896563.46580000001</v>
      </c>
      <c r="H330" s="11">
        <v>0.93294845560541506</v>
      </c>
      <c r="I330" s="12">
        <v>0.44</v>
      </c>
      <c r="J330" s="12">
        <v>-0.40500000000000003</v>
      </c>
      <c r="K330" s="13">
        <v>0</v>
      </c>
      <c r="L330" s="13">
        <v>-757596.12860000005</v>
      </c>
    </row>
    <row r="331" spans="1:12" x14ac:dyDescent="0.2">
      <c r="A331" s="3" t="s">
        <v>197</v>
      </c>
      <c r="B331" s="3" t="s">
        <v>281</v>
      </c>
      <c r="C331" s="3" t="s">
        <v>198</v>
      </c>
      <c r="D331" s="3" t="s">
        <v>199</v>
      </c>
      <c r="E331" s="9" t="s">
        <v>52</v>
      </c>
      <c r="F331" s="10">
        <v>-961000</v>
      </c>
      <c r="G331" s="10">
        <v>-892387.80729999999</v>
      </c>
      <c r="H331" s="11">
        <v>0.92860333740997703</v>
      </c>
      <c r="I331" s="12">
        <v>0.46500000000000002</v>
      </c>
      <c r="J331" s="12">
        <v>-0.40500000000000003</v>
      </c>
      <c r="K331" s="13">
        <v>0</v>
      </c>
      <c r="L331" s="13">
        <v>-776377.39229999995</v>
      </c>
    </row>
    <row r="332" spans="1:12" x14ac:dyDescent="0.2">
      <c r="A332" s="3" t="s">
        <v>197</v>
      </c>
      <c r="B332" s="3" t="s">
        <v>281</v>
      </c>
      <c r="C332" s="3" t="s">
        <v>198</v>
      </c>
      <c r="D332" s="3" t="s">
        <v>199</v>
      </c>
      <c r="E332" s="9" t="s">
        <v>53</v>
      </c>
      <c r="F332" s="10">
        <v>-868000</v>
      </c>
      <c r="G332" s="10">
        <v>-802193.03</v>
      </c>
      <c r="H332" s="11">
        <v>0.92418551848080999</v>
      </c>
      <c r="I332" s="12">
        <v>0.46</v>
      </c>
      <c r="J332" s="12">
        <v>-0.40500000000000003</v>
      </c>
      <c r="K332" s="13">
        <v>0</v>
      </c>
      <c r="L332" s="13">
        <v>-693896.97100000002</v>
      </c>
    </row>
    <row r="333" spans="1:12" x14ac:dyDescent="0.2">
      <c r="A333" s="3" t="s">
        <v>197</v>
      </c>
      <c r="B333" s="3" t="s">
        <v>281</v>
      </c>
      <c r="C333" s="3" t="s">
        <v>198</v>
      </c>
      <c r="D333" s="3" t="s">
        <v>199</v>
      </c>
      <c r="E333" s="9" t="s">
        <v>54</v>
      </c>
      <c r="F333" s="10">
        <v>-961000</v>
      </c>
      <c r="G333" s="10">
        <v>-884259.80740000005</v>
      </c>
      <c r="H333" s="11">
        <v>0.92014548120323203</v>
      </c>
      <c r="I333" s="12">
        <v>0.45</v>
      </c>
      <c r="J333" s="12">
        <v>-0.40500000000000003</v>
      </c>
      <c r="K333" s="13">
        <v>0</v>
      </c>
      <c r="L333" s="13">
        <v>-756042.13540000003</v>
      </c>
    </row>
    <row r="334" spans="1:12" x14ac:dyDescent="0.2">
      <c r="A334" s="3" t="s">
        <v>197</v>
      </c>
      <c r="B334" s="3" t="s">
        <v>281</v>
      </c>
      <c r="C334" s="3" t="s">
        <v>198</v>
      </c>
      <c r="D334" s="3" t="s">
        <v>199</v>
      </c>
      <c r="E334" s="9" t="s">
        <v>55</v>
      </c>
      <c r="F334" s="10">
        <v>-930000</v>
      </c>
      <c r="G334" s="10">
        <v>-851569.98549999995</v>
      </c>
      <c r="H334" s="11">
        <v>0.91566665105704403</v>
      </c>
      <c r="I334" s="12">
        <v>0.215</v>
      </c>
      <c r="J334" s="12">
        <v>-0.40500000000000003</v>
      </c>
      <c r="K334" s="13">
        <v>0</v>
      </c>
      <c r="L334" s="13">
        <v>-527973.39099999995</v>
      </c>
    </row>
    <row r="335" spans="1:12" x14ac:dyDescent="0.2">
      <c r="A335" s="3" t="s">
        <v>197</v>
      </c>
      <c r="B335" s="3" t="s">
        <v>281</v>
      </c>
      <c r="C335" s="3" t="s">
        <v>198</v>
      </c>
      <c r="D335" s="3" t="s">
        <v>199</v>
      </c>
      <c r="E335" s="9" t="s">
        <v>56</v>
      </c>
      <c r="F335" s="10">
        <v>-961000</v>
      </c>
      <c r="G335" s="10">
        <v>-875808.72499999998</v>
      </c>
      <c r="H335" s="11">
        <v>0.91135143081886505</v>
      </c>
      <c r="I335" s="12">
        <v>0.215</v>
      </c>
      <c r="J335" s="12">
        <v>-0.40500000000000003</v>
      </c>
      <c r="K335" s="13">
        <v>0</v>
      </c>
      <c r="L335" s="13">
        <v>-543001.40949999995</v>
      </c>
    </row>
    <row r="336" spans="1:12" x14ac:dyDescent="0.2">
      <c r="A336" s="3" t="s">
        <v>197</v>
      </c>
      <c r="B336" s="3" t="s">
        <v>281</v>
      </c>
      <c r="C336" s="3" t="s">
        <v>198</v>
      </c>
      <c r="D336" s="3" t="s">
        <v>199</v>
      </c>
      <c r="E336" s="9" t="s">
        <v>57</v>
      </c>
      <c r="F336" s="10">
        <v>-930000</v>
      </c>
      <c r="G336" s="10">
        <v>-843368.29720000003</v>
      </c>
      <c r="H336" s="11">
        <v>0.90684763137822599</v>
      </c>
      <c r="I336" s="12">
        <v>0.215</v>
      </c>
      <c r="J336" s="12">
        <v>-0.40500000000000003</v>
      </c>
      <c r="K336" s="13">
        <v>0</v>
      </c>
      <c r="L336" s="13">
        <v>-522888.3443</v>
      </c>
    </row>
    <row r="337" spans="1:12" x14ac:dyDescent="0.2">
      <c r="A337" s="3" t="s">
        <v>197</v>
      </c>
      <c r="B337" s="3" t="s">
        <v>281</v>
      </c>
      <c r="C337" s="3" t="s">
        <v>198</v>
      </c>
      <c r="D337" s="3" t="s">
        <v>199</v>
      </c>
      <c r="E337" s="9" t="s">
        <v>58</v>
      </c>
      <c r="F337" s="10">
        <v>-961000</v>
      </c>
      <c r="G337" s="10">
        <v>-867275.43839999998</v>
      </c>
      <c r="H337" s="11">
        <v>0.90247184019971904</v>
      </c>
      <c r="I337" s="12">
        <v>0.215</v>
      </c>
      <c r="J337" s="12">
        <v>-0.40500000000000003</v>
      </c>
      <c r="K337" s="13">
        <v>0</v>
      </c>
      <c r="L337" s="13">
        <v>-537710.77179999999</v>
      </c>
    </row>
    <row r="338" spans="1:12" x14ac:dyDescent="0.2">
      <c r="A338" s="3" t="s">
        <v>197</v>
      </c>
      <c r="B338" s="3" t="s">
        <v>281</v>
      </c>
      <c r="C338" s="3" t="s">
        <v>198</v>
      </c>
      <c r="D338" s="3" t="s">
        <v>199</v>
      </c>
      <c r="E338" s="9" t="s">
        <v>59</v>
      </c>
      <c r="F338" s="10">
        <v>-961000</v>
      </c>
      <c r="G338" s="10">
        <v>-862926.44720000005</v>
      </c>
      <c r="H338" s="11">
        <v>0.89794635509289999</v>
      </c>
      <c r="I338" s="12">
        <v>0.215</v>
      </c>
      <c r="J338" s="12">
        <v>-0.40500000000000003</v>
      </c>
      <c r="K338" s="13">
        <v>0</v>
      </c>
      <c r="L338" s="13">
        <v>-535014.39729999995</v>
      </c>
    </row>
    <row r="339" spans="1:12" x14ac:dyDescent="0.2">
      <c r="A339" s="3" t="s">
        <v>197</v>
      </c>
      <c r="B339" s="3" t="s">
        <v>281</v>
      </c>
      <c r="C339" s="3" t="s">
        <v>198</v>
      </c>
      <c r="D339" s="3" t="s">
        <v>199</v>
      </c>
      <c r="E339" s="9" t="s">
        <v>60</v>
      </c>
      <c r="F339" s="10">
        <v>-930000</v>
      </c>
      <c r="G339" s="10">
        <v>-830845.60699999996</v>
      </c>
      <c r="H339" s="11">
        <v>0.89338237315935298</v>
      </c>
      <c r="I339" s="12">
        <v>0.215</v>
      </c>
      <c r="J339" s="12">
        <v>-0.40500000000000003</v>
      </c>
      <c r="K339" s="13">
        <v>0</v>
      </c>
      <c r="L339" s="13">
        <v>-515124.27639999997</v>
      </c>
    </row>
    <row r="340" spans="1:12" x14ac:dyDescent="0.2">
      <c r="A340" s="3" t="s">
        <v>197</v>
      </c>
      <c r="B340" s="3" t="s">
        <v>281</v>
      </c>
      <c r="C340" s="3" t="s">
        <v>198</v>
      </c>
      <c r="D340" s="3" t="s">
        <v>199</v>
      </c>
      <c r="E340" s="9" t="s">
        <v>61</v>
      </c>
      <c r="F340" s="10">
        <v>-961000</v>
      </c>
      <c r="G340" s="10">
        <v>-854299.33649999998</v>
      </c>
      <c r="H340" s="11">
        <v>0.88896913267459698</v>
      </c>
      <c r="I340" s="12">
        <v>0.215</v>
      </c>
      <c r="J340" s="12">
        <v>-0.40500000000000003</v>
      </c>
      <c r="K340" s="13">
        <v>0</v>
      </c>
      <c r="L340" s="13">
        <v>-529665.58860000002</v>
      </c>
    </row>
    <row r="341" spans="1:12" x14ac:dyDescent="0.2">
      <c r="A341" s="3" t="s">
        <v>197</v>
      </c>
      <c r="B341" s="3" t="s">
        <v>281</v>
      </c>
      <c r="C341" s="3" t="s">
        <v>198</v>
      </c>
      <c r="D341" s="3" t="s">
        <v>199</v>
      </c>
      <c r="E341" s="9" t="s">
        <v>62</v>
      </c>
      <c r="F341" s="10">
        <v>-930000</v>
      </c>
      <c r="G341" s="10">
        <v>-822516.05980000005</v>
      </c>
      <c r="H341" s="11">
        <v>0.88442587080058199</v>
      </c>
      <c r="I341" s="12">
        <v>0.45500000000000002</v>
      </c>
      <c r="J341" s="12">
        <v>-0.40500000000000003</v>
      </c>
      <c r="K341" s="13">
        <v>0</v>
      </c>
      <c r="L341" s="13">
        <v>-707363.81149999995</v>
      </c>
    </row>
    <row r="342" spans="1:12" x14ac:dyDescent="0.2">
      <c r="A342" s="3" t="s">
        <v>197</v>
      </c>
      <c r="B342" s="3" t="s">
        <v>281</v>
      </c>
      <c r="C342" s="3" t="s">
        <v>198</v>
      </c>
      <c r="D342" s="3" t="s">
        <v>199</v>
      </c>
      <c r="E342" s="9" t="s">
        <v>63</v>
      </c>
      <c r="F342" s="10">
        <v>-961000</v>
      </c>
      <c r="G342" s="10">
        <v>-845680.02159999998</v>
      </c>
      <c r="H342" s="11">
        <v>0.88000002251418197</v>
      </c>
      <c r="I342" s="12">
        <v>0.45500000000000002</v>
      </c>
      <c r="J342" s="12">
        <v>-0.40500000000000003</v>
      </c>
      <c r="K342" s="13">
        <v>0</v>
      </c>
      <c r="L342" s="13">
        <v>-727284.8186</v>
      </c>
    </row>
    <row r="343" spans="1:12" x14ac:dyDescent="0.2">
      <c r="A343" s="3" t="s">
        <v>197</v>
      </c>
      <c r="B343" s="3" t="s">
        <v>281</v>
      </c>
      <c r="C343" s="3" t="s">
        <v>198</v>
      </c>
      <c r="D343" s="3" t="s">
        <v>199</v>
      </c>
      <c r="E343" s="9" t="s">
        <v>64</v>
      </c>
      <c r="F343" s="10">
        <v>-961000</v>
      </c>
      <c r="G343" s="10">
        <v>-841280.75910000002</v>
      </c>
      <c r="H343" s="11">
        <v>0.875422225865781</v>
      </c>
      <c r="I343" s="12">
        <v>0.45500000000000002</v>
      </c>
      <c r="J343" s="12">
        <v>-0.40500000000000003</v>
      </c>
      <c r="K343" s="13">
        <v>0</v>
      </c>
      <c r="L343" s="13">
        <v>-723501.45279999997</v>
      </c>
    </row>
    <row r="344" spans="1:12" x14ac:dyDescent="0.2">
      <c r="A344" s="3" t="s">
        <v>197</v>
      </c>
      <c r="B344" s="3" t="s">
        <v>281</v>
      </c>
      <c r="C344" s="3" t="s">
        <v>198</v>
      </c>
      <c r="D344" s="3" t="s">
        <v>199</v>
      </c>
      <c r="E344" s="9" t="s">
        <v>65</v>
      </c>
      <c r="F344" s="10">
        <v>-899000</v>
      </c>
      <c r="G344" s="10">
        <v>-782888.73970000003</v>
      </c>
      <c r="H344" s="11">
        <v>0.87084398191951107</v>
      </c>
      <c r="I344" s="12">
        <v>0.45500000000000002</v>
      </c>
      <c r="J344" s="12">
        <v>-0.40500000000000003</v>
      </c>
      <c r="K344" s="13">
        <v>0</v>
      </c>
      <c r="L344" s="13">
        <v>-673284.3162</v>
      </c>
    </row>
    <row r="345" spans="1:12" x14ac:dyDescent="0.2">
      <c r="A345" s="3" t="s">
        <v>197</v>
      </c>
      <c r="B345" s="3" t="s">
        <v>281</v>
      </c>
      <c r="C345" s="3" t="s">
        <v>198</v>
      </c>
      <c r="D345" s="3" t="s">
        <v>199</v>
      </c>
      <c r="E345" s="9" t="s">
        <v>66</v>
      </c>
      <c r="F345" s="10">
        <v>-961000</v>
      </c>
      <c r="G345" s="10">
        <v>-832742.85900000005</v>
      </c>
      <c r="H345" s="11">
        <v>0.86653783458802103</v>
      </c>
      <c r="I345" s="12">
        <v>0.45500000000000002</v>
      </c>
      <c r="J345" s="12">
        <v>-0.40500000000000003</v>
      </c>
      <c r="K345" s="13">
        <v>0</v>
      </c>
      <c r="L345" s="13">
        <v>-716158.85880000005</v>
      </c>
    </row>
    <row r="346" spans="1:12" x14ac:dyDescent="0.2">
      <c r="A346" s="3" t="s">
        <v>197</v>
      </c>
      <c r="B346" s="3" t="s">
        <v>281</v>
      </c>
      <c r="C346" s="3" t="s">
        <v>198</v>
      </c>
      <c r="D346" s="3" t="s">
        <v>199</v>
      </c>
      <c r="E346" s="9" t="s">
        <v>67</v>
      </c>
      <c r="F346" s="10">
        <v>-930000</v>
      </c>
      <c r="G346" s="10">
        <v>-801639.3602</v>
      </c>
      <c r="H346" s="11">
        <v>0.86197780664564205</v>
      </c>
      <c r="I346" s="12">
        <v>0.19500000000000001</v>
      </c>
      <c r="J346" s="12">
        <v>-0.40500000000000003</v>
      </c>
      <c r="K346" s="13">
        <v>0</v>
      </c>
      <c r="L346" s="13">
        <v>-480983.61609999998</v>
      </c>
    </row>
    <row r="347" spans="1:12" x14ac:dyDescent="0.2">
      <c r="A347" s="3" t="s">
        <v>197</v>
      </c>
      <c r="B347" s="3" t="s">
        <v>281</v>
      </c>
      <c r="C347" s="3" t="s">
        <v>198</v>
      </c>
      <c r="D347" s="3" t="s">
        <v>199</v>
      </c>
      <c r="E347" s="9" t="s">
        <v>68</v>
      </c>
      <c r="F347" s="10">
        <v>-961000</v>
      </c>
      <c r="G347" s="10">
        <v>-824168.84849999996</v>
      </c>
      <c r="H347" s="11">
        <v>0.85761586737675899</v>
      </c>
      <c r="I347" s="12">
        <v>0.19500000000000001</v>
      </c>
      <c r="J347" s="12">
        <v>-0.40500000000000003</v>
      </c>
      <c r="K347" s="13">
        <v>0</v>
      </c>
      <c r="L347" s="13">
        <v>-494501.30910000001</v>
      </c>
    </row>
    <row r="348" spans="1:12" x14ac:dyDescent="0.2">
      <c r="A348" s="3" t="s">
        <v>197</v>
      </c>
      <c r="B348" s="3" t="s">
        <v>281</v>
      </c>
      <c r="C348" s="3" t="s">
        <v>198</v>
      </c>
      <c r="D348" s="3" t="s">
        <v>199</v>
      </c>
      <c r="E348" s="9" t="s">
        <v>69</v>
      </c>
      <c r="F348" s="10">
        <v>-930000</v>
      </c>
      <c r="G348" s="10">
        <v>-793375.25089999998</v>
      </c>
      <c r="H348" s="11">
        <v>0.85309166763698607</v>
      </c>
      <c r="I348" s="12">
        <v>0.19500000000000001</v>
      </c>
      <c r="J348" s="12">
        <v>-0.40500000000000003</v>
      </c>
      <c r="K348" s="13">
        <v>0</v>
      </c>
      <c r="L348" s="13">
        <v>-476025.15049999999</v>
      </c>
    </row>
    <row r="349" spans="1:12" x14ac:dyDescent="0.2">
      <c r="A349" s="3" t="s">
        <v>197</v>
      </c>
      <c r="B349" s="3" t="s">
        <v>281</v>
      </c>
      <c r="C349" s="3" t="s">
        <v>198</v>
      </c>
      <c r="D349" s="3" t="s">
        <v>199</v>
      </c>
      <c r="E349" s="9" t="s">
        <v>70</v>
      </c>
      <c r="F349" s="10">
        <v>-961000</v>
      </c>
      <c r="G349" s="10">
        <v>-815627.76969999995</v>
      </c>
      <c r="H349" s="11">
        <v>0.84872816824669306</v>
      </c>
      <c r="I349" s="12">
        <v>0.19500000000000001</v>
      </c>
      <c r="J349" s="12">
        <v>-0.40500000000000003</v>
      </c>
      <c r="K349" s="13">
        <v>0</v>
      </c>
      <c r="L349" s="13">
        <v>-489376.6618</v>
      </c>
    </row>
    <row r="350" spans="1:12" x14ac:dyDescent="0.2">
      <c r="A350" s="3" t="s">
        <v>197</v>
      </c>
      <c r="B350" s="3" t="s">
        <v>281</v>
      </c>
      <c r="C350" s="3" t="s">
        <v>198</v>
      </c>
      <c r="D350" s="3" t="s">
        <v>199</v>
      </c>
      <c r="E350" s="9" t="s">
        <v>71</v>
      </c>
      <c r="F350" s="10">
        <v>-961000</v>
      </c>
      <c r="G350" s="10">
        <v>-811313.72609999997</v>
      </c>
      <c r="H350" s="11">
        <v>0.84423904897935598</v>
      </c>
      <c r="I350" s="12">
        <v>0.19500000000000001</v>
      </c>
      <c r="J350" s="12">
        <v>-0.40500000000000003</v>
      </c>
      <c r="K350" s="13">
        <v>0</v>
      </c>
      <c r="L350" s="13">
        <v>-486788.23560000001</v>
      </c>
    </row>
    <row r="351" spans="1:12" x14ac:dyDescent="0.2">
      <c r="A351" s="3" t="s">
        <v>197</v>
      </c>
      <c r="B351" s="3" t="s">
        <v>281</v>
      </c>
      <c r="C351" s="3" t="s">
        <v>198</v>
      </c>
      <c r="D351" s="3" t="s">
        <v>199</v>
      </c>
      <c r="E351" s="9" t="s">
        <v>72</v>
      </c>
      <c r="F351" s="10">
        <v>-930000</v>
      </c>
      <c r="G351" s="10">
        <v>-780955.53720000002</v>
      </c>
      <c r="H351" s="11">
        <v>0.83973713681109807</v>
      </c>
      <c r="I351" s="12">
        <v>0.19500000000000001</v>
      </c>
      <c r="J351" s="12">
        <v>-0.40500000000000003</v>
      </c>
      <c r="K351" s="13">
        <v>0</v>
      </c>
      <c r="L351" s="13">
        <v>-468573.3223</v>
      </c>
    </row>
    <row r="352" spans="1:12" x14ac:dyDescent="0.2">
      <c r="A352" s="3" t="s">
        <v>197</v>
      </c>
      <c r="B352" s="3" t="s">
        <v>281</v>
      </c>
      <c r="C352" s="3" t="s">
        <v>198</v>
      </c>
      <c r="D352" s="3" t="s">
        <v>199</v>
      </c>
      <c r="E352" s="9" t="s">
        <v>73</v>
      </c>
      <c r="F352" s="10">
        <v>-961000</v>
      </c>
      <c r="G352" s="10">
        <v>-802816.56200000003</v>
      </c>
      <c r="H352" s="11">
        <v>0.83539704678163107</v>
      </c>
      <c r="I352" s="12">
        <v>0.19500000000000001</v>
      </c>
      <c r="J352" s="12">
        <v>-0.40500000000000003</v>
      </c>
      <c r="K352" s="13">
        <v>0</v>
      </c>
      <c r="L352" s="13">
        <v>-481689.93719999999</v>
      </c>
    </row>
    <row r="353" spans="1:12" x14ac:dyDescent="0.2">
      <c r="A353" s="3" t="s">
        <v>197</v>
      </c>
      <c r="B353" s="3" t="s">
        <v>282</v>
      </c>
      <c r="C353" s="3" t="s">
        <v>198</v>
      </c>
      <c r="D353" s="3" t="s">
        <v>199</v>
      </c>
      <c r="E353" s="9" t="s">
        <v>74</v>
      </c>
      <c r="F353" s="10">
        <v>-288000</v>
      </c>
      <c r="G353" s="10">
        <v>-239307.70569999999</v>
      </c>
      <c r="H353" s="11">
        <v>0.830929533592078</v>
      </c>
      <c r="I353" s="12">
        <v>0.435</v>
      </c>
      <c r="J353" s="12">
        <v>-0.47499999999999998</v>
      </c>
      <c r="K353" s="13">
        <v>0</v>
      </c>
      <c r="L353" s="13">
        <v>-217770.0122</v>
      </c>
    </row>
    <row r="354" spans="1:12" x14ac:dyDescent="0.2">
      <c r="A354" s="3" t="s">
        <v>197</v>
      </c>
      <c r="B354" s="3" t="s">
        <v>282</v>
      </c>
      <c r="C354" s="3" t="s">
        <v>198</v>
      </c>
      <c r="D354" s="3" t="s">
        <v>199</v>
      </c>
      <c r="E354" s="9" t="s">
        <v>75</v>
      </c>
      <c r="F354" s="10">
        <v>-297600</v>
      </c>
      <c r="G354" s="10">
        <v>-245995.36790000001</v>
      </c>
      <c r="H354" s="11">
        <v>0.82659733842404204</v>
      </c>
      <c r="I354" s="12">
        <v>0.435</v>
      </c>
      <c r="J354" s="12">
        <v>-0.47499999999999998</v>
      </c>
      <c r="K354" s="13">
        <v>0</v>
      </c>
      <c r="L354" s="13">
        <v>-223855.78479999999</v>
      </c>
    </row>
    <row r="355" spans="1:12" x14ac:dyDescent="0.2">
      <c r="A355" s="3" t="s">
        <v>197</v>
      </c>
      <c r="B355" s="3" t="s">
        <v>282</v>
      </c>
      <c r="C355" s="3" t="s">
        <v>198</v>
      </c>
      <c r="D355" s="3" t="s">
        <v>199</v>
      </c>
      <c r="E355" s="9" t="s">
        <v>76</v>
      </c>
      <c r="F355" s="10">
        <v>-297600</v>
      </c>
      <c r="G355" s="10">
        <v>-244663.6778</v>
      </c>
      <c r="H355" s="11">
        <v>0.82212257324334204</v>
      </c>
      <c r="I355" s="12">
        <v>0.435</v>
      </c>
      <c r="J355" s="12">
        <v>-0.47499999999999998</v>
      </c>
      <c r="K355" s="13">
        <v>0</v>
      </c>
      <c r="L355" s="13">
        <v>-222643.94680000001</v>
      </c>
    </row>
    <row r="356" spans="1:12" x14ac:dyDescent="0.2">
      <c r="A356" s="3" t="s">
        <v>197</v>
      </c>
      <c r="B356" s="3" t="s">
        <v>282</v>
      </c>
      <c r="C356" s="3" t="s">
        <v>198</v>
      </c>
      <c r="D356" s="3" t="s">
        <v>199</v>
      </c>
      <c r="E356" s="9" t="s">
        <v>77</v>
      </c>
      <c r="F356" s="10">
        <v>-268800</v>
      </c>
      <c r="G356" s="10">
        <v>-219783.93900000001</v>
      </c>
      <c r="H356" s="11">
        <v>0.81764858245325001</v>
      </c>
      <c r="I356" s="12">
        <v>0.435</v>
      </c>
      <c r="J356" s="12">
        <v>-0.47499999999999998</v>
      </c>
      <c r="K356" s="13">
        <v>0</v>
      </c>
      <c r="L356" s="13">
        <v>-200003.38449999999</v>
      </c>
    </row>
    <row r="357" spans="1:12" x14ac:dyDescent="0.2">
      <c r="A357" s="3" t="s">
        <v>197</v>
      </c>
      <c r="B357" s="3" t="s">
        <v>282</v>
      </c>
      <c r="C357" s="3" t="s">
        <v>198</v>
      </c>
      <c r="D357" s="3" t="s">
        <v>199</v>
      </c>
      <c r="E357" s="9" t="s">
        <v>78</v>
      </c>
      <c r="F357" s="10">
        <v>-297600</v>
      </c>
      <c r="G357" s="10">
        <v>-242127.72889999999</v>
      </c>
      <c r="H357" s="11">
        <v>0.813601239426745</v>
      </c>
      <c r="I357" s="12">
        <v>0.435</v>
      </c>
      <c r="J357" s="12">
        <v>-0.47499999999999998</v>
      </c>
      <c r="K357" s="13">
        <v>0</v>
      </c>
      <c r="L357" s="13">
        <v>-220336.23329999999</v>
      </c>
    </row>
    <row r="358" spans="1:12" x14ac:dyDescent="0.2">
      <c r="A358" s="3" t="s">
        <v>197</v>
      </c>
      <c r="B358" s="3" t="s">
        <v>282</v>
      </c>
      <c r="C358" s="3" t="s">
        <v>198</v>
      </c>
      <c r="D358" s="3" t="s">
        <v>199</v>
      </c>
      <c r="E358" s="9" t="s">
        <v>79</v>
      </c>
      <c r="F358" s="10">
        <v>-288000</v>
      </c>
      <c r="G358" s="10">
        <v>-233040.91990000001</v>
      </c>
      <c r="H358" s="11">
        <v>0.80916986078953501</v>
      </c>
      <c r="I358" s="12">
        <v>0.19</v>
      </c>
      <c r="J358" s="12">
        <v>-0.47499999999999998</v>
      </c>
      <c r="K358" s="13">
        <v>0</v>
      </c>
      <c r="L358" s="13">
        <v>-154972.21170000001</v>
      </c>
    </row>
    <row r="359" spans="1:12" x14ac:dyDescent="0.2">
      <c r="A359" s="3" t="s">
        <v>197</v>
      </c>
      <c r="B359" s="3" t="s">
        <v>282</v>
      </c>
      <c r="C359" s="3" t="s">
        <v>198</v>
      </c>
      <c r="D359" s="3" t="s">
        <v>199</v>
      </c>
      <c r="E359" s="9" t="s">
        <v>80</v>
      </c>
      <c r="F359" s="10">
        <v>-297600</v>
      </c>
      <c r="G359" s="10">
        <v>-239546.23250000001</v>
      </c>
      <c r="H359" s="11">
        <v>0.80492685635309402</v>
      </c>
      <c r="I359" s="12">
        <v>0.19</v>
      </c>
      <c r="J359" s="12">
        <v>-0.47499999999999998</v>
      </c>
      <c r="K359" s="13">
        <v>0</v>
      </c>
      <c r="L359" s="13">
        <v>-159298.24460000001</v>
      </c>
    </row>
    <row r="360" spans="1:12" x14ac:dyDescent="0.2">
      <c r="A360" s="3" t="s">
        <v>197</v>
      </c>
      <c r="B360" s="3" t="s">
        <v>282</v>
      </c>
      <c r="C360" s="3" t="s">
        <v>198</v>
      </c>
      <c r="D360" s="3" t="s">
        <v>199</v>
      </c>
      <c r="E360" s="9" t="s">
        <v>81</v>
      </c>
      <c r="F360" s="10">
        <v>-288000</v>
      </c>
      <c r="G360" s="10">
        <v>-230555.4278</v>
      </c>
      <c r="H360" s="11">
        <v>0.80053967997868991</v>
      </c>
      <c r="I360" s="12">
        <v>0.19</v>
      </c>
      <c r="J360" s="12">
        <v>-0.47499999999999998</v>
      </c>
      <c r="K360" s="13">
        <v>0</v>
      </c>
      <c r="L360" s="13">
        <v>-153319.35949999999</v>
      </c>
    </row>
    <row r="361" spans="1:12" x14ac:dyDescent="0.2">
      <c r="A361" s="3" t="s">
        <v>197</v>
      </c>
      <c r="B361" s="3" t="s">
        <v>282</v>
      </c>
      <c r="C361" s="3" t="s">
        <v>198</v>
      </c>
      <c r="D361" s="3" t="s">
        <v>199</v>
      </c>
      <c r="E361" s="9" t="s">
        <v>82</v>
      </c>
      <c r="F361" s="10">
        <v>-297600</v>
      </c>
      <c r="G361" s="10">
        <v>-236977.693</v>
      </c>
      <c r="H361" s="11">
        <v>0.79629601158800201</v>
      </c>
      <c r="I361" s="12">
        <v>0.19</v>
      </c>
      <c r="J361" s="12">
        <v>-0.47499999999999998</v>
      </c>
      <c r="K361" s="13">
        <v>0</v>
      </c>
      <c r="L361" s="13">
        <v>-157590.16589999999</v>
      </c>
    </row>
    <row r="362" spans="1:12" x14ac:dyDescent="0.2">
      <c r="A362" s="3" t="s">
        <v>197</v>
      </c>
      <c r="B362" s="3" t="s">
        <v>282</v>
      </c>
      <c r="C362" s="3" t="s">
        <v>198</v>
      </c>
      <c r="D362" s="3" t="s">
        <v>199</v>
      </c>
      <c r="E362" s="9" t="s">
        <v>83</v>
      </c>
      <c r="F362" s="10">
        <v>-297600</v>
      </c>
      <c r="G362" s="10">
        <v>-235673.4394</v>
      </c>
      <c r="H362" s="11">
        <v>0.79191343885566701</v>
      </c>
      <c r="I362" s="12">
        <v>0.19</v>
      </c>
      <c r="J362" s="12">
        <v>-0.47499999999999998</v>
      </c>
      <c r="K362" s="13">
        <v>0</v>
      </c>
      <c r="L362" s="13">
        <v>-156722.83720000001</v>
      </c>
    </row>
    <row r="363" spans="1:12" x14ac:dyDescent="0.2">
      <c r="A363" s="3" t="s">
        <v>197</v>
      </c>
      <c r="B363" s="3" t="s">
        <v>282</v>
      </c>
      <c r="C363" s="3" t="s">
        <v>198</v>
      </c>
      <c r="D363" s="3" t="s">
        <v>199</v>
      </c>
      <c r="E363" s="9" t="s">
        <v>84</v>
      </c>
      <c r="F363" s="10">
        <v>-288000</v>
      </c>
      <c r="G363" s="10">
        <v>-226808.4258</v>
      </c>
      <c r="H363" s="11">
        <v>0.78752925607906399</v>
      </c>
      <c r="I363" s="12">
        <v>0.19</v>
      </c>
      <c r="J363" s="12">
        <v>-0.47499999999999998</v>
      </c>
      <c r="K363" s="13">
        <v>0</v>
      </c>
      <c r="L363" s="13">
        <v>-150827.60310000001</v>
      </c>
    </row>
    <row r="364" spans="1:12" x14ac:dyDescent="0.2">
      <c r="A364" s="3" t="s">
        <v>197</v>
      </c>
      <c r="B364" s="3" t="s">
        <v>282</v>
      </c>
      <c r="C364" s="3" t="s">
        <v>198</v>
      </c>
      <c r="D364" s="3" t="s">
        <v>199</v>
      </c>
      <c r="E364" s="9" t="s">
        <v>85</v>
      </c>
      <c r="F364" s="10">
        <v>-297600</v>
      </c>
      <c r="G364" s="10">
        <v>-233105.6894</v>
      </c>
      <c r="H364" s="11">
        <v>0.78328524654702703</v>
      </c>
      <c r="I364" s="12">
        <v>0.19</v>
      </c>
      <c r="J364" s="12">
        <v>-0.47499999999999998</v>
      </c>
      <c r="K364" s="13">
        <v>0</v>
      </c>
      <c r="L364" s="13">
        <v>-155015.28339999999</v>
      </c>
    </row>
    <row r="365" spans="1:12" x14ac:dyDescent="0.2">
      <c r="A365" s="3" t="s">
        <v>197</v>
      </c>
      <c r="B365" s="3" t="s">
        <v>282</v>
      </c>
      <c r="C365" s="3" t="s">
        <v>198</v>
      </c>
      <c r="D365" s="3" t="s">
        <v>199</v>
      </c>
      <c r="E365" s="9" t="s">
        <v>86</v>
      </c>
      <c r="F365" s="10">
        <v>-288000</v>
      </c>
      <c r="G365" s="10">
        <v>-224322.8443</v>
      </c>
      <c r="H365" s="11">
        <v>0.77889876509119305</v>
      </c>
      <c r="I365" s="12">
        <v>0.44</v>
      </c>
      <c r="J365" s="12">
        <v>-0.47499999999999998</v>
      </c>
      <c r="K365" s="13">
        <v>0</v>
      </c>
      <c r="L365" s="13">
        <v>-205255.4026</v>
      </c>
    </row>
    <row r="366" spans="1:12" x14ac:dyDescent="0.2">
      <c r="A366" s="3" t="s">
        <v>197</v>
      </c>
      <c r="B366" s="3" t="s">
        <v>282</v>
      </c>
      <c r="C366" s="3" t="s">
        <v>198</v>
      </c>
      <c r="D366" s="3" t="s">
        <v>199</v>
      </c>
      <c r="E366" s="9" t="s">
        <v>87</v>
      </c>
      <c r="F366" s="10">
        <v>-297600</v>
      </c>
      <c r="G366" s="10">
        <v>-230536.75820000001</v>
      </c>
      <c r="H366" s="11">
        <v>0.77465308547670297</v>
      </c>
      <c r="I366" s="12">
        <v>0.44</v>
      </c>
      <c r="J366" s="12">
        <v>-0.47499999999999998</v>
      </c>
      <c r="K366" s="13">
        <v>0</v>
      </c>
      <c r="L366" s="13">
        <v>-210941.13380000001</v>
      </c>
    </row>
    <row r="367" spans="1:12" x14ac:dyDescent="0.2">
      <c r="A367" s="3" t="s">
        <v>197</v>
      </c>
      <c r="B367" s="3" t="s">
        <v>282</v>
      </c>
      <c r="C367" s="3" t="s">
        <v>198</v>
      </c>
      <c r="D367" s="3" t="s">
        <v>199</v>
      </c>
      <c r="E367" s="9" t="s">
        <v>88</v>
      </c>
      <c r="F367" s="10">
        <v>-297600</v>
      </c>
      <c r="G367" s="10">
        <v>-229230.99729999999</v>
      </c>
      <c r="H367" s="11">
        <v>0.77026544806611197</v>
      </c>
      <c r="I367" s="12">
        <v>0.44</v>
      </c>
      <c r="J367" s="12">
        <v>-0.47499999999999998</v>
      </c>
      <c r="K367" s="13">
        <v>0</v>
      </c>
      <c r="L367" s="13">
        <v>-209746.36259999999</v>
      </c>
    </row>
    <row r="368" spans="1:12" x14ac:dyDescent="0.2">
      <c r="A368" s="3" t="s">
        <v>197</v>
      </c>
      <c r="B368" s="3" t="s">
        <v>282</v>
      </c>
      <c r="C368" s="3" t="s">
        <v>198</v>
      </c>
      <c r="D368" s="3" t="s">
        <v>199</v>
      </c>
      <c r="E368" s="9" t="s">
        <v>89</v>
      </c>
      <c r="F368" s="10">
        <v>-268800</v>
      </c>
      <c r="G368" s="10">
        <v>-205867.9142</v>
      </c>
      <c r="H368" s="11">
        <v>0.76587765708697597</v>
      </c>
      <c r="I368" s="12">
        <v>0.44</v>
      </c>
      <c r="J368" s="12">
        <v>-0.47499999999999998</v>
      </c>
      <c r="K368" s="13">
        <v>0</v>
      </c>
      <c r="L368" s="13">
        <v>-188369.1415</v>
      </c>
    </row>
    <row r="369" spans="1:12" x14ac:dyDescent="0.2">
      <c r="A369" s="3" t="s">
        <v>197</v>
      </c>
      <c r="B369" s="3" t="s">
        <v>282</v>
      </c>
      <c r="C369" s="3" t="s">
        <v>198</v>
      </c>
      <c r="D369" s="3" t="s">
        <v>199</v>
      </c>
      <c r="E369" s="9" t="s">
        <v>90</v>
      </c>
      <c r="F369" s="10">
        <v>-297600</v>
      </c>
      <c r="G369" s="10">
        <v>-226745.78510000001</v>
      </c>
      <c r="H369" s="11">
        <v>0.76191460042864301</v>
      </c>
      <c r="I369" s="12">
        <v>0.44</v>
      </c>
      <c r="J369" s="12">
        <v>-0.47499999999999998</v>
      </c>
      <c r="K369" s="13">
        <v>0</v>
      </c>
      <c r="L369" s="13">
        <v>-207472.3934</v>
      </c>
    </row>
    <row r="370" spans="1:12" x14ac:dyDescent="0.2">
      <c r="A370" s="3" t="s">
        <v>197</v>
      </c>
      <c r="B370" s="3" t="s">
        <v>282</v>
      </c>
      <c r="C370" s="3" t="s">
        <v>198</v>
      </c>
      <c r="D370" s="3" t="s">
        <v>199</v>
      </c>
      <c r="E370" s="9" t="s">
        <v>91</v>
      </c>
      <c r="F370" s="10">
        <v>-288000</v>
      </c>
      <c r="G370" s="10">
        <v>-218167.86739999999</v>
      </c>
      <c r="H370" s="11">
        <v>0.75752731735257106</v>
      </c>
      <c r="I370" s="12">
        <v>0.185</v>
      </c>
      <c r="J370" s="12">
        <v>-0.47499999999999998</v>
      </c>
      <c r="K370" s="13">
        <v>0</v>
      </c>
      <c r="L370" s="13">
        <v>-143990.79250000001</v>
      </c>
    </row>
    <row r="371" spans="1:12" x14ac:dyDescent="0.2">
      <c r="A371" s="3" t="s">
        <v>197</v>
      </c>
      <c r="B371" s="3" t="s">
        <v>282</v>
      </c>
      <c r="C371" s="3" t="s">
        <v>198</v>
      </c>
      <c r="D371" s="3" t="s">
        <v>199</v>
      </c>
      <c r="E371" s="9" t="s">
        <v>92</v>
      </c>
      <c r="F371" s="10">
        <v>-297600</v>
      </c>
      <c r="G371" s="10">
        <v>-224176.78510000001</v>
      </c>
      <c r="H371" s="11">
        <v>0.75328220787245503</v>
      </c>
      <c r="I371" s="12">
        <v>0.185</v>
      </c>
      <c r="J371" s="12">
        <v>-0.47499999999999998</v>
      </c>
      <c r="K371" s="13">
        <v>0</v>
      </c>
      <c r="L371" s="13">
        <v>-147956.67809999999</v>
      </c>
    </row>
    <row r="372" spans="1:12" x14ac:dyDescent="0.2">
      <c r="A372" s="3" t="s">
        <v>197</v>
      </c>
      <c r="B372" s="3" t="s">
        <v>282</v>
      </c>
      <c r="C372" s="3" t="s">
        <v>198</v>
      </c>
      <c r="D372" s="3" t="s">
        <v>199</v>
      </c>
      <c r="E372" s="9" t="s">
        <v>93</v>
      </c>
      <c r="F372" s="10">
        <v>-288000</v>
      </c>
      <c r="G372" s="10">
        <v>-215687.3529</v>
      </c>
      <c r="H372" s="11">
        <v>0.74891441991861507</v>
      </c>
      <c r="I372" s="12">
        <v>0.185</v>
      </c>
      <c r="J372" s="12">
        <v>-0.47499999999999998</v>
      </c>
      <c r="K372" s="13">
        <v>0</v>
      </c>
      <c r="L372" s="13">
        <v>-142353.65289999999</v>
      </c>
    </row>
    <row r="373" spans="1:12" x14ac:dyDescent="0.2">
      <c r="A373" s="3" t="s">
        <v>197</v>
      </c>
      <c r="B373" s="3" t="s">
        <v>282</v>
      </c>
      <c r="C373" s="3" t="s">
        <v>198</v>
      </c>
      <c r="D373" s="3" t="s">
        <v>199</v>
      </c>
      <c r="E373" s="9" t="s">
        <v>94</v>
      </c>
      <c r="F373" s="10">
        <v>-297600</v>
      </c>
      <c r="G373" s="10">
        <v>-221694.9289</v>
      </c>
      <c r="H373" s="11">
        <v>0.74494263734336996</v>
      </c>
      <c r="I373" s="12">
        <v>0.185</v>
      </c>
      <c r="J373" s="12">
        <v>-0.47499999999999998</v>
      </c>
      <c r="K373" s="13">
        <v>0</v>
      </c>
      <c r="L373" s="13">
        <v>-146318.6531</v>
      </c>
    </row>
    <row r="374" spans="1:12" x14ac:dyDescent="0.2">
      <c r="A374" s="3" t="s">
        <v>197</v>
      </c>
      <c r="B374" s="3" t="s">
        <v>282</v>
      </c>
      <c r="C374" s="3" t="s">
        <v>198</v>
      </c>
      <c r="D374" s="3" t="s">
        <v>199</v>
      </c>
      <c r="E374" s="9" t="s">
        <v>95</v>
      </c>
      <c r="F374" s="10">
        <v>-297600</v>
      </c>
      <c r="G374" s="10">
        <v>-220475.73550000001</v>
      </c>
      <c r="H374" s="11">
        <v>0.74084588543767504</v>
      </c>
      <c r="I374" s="12">
        <v>0.185</v>
      </c>
      <c r="J374" s="12">
        <v>-0.47499999999999998</v>
      </c>
      <c r="K374" s="13">
        <v>0</v>
      </c>
      <c r="L374" s="13">
        <v>-145513.98540000001</v>
      </c>
    </row>
    <row r="375" spans="1:12" x14ac:dyDescent="0.2">
      <c r="A375" s="3" t="s">
        <v>197</v>
      </c>
      <c r="B375" s="3" t="s">
        <v>282</v>
      </c>
      <c r="C375" s="3" t="s">
        <v>198</v>
      </c>
      <c r="D375" s="3" t="s">
        <v>199</v>
      </c>
      <c r="E375" s="9" t="s">
        <v>96</v>
      </c>
      <c r="F375" s="10">
        <v>-288000</v>
      </c>
      <c r="G375" s="10">
        <v>-212185.959</v>
      </c>
      <c r="H375" s="11">
        <v>0.73675680196884497</v>
      </c>
      <c r="I375" s="12">
        <v>0.185</v>
      </c>
      <c r="J375" s="12">
        <v>-0.47499999999999998</v>
      </c>
      <c r="K375" s="13">
        <v>0</v>
      </c>
      <c r="L375" s="13">
        <v>-140042.7329</v>
      </c>
    </row>
    <row r="376" spans="1:12" x14ac:dyDescent="0.2">
      <c r="A376" s="3" t="s">
        <v>197</v>
      </c>
      <c r="B376" s="3" t="s">
        <v>282</v>
      </c>
      <c r="C376" s="3" t="s">
        <v>198</v>
      </c>
      <c r="D376" s="3" t="s">
        <v>199</v>
      </c>
      <c r="E376" s="9" t="s">
        <v>97</v>
      </c>
      <c r="F376" s="10">
        <v>-297600</v>
      </c>
      <c r="G376" s="10">
        <v>-218083.3757</v>
      </c>
      <c r="H376" s="11">
        <v>0.73280704212216097</v>
      </c>
      <c r="I376" s="12">
        <v>0.185</v>
      </c>
      <c r="J376" s="12">
        <v>-0.47499999999999998</v>
      </c>
      <c r="K376" s="13">
        <v>0</v>
      </c>
      <c r="L376" s="13">
        <v>-143935.02799999999</v>
      </c>
    </row>
    <row r="377" spans="1:12" x14ac:dyDescent="0.2">
      <c r="A377" s="3" t="s">
        <v>197</v>
      </c>
      <c r="B377" s="3" t="s">
        <v>282</v>
      </c>
      <c r="C377" s="3" t="s">
        <v>198</v>
      </c>
      <c r="D377" s="3" t="s">
        <v>199</v>
      </c>
      <c r="E377" s="9" t="s">
        <v>98</v>
      </c>
      <c r="F377" s="10">
        <v>-288000</v>
      </c>
      <c r="G377" s="10">
        <v>-209875.22140000001</v>
      </c>
      <c r="H377" s="11">
        <v>0.728733407648125</v>
      </c>
      <c r="I377" s="12">
        <v>0.42</v>
      </c>
      <c r="J377" s="12">
        <v>-0.47499999999999998</v>
      </c>
      <c r="K377" s="13">
        <v>0</v>
      </c>
      <c r="L377" s="13">
        <v>-187838.32320000001</v>
      </c>
    </row>
    <row r="378" spans="1:12" x14ac:dyDescent="0.2">
      <c r="A378" s="3" t="s">
        <v>197</v>
      </c>
      <c r="B378" s="3" t="s">
        <v>282</v>
      </c>
      <c r="C378" s="3" t="s">
        <v>198</v>
      </c>
      <c r="D378" s="3" t="s">
        <v>199</v>
      </c>
      <c r="E378" s="9" t="s">
        <v>99</v>
      </c>
      <c r="F378" s="10">
        <v>-297600</v>
      </c>
      <c r="G378" s="10">
        <v>-215700.13080000001</v>
      </c>
      <c r="H378" s="11">
        <v>0.724798826573952</v>
      </c>
      <c r="I378" s="12">
        <v>0.42</v>
      </c>
      <c r="J378" s="12">
        <v>-0.47499999999999998</v>
      </c>
      <c r="K378" s="13">
        <v>0</v>
      </c>
      <c r="L378" s="13">
        <v>-193051.6171</v>
      </c>
    </row>
    <row r="379" spans="1:12" x14ac:dyDescent="0.2">
      <c r="A379" s="3" t="s">
        <v>197</v>
      </c>
      <c r="B379" s="3" t="s">
        <v>282</v>
      </c>
      <c r="C379" s="3" t="s">
        <v>198</v>
      </c>
      <c r="D379" s="3" t="s">
        <v>199</v>
      </c>
      <c r="E379" s="9" t="s">
        <v>100</v>
      </c>
      <c r="F379" s="10">
        <v>-297600</v>
      </c>
      <c r="G379" s="10">
        <v>-214492.55439999999</v>
      </c>
      <c r="H379" s="11">
        <v>0.72074111030854104</v>
      </c>
      <c r="I379" s="12">
        <v>0.42</v>
      </c>
      <c r="J379" s="12">
        <v>-0.47499999999999998</v>
      </c>
      <c r="K379" s="13">
        <v>0</v>
      </c>
      <c r="L379" s="13">
        <v>-191970.83619999999</v>
      </c>
    </row>
    <row r="380" spans="1:12" x14ac:dyDescent="0.2">
      <c r="A380" s="3" t="s">
        <v>197</v>
      </c>
      <c r="B380" s="3" t="s">
        <v>282</v>
      </c>
      <c r="C380" s="3" t="s">
        <v>198</v>
      </c>
      <c r="D380" s="3" t="s">
        <v>199</v>
      </c>
      <c r="E380" s="9" t="s">
        <v>101</v>
      </c>
      <c r="F380" s="10">
        <v>-268800</v>
      </c>
      <c r="G380" s="10">
        <v>-192646.71840000001</v>
      </c>
      <c r="H380" s="11">
        <v>0.71669166055560507</v>
      </c>
      <c r="I380" s="12">
        <v>0.42</v>
      </c>
      <c r="J380" s="12">
        <v>-0.47499999999999998</v>
      </c>
      <c r="K380" s="13">
        <v>0</v>
      </c>
      <c r="L380" s="13">
        <v>-172418.81289999999</v>
      </c>
    </row>
    <row r="381" spans="1:12" x14ac:dyDescent="0.2">
      <c r="A381" s="3" t="s">
        <v>197</v>
      </c>
      <c r="B381" s="3" t="s">
        <v>282</v>
      </c>
      <c r="C381" s="3" t="s">
        <v>198</v>
      </c>
      <c r="D381" s="3" t="s">
        <v>199</v>
      </c>
      <c r="E381" s="9" t="s">
        <v>102</v>
      </c>
      <c r="F381" s="10">
        <v>-297600</v>
      </c>
      <c r="G381" s="10">
        <v>-212201.08970000001</v>
      </c>
      <c r="H381" s="11">
        <v>0.71304129617928602</v>
      </c>
      <c r="I381" s="12">
        <v>0.42</v>
      </c>
      <c r="J381" s="12">
        <v>-0.47499999999999998</v>
      </c>
      <c r="K381" s="13">
        <v>0</v>
      </c>
      <c r="L381" s="13">
        <v>-189919.97529999999</v>
      </c>
    </row>
    <row r="382" spans="1:12" x14ac:dyDescent="0.2">
      <c r="A382" s="3" t="s">
        <v>197</v>
      </c>
      <c r="B382" s="3" t="s">
        <v>282</v>
      </c>
      <c r="C382" s="3" t="s">
        <v>198</v>
      </c>
      <c r="D382" s="3" t="s">
        <v>199</v>
      </c>
      <c r="E382" s="9" t="s">
        <v>103</v>
      </c>
      <c r="F382" s="10">
        <v>-288000</v>
      </c>
      <c r="G382" s="10">
        <v>-204194.27619999999</v>
      </c>
      <c r="H382" s="11">
        <v>0.70900790356041699</v>
      </c>
      <c r="I382" s="12">
        <v>0.19500000000000001</v>
      </c>
      <c r="J382" s="12">
        <v>-0.47499999999999998</v>
      </c>
      <c r="K382" s="13">
        <v>0</v>
      </c>
      <c r="L382" s="13">
        <v>-136810.16510000001</v>
      </c>
    </row>
    <row r="383" spans="1:12" x14ac:dyDescent="0.2">
      <c r="A383" s="3" t="s">
        <v>197</v>
      </c>
      <c r="B383" s="3" t="s">
        <v>282</v>
      </c>
      <c r="C383" s="3" t="s">
        <v>198</v>
      </c>
      <c r="D383" s="3" t="s">
        <v>199</v>
      </c>
      <c r="E383" s="9" t="s">
        <v>104</v>
      </c>
      <c r="F383" s="10">
        <v>-297600</v>
      </c>
      <c r="G383" s="10">
        <v>-209841.5729</v>
      </c>
      <c r="H383" s="11">
        <v>0.70511281215900201</v>
      </c>
      <c r="I383" s="12">
        <v>0.19500000000000001</v>
      </c>
      <c r="J383" s="12">
        <v>-0.47499999999999998</v>
      </c>
      <c r="K383" s="13">
        <v>0</v>
      </c>
      <c r="L383" s="13">
        <v>-140593.85380000001</v>
      </c>
    </row>
    <row r="384" spans="1:12" x14ac:dyDescent="0.2">
      <c r="A384" s="3" t="s">
        <v>197</v>
      </c>
      <c r="B384" s="3" t="s">
        <v>282</v>
      </c>
      <c r="C384" s="3" t="s">
        <v>198</v>
      </c>
      <c r="D384" s="3" t="s">
        <v>199</v>
      </c>
      <c r="E384" s="9" t="s">
        <v>105</v>
      </c>
      <c r="F384" s="10">
        <v>-288000</v>
      </c>
      <c r="G384" s="10">
        <v>-201915.7806</v>
      </c>
      <c r="H384" s="11">
        <v>0.70109646038893103</v>
      </c>
      <c r="I384" s="12">
        <v>0.19500000000000001</v>
      </c>
      <c r="J384" s="12">
        <v>-0.47499999999999998</v>
      </c>
      <c r="K384" s="13">
        <v>0</v>
      </c>
      <c r="L384" s="13">
        <v>-135283.573</v>
      </c>
    </row>
    <row r="385" spans="1:12" x14ac:dyDescent="0.2">
      <c r="A385" s="3" t="s">
        <v>197</v>
      </c>
      <c r="B385" s="3" t="s">
        <v>282</v>
      </c>
      <c r="C385" s="3" t="s">
        <v>198</v>
      </c>
      <c r="D385" s="3" t="s">
        <v>199</v>
      </c>
      <c r="E385" s="9" t="s">
        <v>106</v>
      </c>
      <c r="F385" s="10">
        <v>-297600</v>
      </c>
      <c r="G385" s="10">
        <v>-207492.09849999999</v>
      </c>
      <c r="H385" s="11">
        <v>0.69721807304043903</v>
      </c>
      <c r="I385" s="12">
        <v>0.19500000000000001</v>
      </c>
      <c r="J385" s="12">
        <v>-0.47499999999999998</v>
      </c>
      <c r="K385" s="13">
        <v>0</v>
      </c>
      <c r="L385" s="13">
        <v>-139019.70600000001</v>
      </c>
    </row>
    <row r="386" spans="1:12" x14ac:dyDescent="0.2">
      <c r="A386" s="3" t="s">
        <v>197</v>
      </c>
      <c r="B386" s="3" t="s">
        <v>282</v>
      </c>
      <c r="C386" s="3" t="s">
        <v>198</v>
      </c>
      <c r="D386" s="3" t="s">
        <v>199</v>
      </c>
      <c r="E386" s="9" t="s">
        <v>107</v>
      </c>
      <c r="F386" s="10">
        <v>-297600</v>
      </c>
      <c r="G386" s="10">
        <v>-206302.03390000001</v>
      </c>
      <c r="H386" s="11">
        <v>0.69321919983663305</v>
      </c>
      <c r="I386" s="12">
        <v>0.19500000000000001</v>
      </c>
      <c r="J386" s="12">
        <v>-0.47499999999999998</v>
      </c>
      <c r="K386" s="13">
        <v>0</v>
      </c>
      <c r="L386" s="13">
        <v>-138222.3627</v>
      </c>
    </row>
    <row r="387" spans="1:12" x14ac:dyDescent="0.2">
      <c r="A387" s="3" t="s">
        <v>197</v>
      </c>
      <c r="B387" s="3" t="s">
        <v>282</v>
      </c>
      <c r="C387" s="3" t="s">
        <v>198</v>
      </c>
      <c r="D387" s="3" t="s">
        <v>199</v>
      </c>
      <c r="E387" s="9" t="s">
        <v>108</v>
      </c>
      <c r="F387" s="10">
        <v>-288000</v>
      </c>
      <c r="G387" s="10">
        <v>-198498.05970000001</v>
      </c>
      <c r="H387" s="11">
        <v>0.68922937400123496</v>
      </c>
      <c r="I387" s="12">
        <v>0.19500000000000001</v>
      </c>
      <c r="J387" s="12">
        <v>-0.47499999999999998</v>
      </c>
      <c r="K387" s="13">
        <v>0</v>
      </c>
      <c r="L387" s="13">
        <v>-132993.70000000001</v>
      </c>
    </row>
    <row r="388" spans="1:12" x14ac:dyDescent="0.2">
      <c r="A388" s="3" t="s">
        <v>197</v>
      </c>
      <c r="B388" s="3" t="s">
        <v>282</v>
      </c>
      <c r="C388" s="3" t="s">
        <v>198</v>
      </c>
      <c r="D388" s="3" t="s">
        <v>199</v>
      </c>
      <c r="E388" s="9" t="s">
        <v>109</v>
      </c>
      <c r="F388" s="10">
        <v>-297600</v>
      </c>
      <c r="G388" s="10">
        <v>-203968.1862</v>
      </c>
      <c r="H388" s="11">
        <v>0.68537696965537398</v>
      </c>
      <c r="I388" s="12">
        <v>0.19500000000000001</v>
      </c>
      <c r="J388" s="12">
        <v>-0.47499999999999998</v>
      </c>
      <c r="K388" s="13">
        <v>0</v>
      </c>
      <c r="L388" s="13">
        <v>-136658.68470000001</v>
      </c>
    </row>
    <row r="389" spans="1:12" x14ac:dyDescent="0.2">
      <c r="A389" s="3" t="s">
        <v>197</v>
      </c>
      <c r="B389" s="3" t="s">
        <v>282</v>
      </c>
      <c r="C389" s="3" t="s">
        <v>198</v>
      </c>
      <c r="D389" s="3" t="s">
        <v>199</v>
      </c>
      <c r="E389" s="9" t="s">
        <v>110</v>
      </c>
      <c r="F389" s="10">
        <v>-288000</v>
      </c>
      <c r="G389" s="10">
        <v>-196244.7164</v>
      </c>
      <c r="H389" s="11">
        <v>0.68140526524784906</v>
      </c>
      <c r="I389" s="12">
        <v>0.4</v>
      </c>
      <c r="J389" s="12">
        <v>-0.47499999999999998</v>
      </c>
      <c r="K389" s="13">
        <v>0</v>
      </c>
      <c r="L389" s="13">
        <v>-171714.1268</v>
      </c>
    </row>
    <row r="390" spans="1:12" x14ac:dyDescent="0.2">
      <c r="A390" s="3" t="s">
        <v>197</v>
      </c>
      <c r="B390" s="3" t="s">
        <v>282</v>
      </c>
      <c r="C390" s="3" t="s">
        <v>198</v>
      </c>
      <c r="D390" s="3" t="s">
        <v>199</v>
      </c>
      <c r="E390" s="9" t="s">
        <v>111</v>
      </c>
      <c r="F390" s="10">
        <v>-297600</v>
      </c>
      <c r="G390" s="10">
        <v>-201645.0104</v>
      </c>
      <c r="H390" s="11">
        <v>0.67757059956324506</v>
      </c>
      <c r="I390" s="12">
        <v>0.4</v>
      </c>
      <c r="J390" s="12">
        <v>-0.47499999999999998</v>
      </c>
      <c r="K390" s="13">
        <v>0</v>
      </c>
      <c r="L390" s="13">
        <v>-176439.3841</v>
      </c>
    </row>
    <row r="391" spans="1:12" x14ac:dyDescent="0.2">
      <c r="A391" s="3" t="s">
        <v>197</v>
      </c>
      <c r="B391" s="3" t="s">
        <v>282</v>
      </c>
      <c r="C391" s="3" t="s">
        <v>198</v>
      </c>
      <c r="D391" s="3" t="s">
        <v>199</v>
      </c>
      <c r="E391" s="9" t="s">
        <v>112</v>
      </c>
      <c r="F391" s="10">
        <v>-297600</v>
      </c>
      <c r="G391" s="10">
        <v>-200468.54759999999</v>
      </c>
      <c r="H391" s="11">
        <v>0.67361743131607599</v>
      </c>
      <c r="I391" s="12">
        <v>0.4</v>
      </c>
      <c r="J391" s="12">
        <v>-0.47499999999999998</v>
      </c>
      <c r="K391" s="13">
        <v>0</v>
      </c>
      <c r="L391" s="13">
        <v>-175409.9791</v>
      </c>
    </row>
    <row r="392" spans="1:12" x14ac:dyDescent="0.2">
      <c r="A392" s="3" t="s">
        <v>197</v>
      </c>
      <c r="B392" s="3" t="s">
        <v>282</v>
      </c>
      <c r="C392" s="3" t="s">
        <v>198</v>
      </c>
      <c r="D392" s="3" t="s">
        <v>199</v>
      </c>
      <c r="E392" s="9" t="s">
        <v>113</v>
      </c>
      <c r="F392" s="10">
        <v>-278400</v>
      </c>
      <c r="G392" s="10">
        <v>-186437.19680000001</v>
      </c>
      <c r="H392" s="11">
        <v>0.66967383907364497</v>
      </c>
      <c r="I392" s="12">
        <v>0.4</v>
      </c>
      <c r="J392" s="12">
        <v>-0.47499999999999998</v>
      </c>
      <c r="K392" s="13">
        <v>0</v>
      </c>
      <c r="L392" s="13">
        <v>-163132.5472</v>
      </c>
    </row>
    <row r="393" spans="1:12" x14ac:dyDescent="0.2">
      <c r="A393" s="3" t="s">
        <v>197</v>
      </c>
      <c r="B393" s="3" t="s">
        <v>282</v>
      </c>
      <c r="C393" s="3" t="s">
        <v>198</v>
      </c>
      <c r="D393" s="3" t="s">
        <v>199</v>
      </c>
      <c r="E393" s="9" t="s">
        <v>114</v>
      </c>
      <c r="F393" s="10">
        <v>-297600</v>
      </c>
      <c r="G393" s="10">
        <v>-198199.64569999999</v>
      </c>
      <c r="H393" s="11">
        <v>0.66599343308247405</v>
      </c>
      <c r="I393" s="12">
        <v>0.4</v>
      </c>
      <c r="J393" s="12">
        <v>-0.47499999999999998</v>
      </c>
      <c r="K393" s="13">
        <v>0</v>
      </c>
      <c r="L393" s="13">
        <v>-173424.69</v>
      </c>
    </row>
    <row r="394" spans="1:12" x14ac:dyDescent="0.2">
      <c r="A394" s="3" t="s">
        <v>197</v>
      </c>
      <c r="B394" s="3" t="s">
        <v>282</v>
      </c>
      <c r="C394" s="3" t="s">
        <v>198</v>
      </c>
      <c r="D394" s="3" t="s">
        <v>199</v>
      </c>
      <c r="E394" s="9" t="s">
        <v>115</v>
      </c>
      <c r="F394" s="10">
        <v>-288000</v>
      </c>
      <c r="G394" s="10">
        <v>-190675.7764</v>
      </c>
      <c r="H394" s="11">
        <v>0.66206866805527098</v>
      </c>
      <c r="I394" s="12">
        <v>0.19500000000000001</v>
      </c>
      <c r="J394" s="12">
        <v>-0.47499999999999998</v>
      </c>
      <c r="K394" s="13">
        <v>0</v>
      </c>
      <c r="L394" s="13">
        <v>-127752.7702</v>
      </c>
    </row>
    <row r="395" spans="1:12" x14ac:dyDescent="0.2">
      <c r="A395" s="3" t="s">
        <v>197</v>
      </c>
      <c r="B395" s="3" t="s">
        <v>282</v>
      </c>
      <c r="C395" s="3" t="s">
        <v>198</v>
      </c>
      <c r="D395" s="3" t="s">
        <v>199</v>
      </c>
      <c r="E395" s="9" t="s">
        <v>116</v>
      </c>
      <c r="F395" s="10">
        <v>-297600</v>
      </c>
      <c r="G395" s="10">
        <v>-195904.10149999999</v>
      </c>
      <c r="H395" s="11">
        <v>0.65827991102152805</v>
      </c>
      <c r="I395" s="12">
        <v>0.19500000000000001</v>
      </c>
      <c r="J395" s="12">
        <v>-0.47499999999999998</v>
      </c>
      <c r="K395" s="13">
        <v>0</v>
      </c>
      <c r="L395" s="13">
        <v>-131255.74799999999</v>
      </c>
    </row>
    <row r="396" spans="1:12" x14ac:dyDescent="0.2">
      <c r="A396" s="3" t="s">
        <v>197</v>
      </c>
      <c r="B396" s="3" t="s">
        <v>282</v>
      </c>
      <c r="C396" s="3" t="s">
        <v>198</v>
      </c>
      <c r="D396" s="3" t="s">
        <v>199</v>
      </c>
      <c r="E396" s="9" t="s">
        <v>117</v>
      </c>
      <c r="F396" s="10">
        <v>-288000</v>
      </c>
      <c r="G396" s="10">
        <v>-188464.77239999999</v>
      </c>
      <c r="H396" s="11">
        <v>0.65439157092641598</v>
      </c>
      <c r="I396" s="12">
        <v>0.19500000000000001</v>
      </c>
      <c r="J396" s="12">
        <v>-0.47499999999999998</v>
      </c>
      <c r="K396" s="13">
        <v>0</v>
      </c>
      <c r="L396" s="13">
        <v>-126271.39750000001</v>
      </c>
    </row>
    <row r="397" spans="1:12" x14ac:dyDescent="0.2">
      <c r="A397" s="3" t="s">
        <v>197</v>
      </c>
      <c r="B397" s="3" t="s">
        <v>282</v>
      </c>
      <c r="C397" s="3" t="s">
        <v>198</v>
      </c>
      <c r="D397" s="3" t="s">
        <v>199</v>
      </c>
      <c r="E397" s="9" t="s">
        <v>118</v>
      </c>
      <c r="F397" s="10">
        <v>-297600</v>
      </c>
      <c r="G397" s="10">
        <v>-193675.68729999999</v>
      </c>
      <c r="H397" s="11">
        <v>0.65079195990877103</v>
      </c>
      <c r="I397" s="12">
        <v>0.19500000000000001</v>
      </c>
      <c r="J397" s="12">
        <v>-0.47499999999999998</v>
      </c>
      <c r="K397" s="13">
        <v>0</v>
      </c>
      <c r="L397" s="13">
        <v>-129762.7105</v>
      </c>
    </row>
    <row r="398" spans="1:12" x14ac:dyDescent="0.2">
      <c r="A398" s="3" t="s">
        <v>197</v>
      </c>
      <c r="B398" s="3" t="s">
        <v>282</v>
      </c>
      <c r="C398" s="3" t="s">
        <v>198</v>
      </c>
      <c r="D398" s="3" t="s">
        <v>199</v>
      </c>
      <c r="E398" s="9" t="s">
        <v>119</v>
      </c>
      <c r="F398" s="10">
        <v>-297600</v>
      </c>
      <c r="G398" s="10">
        <v>-192572.32750000001</v>
      </c>
      <c r="H398" s="11">
        <v>0.64708443395118198</v>
      </c>
      <c r="I398" s="12">
        <v>0.19500000000000001</v>
      </c>
      <c r="J398" s="12">
        <v>-0.47499999999999998</v>
      </c>
      <c r="K398" s="13">
        <v>0</v>
      </c>
      <c r="L398" s="13">
        <v>-129023.4595</v>
      </c>
    </row>
    <row r="399" spans="1:12" x14ac:dyDescent="0.2">
      <c r="A399" s="3" t="s">
        <v>197</v>
      </c>
      <c r="B399" s="3" t="s">
        <v>282</v>
      </c>
      <c r="C399" s="3" t="s">
        <v>198</v>
      </c>
      <c r="D399" s="3" t="s">
        <v>199</v>
      </c>
      <c r="E399" s="9" t="s">
        <v>120</v>
      </c>
      <c r="F399" s="10">
        <v>-288000</v>
      </c>
      <c r="G399" s="10">
        <v>-185296.09239999999</v>
      </c>
      <c r="H399" s="11">
        <v>0.64338920964078405</v>
      </c>
      <c r="I399" s="12">
        <v>0.19500000000000001</v>
      </c>
      <c r="J399" s="12">
        <v>-0.47499999999999998</v>
      </c>
      <c r="K399" s="13">
        <v>0</v>
      </c>
      <c r="L399" s="13">
        <v>-124148.38189999999</v>
      </c>
    </row>
    <row r="400" spans="1:12" x14ac:dyDescent="0.2">
      <c r="A400" s="3" t="s">
        <v>197</v>
      </c>
      <c r="B400" s="3" t="s">
        <v>282</v>
      </c>
      <c r="C400" s="3" t="s">
        <v>198</v>
      </c>
      <c r="D400" s="3" t="s">
        <v>199</v>
      </c>
      <c r="E400" s="9" t="s">
        <v>121</v>
      </c>
      <c r="F400" s="10">
        <v>-297600</v>
      </c>
      <c r="G400" s="10">
        <v>-190411.89869999999</v>
      </c>
      <c r="H400" s="11">
        <v>0.63982492841107896</v>
      </c>
      <c r="I400" s="12">
        <v>0.19500000000000001</v>
      </c>
      <c r="J400" s="12">
        <v>-0.47499999999999998</v>
      </c>
      <c r="K400" s="13">
        <v>0</v>
      </c>
      <c r="L400" s="13">
        <v>-127575.9721</v>
      </c>
    </row>
    <row r="401" spans="1:12" x14ac:dyDescent="0.2">
      <c r="A401" s="3" t="s">
        <v>197</v>
      </c>
      <c r="B401" s="3" t="s">
        <v>282</v>
      </c>
      <c r="C401" s="3" t="s">
        <v>198</v>
      </c>
      <c r="D401" s="3" t="s">
        <v>199</v>
      </c>
      <c r="E401" s="9" t="s">
        <v>122</v>
      </c>
      <c r="F401" s="10">
        <v>-288000</v>
      </c>
      <c r="G401" s="10">
        <v>-183212.3524</v>
      </c>
      <c r="H401" s="11">
        <v>0.63615400131629996</v>
      </c>
      <c r="I401" s="12">
        <v>0.315</v>
      </c>
      <c r="J401" s="12">
        <v>-0.47499999999999998</v>
      </c>
      <c r="K401" s="13">
        <v>0</v>
      </c>
      <c r="L401" s="13">
        <v>-144737.75839999999</v>
      </c>
    </row>
    <row r="402" spans="1:12" x14ac:dyDescent="0.2">
      <c r="A402" s="3" t="s">
        <v>197</v>
      </c>
      <c r="B402" s="3" t="s">
        <v>282</v>
      </c>
      <c r="C402" s="3" t="s">
        <v>198</v>
      </c>
      <c r="D402" s="3" t="s">
        <v>199</v>
      </c>
      <c r="E402" s="9" t="s">
        <v>123</v>
      </c>
      <c r="F402" s="10">
        <v>-297600</v>
      </c>
      <c r="G402" s="10">
        <v>-188265.71520000001</v>
      </c>
      <c r="H402" s="11">
        <v>0.63261329025661994</v>
      </c>
      <c r="I402" s="12">
        <v>0.315</v>
      </c>
      <c r="J402" s="12">
        <v>-0.47499999999999998</v>
      </c>
      <c r="K402" s="13">
        <v>0</v>
      </c>
      <c r="L402" s="13">
        <v>-148729.91500000001</v>
      </c>
    </row>
    <row r="403" spans="1:12" x14ac:dyDescent="0.2">
      <c r="A403" s="3" t="s">
        <v>197</v>
      </c>
      <c r="B403" s="3" t="s">
        <v>282</v>
      </c>
      <c r="C403" s="3" t="s">
        <v>198</v>
      </c>
      <c r="D403" s="3" t="s">
        <v>199</v>
      </c>
      <c r="E403" s="9" t="s">
        <v>124</v>
      </c>
      <c r="F403" s="10">
        <v>-297600</v>
      </c>
      <c r="G403" s="10">
        <v>-187180.51259999999</v>
      </c>
      <c r="H403" s="11">
        <v>0.62896677630864806</v>
      </c>
      <c r="I403" s="12">
        <v>0.315</v>
      </c>
      <c r="J403" s="12">
        <v>-0.47499999999999998</v>
      </c>
      <c r="K403" s="13">
        <v>0</v>
      </c>
      <c r="L403" s="13">
        <v>-147872.60500000001</v>
      </c>
    </row>
    <row r="404" spans="1:12" x14ac:dyDescent="0.2">
      <c r="A404" s="3" t="s">
        <v>197</v>
      </c>
      <c r="B404" s="3" t="s">
        <v>282</v>
      </c>
      <c r="C404" s="3" t="s">
        <v>198</v>
      </c>
      <c r="D404" s="3" t="s">
        <v>199</v>
      </c>
      <c r="E404" s="9" t="s">
        <v>125</v>
      </c>
      <c r="F404" s="10">
        <v>-268800</v>
      </c>
      <c r="G404" s="10">
        <v>-168089.43290000001</v>
      </c>
      <c r="H404" s="11">
        <v>0.62533271178908101</v>
      </c>
      <c r="I404" s="12">
        <v>0.315</v>
      </c>
      <c r="J404" s="12">
        <v>-0.47499999999999998</v>
      </c>
      <c r="K404" s="13">
        <v>0</v>
      </c>
      <c r="L404" s="13">
        <v>-132790.652</v>
      </c>
    </row>
    <row r="405" spans="1:12" x14ac:dyDescent="0.2">
      <c r="A405" s="3" t="s">
        <v>197</v>
      </c>
      <c r="B405" s="3" t="s">
        <v>282</v>
      </c>
      <c r="C405" s="3" t="s">
        <v>198</v>
      </c>
      <c r="D405" s="3" t="s">
        <v>199</v>
      </c>
      <c r="E405" s="9" t="s">
        <v>126</v>
      </c>
      <c r="F405" s="10">
        <v>-297600</v>
      </c>
      <c r="G405" s="10">
        <v>-185125.36989999999</v>
      </c>
      <c r="H405" s="11">
        <v>0.62206105470440298</v>
      </c>
      <c r="I405" s="12">
        <v>0.315</v>
      </c>
      <c r="J405" s="12">
        <v>-0.47499999999999998</v>
      </c>
      <c r="K405" s="13">
        <v>0</v>
      </c>
      <c r="L405" s="13">
        <v>-146249.0422</v>
      </c>
    </row>
    <row r="406" spans="1:12" x14ac:dyDescent="0.2">
      <c r="A406" s="3" t="s">
        <v>197</v>
      </c>
      <c r="B406" s="3" t="s">
        <v>282</v>
      </c>
      <c r="C406" s="3" t="s">
        <v>198</v>
      </c>
      <c r="D406" s="3" t="s">
        <v>199</v>
      </c>
      <c r="E406" s="9" t="s">
        <v>127</v>
      </c>
      <c r="F406" s="10">
        <v>-288000</v>
      </c>
      <c r="G406" s="10">
        <v>-178113.81909999999</v>
      </c>
      <c r="H406" s="11">
        <v>0.61845076077697203</v>
      </c>
      <c r="I406" s="12">
        <v>0.15</v>
      </c>
      <c r="J406" s="12">
        <v>-0.47499999999999998</v>
      </c>
      <c r="K406" s="13">
        <v>0</v>
      </c>
      <c r="L406" s="13">
        <v>-111321.1369</v>
      </c>
    </row>
    <row r="407" spans="1:12" x14ac:dyDescent="0.2">
      <c r="A407" s="3" t="s">
        <v>197</v>
      </c>
      <c r="B407" s="3" t="s">
        <v>282</v>
      </c>
      <c r="C407" s="3" t="s">
        <v>198</v>
      </c>
      <c r="D407" s="3" t="s">
        <v>199</v>
      </c>
      <c r="E407" s="9" t="s">
        <v>128</v>
      </c>
      <c r="F407" s="10">
        <v>-297600</v>
      </c>
      <c r="G407" s="10">
        <v>-183014.7317</v>
      </c>
      <c r="H407" s="11">
        <v>0.61496885652709499</v>
      </c>
      <c r="I407" s="12">
        <v>0.15</v>
      </c>
      <c r="J407" s="12">
        <v>-0.47499999999999998</v>
      </c>
      <c r="K407" s="13">
        <v>0</v>
      </c>
      <c r="L407" s="13">
        <v>-114384.20729999999</v>
      </c>
    </row>
    <row r="408" spans="1:12" x14ac:dyDescent="0.2">
      <c r="A408" s="3" t="s">
        <v>197</v>
      </c>
      <c r="B408" s="3" t="s">
        <v>282</v>
      </c>
      <c r="C408" s="3" t="s">
        <v>198</v>
      </c>
      <c r="D408" s="3" t="s">
        <v>199</v>
      </c>
      <c r="E408" s="9" t="s">
        <v>129</v>
      </c>
      <c r="F408" s="10">
        <v>-288000</v>
      </c>
      <c r="G408" s="10">
        <v>-176078.3732</v>
      </c>
      <c r="H408" s="11">
        <v>0.61138324025200796</v>
      </c>
      <c r="I408" s="12">
        <v>0.15</v>
      </c>
      <c r="J408" s="12">
        <v>-0.47499999999999998</v>
      </c>
      <c r="K408" s="13">
        <v>0</v>
      </c>
      <c r="L408" s="13">
        <v>-110048.9832</v>
      </c>
    </row>
    <row r="409" spans="1:12" x14ac:dyDescent="0.2">
      <c r="A409" s="3" t="s">
        <v>197</v>
      </c>
      <c r="B409" s="3" t="s">
        <v>282</v>
      </c>
      <c r="C409" s="3" t="s">
        <v>198</v>
      </c>
      <c r="D409" s="3" t="s">
        <v>199</v>
      </c>
      <c r="E409" s="9" t="s">
        <v>130</v>
      </c>
      <c r="F409" s="10">
        <v>-297600</v>
      </c>
      <c r="G409" s="10">
        <v>-180918.55900000001</v>
      </c>
      <c r="H409" s="11">
        <v>0.60792526558285997</v>
      </c>
      <c r="I409" s="12">
        <v>0.15</v>
      </c>
      <c r="J409" s="12">
        <v>-0.47499999999999998</v>
      </c>
      <c r="K409" s="13">
        <v>0</v>
      </c>
      <c r="L409" s="13">
        <v>-113074.09940000001</v>
      </c>
    </row>
    <row r="410" spans="1:12" x14ac:dyDescent="0.2">
      <c r="A410" s="3" t="s">
        <v>197</v>
      </c>
      <c r="B410" s="3" t="s">
        <v>282</v>
      </c>
      <c r="C410" s="3" t="s">
        <v>198</v>
      </c>
      <c r="D410" s="3" t="s">
        <v>199</v>
      </c>
      <c r="E410" s="9" t="s">
        <v>131</v>
      </c>
      <c r="F410" s="10">
        <v>-297600</v>
      </c>
      <c r="G410" s="10">
        <v>-179858.85279999999</v>
      </c>
      <c r="H410" s="11">
        <v>0.60436442483280606</v>
      </c>
      <c r="I410" s="12">
        <v>0.15</v>
      </c>
      <c r="J410" s="12">
        <v>-0.47499999999999998</v>
      </c>
      <c r="K410" s="13">
        <v>0</v>
      </c>
      <c r="L410" s="13">
        <v>-112411.783</v>
      </c>
    </row>
    <row r="411" spans="1:12" x14ac:dyDescent="0.2">
      <c r="A411" s="3" t="s">
        <v>197</v>
      </c>
      <c r="B411" s="3" t="s">
        <v>282</v>
      </c>
      <c r="C411" s="3" t="s">
        <v>198</v>
      </c>
      <c r="D411" s="3" t="s">
        <v>199</v>
      </c>
      <c r="E411" s="9" t="s">
        <v>132</v>
      </c>
      <c r="F411" s="10">
        <v>-288000</v>
      </c>
      <c r="G411" s="10">
        <v>-173035.0687</v>
      </c>
      <c r="H411" s="11">
        <v>0.60081621079226899</v>
      </c>
      <c r="I411" s="12">
        <v>0.15</v>
      </c>
      <c r="J411" s="12">
        <v>-0.47499999999999998</v>
      </c>
      <c r="K411" s="13">
        <v>0</v>
      </c>
      <c r="L411" s="13">
        <v>-108146.9179</v>
      </c>
    </row>
    <row r="412" spans="1:12" x14ac:dyDescent="0.2">
      <c r="A412" s="3" t="s">
        <v>197</v>
      </c>
      <c r="B412" s="3" t="s">
        <v>282</v>
      </c>
      <c r="C412" s="3" t="s">
        <v>198</v>
      </c>
      <c r="D412" s="3" t="s">
        <v>199</v>
      </c>
      <c r="E412" s="9" t="s">
        <v>133</v>
      </c>
      <c r="F412" s="10">
        <v>-297600</v>
      </c>
      <c r="G412" s="10">
        <v>-177784.60310000001</v>
      </c>
      <c r="H412" s="11">
        <v>0.59739449952009405</v>
      </c>
      <c r="I412" s="12">
        <v>0.15</v>
      </c>
      <c r="J412" s="12">
        <v>-0.47499999999999998</v>
      </c>
      <c r="K412" s="13">
        <v>0</v>
      </c>
      <c r="L412" s="13">
        <v>-111115.3769</v>
      </c>
    </row>
    <row r="413" spans="1:12" x14ac:dyDescent="0.2">
      <c r="A413" s="3" t="s">
        <v>197</v>
      </c>
      <c r="B413" s="3" t="s">
        <v>283</v>
      </c>
      <c r="C413" s="3" t="s">
        <v>198</v>
      </c>
      <c r="D413" s="3" t="s">
        <v>279</v>
      </c>
      <c r="E413" s="9" t="s">
        <v>32</v>
      </c>
      <c r="F413" s="10">
        <v>0</v>
      </c>
      <c r="G413" s="10">
        <v>0</v>
      </c>
      <c r="H413" s="11">
        <v>1</v>
      </c>
      <c r="I413" s="12">
        <v>0.78288688000000006</v>
      </c>
      <c r="J413" s="12">
        <v>7.0000000000000005E-8</v>
      </c>
      <c r="K413" s="13">
        <v>0</v>
      </c>
      <c r="L413" s="13">
        <v>694107.44499999995</v>
      </c>
    </row>
    <row r="414" spans="1:12" x14ac:dyDescent="0.2">
      <c r="A414" s="3" t="s">
        <v>197</v>
      </c>
      <c r="B414" s="3" t="s">
        <v>283</v>
      </c>
      <c r="C414" s="3" t="s">
        <v>198</v>
      </c>
      <c r="D414" s="3" t="s">
        <v>279</v>
      </c>
      <c r="E414" s="9" t="s">
        <v>33</v>
      </c>
      <c r="F414" s="10">
        <v>858000</v>
      </c>
      <c r="G414" s="10">
        <v>857233.69</v>
      </c>
      <c r="H414" s="11">
        <v>0.99910686481503808</v>
      </c>
      <c r="I414" s="12">
        <v>0.78280896</v>
      </c>
      <c r="J414" s="12">
        <v>7.0000000000000005E-8</v>
      </c>
      <c r="K414" s="13">
        <v>0</v>
      </c>
      <c r="L414" s="13">
        <v>671050.15170000005</v>
      </c>
    </row>
    <row r="415" spans="1:12" x14ac:dyDescent="0.2">
      <c r="A415" s="3" t="s">
        <v>197</v>
      </c>
      <c r="B415" s="3" t="s">
        <v>283</v>
      </c>
      <c r="C415" s="3" t="s">
        <v>198</v>
      </c>
      <c r="D415" s="3" t="s">
        <v>279</v>
      </c>
      <c r="E415" s="9" t="s">
        <v>34</v>
      </c>
      <c r="F415" s="10">
        <v>886600</v>
      </c>
      <c r="G415" s="10">
        <v>882798.80920000002</v>
      </c>
      <c r="H415" s="11">
        <v>0.99571262036048702</v>
      </c>
      <c r="I415" s="12">
        <v>0.78257839000000007</v>
      </c>
      <c r="J415" s="12">
        <v>7.0000000000000005E-8</v>
      </c>
      <c r="K415" s="13">
        <v>0</v>
      </c>
      <c r="L415" s="13">
        <v>690859.21360000002</v>
      </c>
    </row>
    <row r="416" spans="1:12" x14ac:dyDescent="0.2">
      <c r="A416" s="3" t="s">
        <v>197</v>
      </c>
      <c r="B416" s="3" t="s">
        <v>283</v>
      </c>
      <c r="C416" s="3" t="s">
        <v>198</v>
      </c>
      <c r="D416" s="3" t="s">
        <v>279</v>
      </c>
      <c r="E416" s="9" t="s">
        <v>35</v>
      </c>
      <c r="F416" s="10">
        <v>886600</v>
      </c>
      <c r="G416" s="10">
        <v>879729.14289999998</v>
      </c>
      <c r="H416" s="11">
        <v>0.99225033034156207</v>
      </c>
      <c r="I416" s="12">
        <v>0.78237624000000006</v>
      </c>
      <c r="J416" s="12">
        <v>7.0000000000000005E-8</v>
      </c>
      <c r="K416" s="13">
        <v>0</v>
      </c>
      <c r="L416" s="13">
        <v>688279.12150000001</v>
      </c>
    </row>
    <row r="417" spans="1:12" x14ac:dyDescent="0.2">
      <c r="A417" s="3" t="s">
        <v>197</v>
      </c>
      <c r="B417" s="3" t="s">
        <v>283</v>
      </c>
      <c r="C417" s="3" t="s">
        <v>198</v>
      </c>
      <c r="D417" s="3" t="s">
        <v>279</v>
      </c>
      <c r="E417" s="9" t="s">
        <v>36</v>
      </c>
      <c r="F417" s="10">
        <v>858000</v>
      </c>
      <c r="G417" s="10">
        <v>848411.68260000006</v>
      </c>
      <c r="H417" s="11">
        <v>0.98882480484101198</v>
      </c>
      <c r="I417" s="12">
        <v>0.78215738000000001</v>
      </c>
      <c r="J417" s="12">
        <v>7.0000000000000005E-8</v>
      </c>
      <c r="K417" s="13">
        <v>0</v>
      </c>
      <c r="L417" s="13">
        <v>663591.40300000005</v>
      </c>
    </row>
    <row r="418" spans="1:12" x14ac:dyDescent="0.2">
      <c r="A418" s="3" t="s">
        <v>197</v>
      </c>
      <c r="B418" s="3" t="s">
        <v>283</v>
      </c>
      <c r="C418" s="3" t="s">
        <v>198</v>
      </c>
      <c r="D418" s="3" t="s">
        <v>279</v>
      </c>
      <c r="E418" s="9" t="s">
        <v>37</v>
      </c>
      <c r="F418" s="10">
        <v>886600</v>
      </c>
      <c r="G418" s="10">
        <v>873850.52009999997</v>
      </c>
      <c r="H418" s="11">
        <v>0.985619806085128</v>
      </c>
      <c r="I418" s="12">
        <v>0.78187148000000006</v>
      </c>
      <c r="J418" s="12">
        <v>7.0000000000000005E-8</v>
      </c>
      <c r="K418" s="13">
        <v>0</v>
      </c>
      <c r="L418" s="13">
        <v>683238.74</v>
      </c>
    </row>
    <row r="419" spans="1:12" x14ac:dyDescent="0.2">
      <c r="A419" s="3" t="s">
        <v>197</v>
      </c>
      <c r="B419" s="3" t="s">
        <v>283</v>
      </c>
      <c r="C419" s="3" t="s">
        <v>198</v>
      </c>
      <c r="D419" s="3" t="s">
        <v>279</v>
      </c>
      <c r="E419" s="9" t="s">
        <v>38</v>
      </c>
      <c r="F419" s="10">
        <v>858000</v>
      </c>
      <c r="G419" s="10">
        <v>842760.92599999998</v>
      </c>
      <c r="H419" s="11">
        <v>0.98223884144416995</v>
      </c>
      <c r="I419" s="12">
        <v>0.78162408999999999</v>
      </c>
      <c r="J419" s="12">
        <v>7.0000000000000005E-8</v>
      </c>
      <c r="K419" s="13">
        <v>0</v>
      </c>
      <c r="L419" s="13">
        <v>658722.18720000004</v>
      </c>
    </row>
    <row r="420" spans="1:12" x14ac:dyDescent="0.2">
      <c r="A420" s="3" t="s">
        <v>197</v>
      </c>
      <c r="B420" s="3" t="s">
        <v>283</v>
      </c>
      <c r="C420" s="3" t="s">
        <v>198</v>
      </c>
      <c r="D420" s="3" t="s">
        <v>279</v>
      </c>
      <c r="E420" s="9" t="s">
        <v>39</v>
      </c>
      <c r="F420" s="10">
        <v>886600</v>
      </c>
      <c r="G420" s="10">
        <v>867967.55390000006</v>
      </c>
      <c r="H420" s="11">
        <v>0.97898438294944301</v>
      </c>
      <c r="I420" s="12">
        <v>0.78138276000000007</v>
      </c>
      <c r="J420" s="12">
        <v>7.0000000000000005E-8</v>
      </c>
      <c r="K420" s="13">
        <v>0</v>
      </c>
      <c r="L420" s="13">
        <v>678214.8273</v>
      </c>
    </row>
    <row r="421" spans="1:12" x14ac:dyDescent="0.2">
      <c r="A421" s="3" t="s">
        <v>197</v>
      </c>
      <c r="B421" s="3" t="s">
        <v>283</v>
      </c>
      <c r="C421" s="3" t="s">
        <v>198</v>
      </c>
      <c r="D421" s="3" t="s">
        <v>279</v>
      </c>
      <c r="E421" s="9" t="s">
        <v>40</v>
      </c>
      <c r="F421" s="10">
        <v>886600</v>
      </c>
      <c r="G421" s="10">
        <v>864905.49060000002</v>
      </c>
      <c r="H421" s="11">
        <v>0.97553066834118807</v>
      </c>
      <c r="I421" s="12">
        <v>0.78115829000000003</v>
      </c>
      <c r="J421" s="12">
        <v>7.0000000000000005E-8</v>
      </c>
      <c r="K421" s="13">
        <v>0</v>
      </c>
      <c r="L421" s="13">
        <v>675628.03489999997</v>
      </c>
    </row>
    <row r="422" spans="1:12" x14ac:dyDescent="0.2">
      <c r="A422" s="3" t="s">
        <v>197</v>
      </c>
      <c r="B422" s="3" t="s">
        <v>283</v>
      </c>
      <c r="C422" s="3" t="s">
        <v>198</v>
      </c>
      <c r="D422" s="3" t="s">
        <v>279</v>
      </c>
      <c r="E422" s="9" t="s">
        <v>41</v>
      </c>
      <c r="F422" s="10">
        <v>800800</v>
      </c>
      <c r="G422" s="10">
        <v>778293.29500000004</v>
      </c>
      <c r="H422" s="11">
        <v>0.97189472402002997</v>
      </c>
      <c r="I422" s="12">
        <v>0.78100347000000003</v>
      </c>
      <c r="J422" s="12">
        <v>7.0000000000000005E-8</v>
      </c>
      <c r="K422" s="13">
        <v>0</v>
      </c>
      <c r="L422" s="13">
        <v>607849.71259999997</v>
      </c>
    </row>
    <row r="423" spans="1:12" x14ac:dyDescent="0.2">
      <c r="A423" s="3" t="s">
        <v>197</v>
      </c>
      <c r="B423" s="3" t="s">
        <v>283</v>
      </c>
      <c r="C423" s="3" t="s">
        <v>198</v>
      </c>
      <c r="D423" s="3" t="s">
        <v>279</v>
      </c>
      <c r="E423" s="9" t="s">
        <v>42</v>
      </c>
      <c r="F423" s="10">
        <v>886600</v>
      </c>
      <c r="G423" s="10">
        <v>858730.87890000001</v>
      </c>
      <c r="H423" s="11">
        <v>0.96856629692736107</v>
      </c>
      <c r="I423" s="12">
        <v>0.78088180000000007</v>
      </c>
      <c r="J423" s="12">
        <v>7.0000000000000005E-8</v>
      </c>
      <c r="K423" s="13">
        <v>0</v>
      </c>
      <c r="L423" s="13">
        <v>670567.25899999996</v>
      </c>
    </row>
    <row r="424" spans="1:12" x14ac:dyDescent="0.2">
      <c r="A424" s="3" t="s">
        <v>197</v>
      </c>
      <c r="B424" s="3" t="s">
        <v>283</v>
      </c>
      <c r="C424" s="3" t="s">
        <v>198</v>
      </c>
      <c r="D424" s="3" t="s">
        <v>279</v>
      </c>
      <c r="E424" s="9" t="s">
        <v>43</v>
      </c>
      <c r="F424" s="10">
        <v>858000</v>
      </c>
      <c r="G424" s="10">
        <v>827814.69689999998</v>
      </c>
      <c r="H424" s="11">
        <v>0.96481899406933402</v>
      </c>
      <c r="I424" s="12">
        <v>0.78074564000000002</v>
      </c>
      <c r="J424" s="12">
        <v>7.0000000000000005E-8</v>
      </c>
      <c r="K424" s="13">
        <v>0</v>
      </c>
      <c r="L424" s="13">
        <v>646312.6618</v>
      </c>
    </row>
    <row r="425" spans="1:12" x14ac:dyDescent="0.2">
      <c r="A425" s="3" t="s">
        <v>197</v>
      </c>
      <c r="B425" s="3" t="s">
        <v>283</v>
      </c>
      <c r="C425" s="3" t="s">
        <v>198</v>
      </c>
      <c r="D425" s="3" t="s">
        <v>279</v>
      </c>
      <c r="E425" s="9" t="s">
        <v>44</v>
      </c>
      <c r="F425" s="10">
        <v>886600</v>
      </c>
      <c r="G425" s="10">
        <v>852140.24170000001</v>
      </c>
      <c r="H425" s="11">
        <v>0.96113268859160605</v>
      </c>
      <c r="I425" s="12">
        <v>0.78059553000000004</v>
      </c>
      <c r="J425" s="12">
        <v>7.0000000000000005E-8</v>
      </c>
      <c r="K425" s="13">
        <v>0</v>
      </c>
      <c r="L425" s="13">
        <v>665176.8027</v>
      </c>
    </row>
    <row r="426" spans="1:12" x14ac:dyDescent="0.2">
      <c r="A426" s="3" t="s">
        <v>197</v>
      </c>
      <c r="B426" s="3" t="s">
        <v>283</v>
      </c>
      <c r="C426" s="3" t="s">
        <v>198</v>
      </c>
      <c r="D426" s="3" t="s">
        <v>279</v>
      </c>
      <c r="E426" s="9" t="s">
        <v>45</v>
      </c>
      <c r="F426" s="10">
        <v>858000</v>
      </c>
      <c r="G426" s="10">
        <v>821338.15830000001</v>
      </c>
      <c r="H426" s="11">
        <v>0.95727058081247807</v>
      </c>
      <c r="I426" s="12">
        <v>0.78045063000000003</v>
      </c>
      <c r="J426" s="12">
        <v>7.0000000000000005E-8</v>
      </c>
      <c r="K426" s="13">
        <v>0</v>
      </c>
      <c r="L426" s="13">
        <v>641013.8297</v>
      </c>
    </row>
    <row r="427" spans="1:12" x14ac:dyDescent="0.2">
      <c r="A427" s="3" t="s">
        <v>197</v>
      </c>
      <c r="B427" s="3" t="s">
        <v>283</v>
      </c>
      <c r="C427" s="3" t="s">
        <v>198</v>
      </c>
      <c r="D427" s="3" t="s">
        <v>279</v>
      </c>
      <c r="E427" s="9" t="s">
        <v>46</v>
      </c>
      <c r="F427" s="10">
        <v>886600</v>
      </c>
      <c r="G427" s="10">
        <v>845336.77430000005</v>
      </c>
      <c r="H427" s="11">
        <v>0.95345902813059102</v>
      </c>
      <c r="I427" s="12">
        <v>0.78031154999999996</v>
      </c>
      <c r="J427" s="12">
        <v>7.0000000000000005E-8</v>
      </c>
      <c r="K427" s="13">
        <v>0</v>
      </c>
      <c r="L427" s="13">
        <v>659625.99439999997</v>
      </c>
    </row>
    <row r="428" spans="1:12" x14ac:dyDescent="0.2">
      <c r="A428" s="3" t="s">
        <v>197</v>
      </c>
      <c r="B428" s="3" t="s">
        <v>283</v>
      </c>
      <c r="C428" s="3" t="s">
        <v>198</v>
      </c>
      <c r="D428" s="3" t="s">
        <v>279</v>
      </c>
      <c r="E428" s="9" t="s">
        <v>47</v>
      </c>
      <c r="F428" s="10">
        <v>886600</v>
      </c>
      <c r="G428" s="10">
        <v>841759.58</v>
      </c>
      <c r="H428" s="11">
        <v>0.949424295115469</v>
      </c>
      <c r="I428" s="12">
        <v>0.78016985000000005</v>
      </c>
      <c r="J428" s="12">
        <v>7.0000000000000005E-8</v>
      </c>
      <c r="K428" s="13">
        <v>0</v>
      </c>
      <c r="L428" s="13">
        <v>656715.38829999999</v>
      </c>
    </row>
    <row r="429" spans="1:12" x14ac:dyDescent="0.2">
      <c r="A429" s="3" t="s">
        <v>197</v>
      </c>
      <c r="B429" s="3" t="s">
        <v>283</v>
      </c>
      <c r="C429" s="3" t="s">
        <v>198</v>
      </c>
      <c r="D429" s="3" t="s">
        <v>279</v>
      </c>
      <c r="E429" s="9" t="s">
        <v>48</v>
      </c>
      <c r="F429" s="10">
        <v>858000</v>
      </c>
      <c r="G429" s="10">
        <v>811092.43290000001</v>
      </c>
      <c r="H429" s="11">
        <v>0.94532917587172505</v>
      </c>
      <c r="I429" s="12">
        <v>0.78003615000000004</v>
      </c>
      <c r="J429" s="12">
        <v>7.0000000000000005E-8</v>
      </c>
      <c r="K429" s="13">
        <v>0</v>
      </c>
      <c r="L429" s="13">
        <v>632681.36419999995</v>
      </c>
    </row>
    <row r="430" spans="1:12" x14ac:dyDescent="0.2">
      <c r="A430" s="3" t="s">
        <v>197</v>
      </c>
      <c r="B430" s="3" t="s">
        <v>283</v>
      </c>
      <c r="C430" s="3" t="s">
        <v>198</v>
      </c>
      <c r="D430" s="3" t="s">
        <v>279</v>
      </c>
      <c r="E430" s="9" t="s">
        <v>49</v>
      </c>
      <c r="F430" s="10">
        <v>886600</v>
      </c>
      <c r="G430" s="10">
        <v>834562.34620000003</v>
      </c>
      <c r="H430" s="11">
        <v>0.94130650367970903</v>
      </c>
      <c r="I430" s="12">
        <v>0.77991690999999996</v>
      </c>
      <c r="J430" s="12">
        <v>7.0000000000000005E-8</v>
      </c>
      <c r="K430" s="13">
        <v>0</v>
      </c>
      <c r="L430" s="13">
        <v>650889.23089999997</v>
      </c>
    </row>
    <row r="431" spans="1:12" x14ac:dyDescent="0.2">
      <c r="A431" s="3" t="s">
        <v>197</v>
      </c>
      <c r="B431" s="3" t="s">
        <v>283</v>
      </c>
      <c r="C431" s="3" t="s">
        <v>198</v>
      </c>
      <c r="D431" s="3" t="s">
        <v>279</v>
      </c>
      <c r="E431" s="9" t="s">
        <v>50</v>
      </c>
      <c r="F431" s="10">
        <v>858000</v>
      </c>
      <c r="G431" s="10">
        <v>804020.83490000002</v>
      </c>
      <c r="H431" s="11">
        <v>0.93708722011955992</v>
      </c>
      <c r="I431" s="12">
        <v>0.77980572000000004</v>
      </c>
      <c r="J431" s="12">
        <v>7.0000000000000005E-8</v>
      </c>
      <c r="K431" s="13">
        <v>0</v>
      </c>
      <c r="L431" s="13">
        <v>626979.99529999995</v>
      </c>
    </row>
    <row r="432" spans="1:12" x14ac:dyDescent="0.2">
      <c r="A432" s="3" t="s">
        <v>197</v>
      </c>
      <c r="B432" s="3" t="s">
        <v>283</v>
      </c>
      <c r="C432" s="3" t="s">
        <v>198</v>
      </c>
      <c r="D432" s="3" t="s">
        <v>279</v>
      </c>
      <c r="E432" s="9" t="s">
        <v>51</v>
      </c>
      <c r="F432" s="10">
        <v>886600</v>
      </c>
      <c r="G432" s="10">
        <v>827152.10069999995</v>
      </c>
      <c r="H432" s="11">
        <v>0.93294845560541506</v>
      </c>
      <c r="I432" s="12">
        <v>0.77970645999999999</v>
      </c>
      <c r="J432" s="12">
        <v>7.0000000000000005E-8</v>
      </c>
      <c r="K432" s="13">
        <v>0</v>
      </c>
      <c r="L432" s="13">
        <v>644935.77910000004</v>
      </c>
    </row>
    <row r="433" spans="1:12" x14ac:dyDescent="0.2">
      <c r="A433" s="3" t="s">
        <v>197</v>
      </c>
      <c r="B433" s="3" t="s">
        <v>283</v>
      </c>
      <c r="C433" s="3" t="s">
        <v>198</v>
      </c>
      <c r="D433" s="3" t="s">
        <v>279</v>
      </c>
      <c r="E433" s="9" t="s">
        <v>52</v>
      </c>
      <c r="F433" s="10">
        <v>886600</v>
      </c>
      <c r="G433" s="10">
        <v>823299.71889999998</v>
      </c>
      <c r="H433" s="11">
        <v>0.92860333740997703</v>
      </c>
      <c r="I433" s="12">
        <v>0.7796225</v>
      </c>
      <c r="J433" s="12">
        <v>7.0000000000000005E-8</v>
      </c>
      <c r="K433" s="13">
        <v>0</v>
      </c>
      <c r="L433" s="13">
        <v>641862.93110000005</v>
      </c>
    </row>
    <row r="434" spans="1:12" x14ac:dyDescent="0.2">
      <c r="A434" s="3" t="s">
        <v>197</v>
      </c>
      <c r="B434" s="3" t="s">
        <v>283</v>
      </c>
      <c r="C434" s="3" t="s">
        <v>198</v>
      </c>
      <c r="D434" s="3" t="s">
        <v>279</v>
      </c>
      <c r="E434" s="9" t="s">
        <v>53</v>
      </c>
      <c r="F434" s="10">
        <v>800800</v>
      </c>
      <c r="G434" s="10">
        <v>740087.76320000004</v>
      </c>
      <c r="H434" s="11">
        <v>0.92418551848080999</v>
      </c>
      <c r="I434" s="12">
        <v>0.77956113000000005</v>
      </c>
      <c r="J434" s="12">
        <v>7.0000000000000005E-8</v>
      </c>
      <c r="K434" s="13">
        <v>0</v>
      </c>
      <c r="L434" s="13">
        <v>576943.60360000003</v>
      </c>
    </row>
    <row r="435" spans="1:12" x14ac:dyDescent="0.2">
      <c r="A435" s="3" t="s">
        <v>197</v>
      </c>
      <c r="B435" s="3" t="s">
        <v>283</v>
      </c>
      <c r="C435" s="3" t="s">
        <v>198</v>
      </c>
      <c r="D435" s="3" t="s">
        <v>279</v>
      </c>
      <c r="E435" s="9" t="s">
        <v>54</v>
      </c>
      <c r="F435" s="10">
        <v>886600</v>
      </c>
      <c r="G435" s="10">
        <v>815800.98360000004</v>
      </c>
      <c r="H435" s="11">
        <v>0.92014548120323203</v>
      </c>
      <c r="I435" s="12">
        <v>0.77951519999999996</v>
      </c>
      <c r="J435" s="12">
        <v>7.0000000000000005E-8</v>
      </c>
      <c r="K435" s="13">
        <v>0</v>
      </c>
      <c r="L435" s="13">
        <v>635929.21010000003</v>
      </c>
    </row>
    <row r="436" spans="1:12" x14ac:dyDescent="0.2">
      <c r="A436" s="3" t="s">
        <v>197</v>
      </c>
      <c r="B436" s="3" t="s">
        <v>283</v>
      </c>
      <c r="C436" s="3" t="s">
        <v>198</v>
      </c>
      <c r="D436" s="3" t="s">
        <v>279</v>
      </c>
      <c r="E436" s="9" t="s">
        <v>55</v>
      </c>
      <c r="F436" s="10">
        <v>858000</v>
      </c>
      <c r="G436" s="10">
        <v>785641.98659999995</v>
      </c>
      <c r="H436" s="11">
        <v>0.91566665105704403</v>
      </c>
      <c r="I436" s="12">
        <v>0.77943386000000003</v>
      </c>
      <c r="J436" s="12">
        <v>7.0000000000000005E-8</v>
      </c>
      <c r="K436" s="13">
        <v>0</v>
      </c>
      <c r="L436" s="13">
        <v>612355.91020000004</v>
      </c>
    </row>
    <row r="437" spans="1:12" x14ac:dyDescent="0.2">
      <c r="A437" s="3" t="s">
        <v>197</v>
      </c>
      <c r="B437" s="3" t="s">
        <v>283</v>
      </c>
      <c r="C437" s="3" t="s">
        <v>198</v>
      </c>
      <c r="D437" s="3" t="s">
        <v>279</v>
      </c>
      <c r="E437" s="9" t="s">
        <v>56</v>
      </c>
      <c r="F437" s="10">
        <v>886600</v>
      </c>
      <c r="G437" s="10">
        <v>808004.17859999998</v>
      </c>
      <c r="H437" s="11">
        <v>0.91135143081886505</v>
      </c>
      <c r="I437" s="12">
        <v>0.77930346000000006</v>
      </c>
      <c r="J437" s="12">
        <v>7.0000000000000005E-8</v>
      </c>
      <c r="K437" s="13">
        <v>0</v>
      </c>
      <c r="L437" s="13">
        <v>629680.39780000004</v>
      </c>
    </row>
    <row r="438" spans="1:12" x14ac:dyDescent="0.2">
      <c r="A438" s="3" t="s">
        <v>197</v>
      </c>
      <c r="B438" s="3" t="s">
        <v>283</v>
      </c>
      <c r="C438" s="3" t="s">
        <v>198</v>
      </c>
      <c r="D438" s="3" t="s">
        <v>279</v>
      </c>
      <c r="E438" s="9" t="s">
        <v>57</v>
      </c>
      <c r="F438" s="10">
        <v>858000</v>
      </c>
      <c r="G438" s="10">
        <v>778075.26769999997</v>
      </c>
      <c r="H438" s="11">
        <v>0.90684763137822599</v>
      </c>
      <c r="I438" s="12">
        <v>0.77919901000000003</v>
      </c>
      <c r="J438" s="12">
        <v>7.0000000000000005E-8</v>
      </c>
      <c r="K438" s="13">
        <v>0</v>
      </c>
      <c r="L438" s="13">
        <v>606275.42920000001</v>
      </c>
    </row>
    <row r="439" spans="1:12" x14ac:dyDescent="0.2">
      <c r="A439" s="3" t="s">
        <v>197</v>
      </c>
      <c r="B439" s="3" t="s">
        <v>283</v>
      </c>
      <c r="C439" s="3" t="s">
        <v>198</v>
      </c>
      <c r="D439" s="3" t="s">
        <v>279</v>
      </c>
      <c r="E439" s="9" t="s">
        <v>58</v>
      </c>
      <c r="F439" s="10">
        <v>886600</v>
      </c>
      <c r="G439" s="10">
        <v>800131.53350000002</v>
      </c>
      <c r="H439" s="11">
        <v>0.90247184019971904</v>
      </c>
      <c r="I439" s="12">
        <v>0.77922855000000002</v>
      </c>
      <c r="J439" s="12">
        <v>7.0000000000000005E-8</v>
      </c>
      <c r="K439" s="13">
        <v>0</v>
      </c>
      <c r="L439" s="13">
        <v>623485.27949999995</v>
      </c>
    </row>
    <row r="440" spans="1:12" x14ac:dyDescent="0.2">
      <c r="A440" s="3" t="s">
        <v>197</v>
      </c>
      <c r="B440" s="3" t="s">
        <v>283</v>
      </c>
      <c r="C440" s="3" t="s">
        <v>198</v>
      </c>
      <c r="D440" s="3" t="s">
        <v>279</v>
      </c>
      <c r="E440" s="9" t="s">
        <v>59</v>
      </c>
      <c r="F440" s="10">
        <v>886600</v>
      </c>
      <c r="G440" s="10">
        <v>796119.23840000003</v>
      </c>
      <c r="H440" s="11">
        <v>0.89794635509289999</v>
      </c>
      <c r="I440" s="12">
        <v>0.77924128999999998</v>
      </c>
      <c r="J440" s="12">
        <v>7.0000000000000005E-8</v>
      </c>
      <c r="K440" s="13">
        <v>0</v>
      </c>
      <c r="L440" s="13">
        <v>620368.92570000002</v>
      </c>
    </row>
    <row r="441" spans="1:12" x14ac:dyDescent="0.2">
      <c r="A441" s="3" t="s">
        <v>197</v>
      </c>
      <c r="B441" s="3" t="s">
        <v>283</v>
      </c>
      <c r="C441" s="3" t="s">
        <v>198</v>
      </c>
      <c r="D441" s="3" t="s">
        <v>279</v>
      </c>
      <c r="E441" s="9" t="s">
        <v>60</v>
      </c>
      <c r="F441" s="10">
        <v>858000</v>
      </c>
      <c r="G441" s="10">
        <v>766522.07620000001</v>
      </c>
      <c r="H441" s="11">
        <v>0.89338237315935298</v>
      </c>
      <c r="I441" s="12">
        <v>0.77926638999999998</v>
      </c>
      <c r="J441" s="12">
        <v>7.0000000000000005E-8</v>
      </c>
      <c r="K441" s="13">
        <v>0</v>
      </c>
      <c r="L441" s="13">
        <v>597324.83589999995</v>
      </c>
    </row>
    <row r="442" spans="1:12" x14ac:dyDescent="0.2">
      <c r="A442" s="3" t="s">
        <v>197</v>
      </c>
      <c r="B442" s="3" t="s">
        <v>283</v>
      </c>
      <c r="C442" s="3" t="s">
        <v>198</v>
      </c>
      <c r="D442" s="3" t="s">
        <v>279</v>
      </c>
      <c r="E442" s="9" t="s">
        <v>61</v>
      </c>
      <c r="F442" s="10">
        <v>886600</v>
      </c>
      <c r="G442" s="10">
        <v>788160.03300000005</v>
      </c>
      <c r="H442" s="11">
        <v>0.88896913267459698</v>
      </c>
      <c r="I442" s="12">
        <v>0.77926792</v>
      </c>
      <c r="J442" s="12">
        <v>7.0000000000000005E-8</v>
      </c>
      <c r="K442" s="13">
        <v>0</v>
      </c>
      <c r="L442" s="13">
        <v>614187.77350000001</v>
      </c>
    </row>
    <row r="443" spans="1:12" x14ac:dyDescent="0.2">
      <c r="A443" s="3" t="s">
        <v>197</v>
      </c>
      <c r="B443" s="3" t="s">
        <v>283</v>
      </c>
      <c r="C443" s="3" t="s">
        <v>198</v>
      </c>
      <c r="D443" s="3" t="s">
        <v>279</v>
      </c>
      <c r="E443" s="9" t="s">
        <v>62</v>
      </c>
      <c r="F443" s="10">
        <v>858000</v>
      </c>
      <c r="G443" s="10">
        <v>758837.39709999994</v>
      </c>
      <c r="H443" s="11">
        <v>0.88442587080058199</v>
      </c>
      <c r="I443" s="12">
        <v>0.77923429</v>
      </c>
      <c r="J443" s="12">
        <v>7.0000000000000005E-8</v>
      </c>
      <c r="K443" s="13">
        <v>0</v>
      </c>
      <c r="L443" s="13">
        <v>591312.07079999999</v>
      </c>
    </row>
    <row r="444" spans="1:12" x14ac:dyDescent="0.2">
      <c r="A444" s="3" t="s">
        <v>197</v>
      </c>
      <c r="B444" s="3" t="s">
        <v>283</v>
      </c>
      <c r="C444" s="3" t="s">
        <v>198</v>
      </c>
      <c r="D444" s="3" t="s">
        <v>279</v>
      </c>
      <c r="E444" s="9" t="s">
        <v>63</v>
      </c>
      <c r="F444" s="10">
        <v>886600</v>
      </c>
      <c r="G444" s="10">
        <v>780208.02</v>
      </c>
      <c r="H444" s="11">
        <v>0.88000002251418197</v>
      </c>
      <c r="I444" s="12">
        <v>0.77920812000000006</v>
      </c>
      <c r="J444" s="12">
        <v>7.0000000000000005E-8</v>
      </c>
      <c r="K444" s="13">
        <v>0</v>
      </c>
      <c r="L444" s="13">
        <v>607944.36910000001</v>
      </c>
    </row>
    <row r="445" spans="1:12" x14ac:dyDescent="0.2">
      <c r="A445" s="3" t="s">
        <v>197</v>
      </c>
      <c r="B445" s="3" t="s">
        <v>283</v>
      </c>
      <c r="C445" s="3" t="s">
        <v>198</v>
      </c>
      <c r="D445" s="3" t="s">
        <v>279</v>
      </c>
      <c r="E445" s="9" t="s">
        <v>64</v>
      </c>
      <c r="F445" s="10">
        <v>886600</v>
      </c>
      <c r="G445" s="10">
        <v>776149.34550000005</v>
      </c>
      <c r="H445" s="11">
        <v>0.875422225865781</v>
      </c>
      <c r="I445" s="12">
        <v>0.77916540000000001</v>
      </c>
      <c r="J445" s="12">
        <v>7.0000000000000005E-8</v>
      </c>
      <c r="K445" s="13">
        <v>0</v>
      </c>
      <c r="L445" s="13">
        <v>604748.66579999996</v>
      </c>
    </row>
    <row r="446" spans="1:12" x14ac:dyDescent="0.2">
      <c r="A446" s="3" t="s">
        <v>197</v>
      </c>
      <c r="B446" s="3" t="s">
        <v>283</v>
      </c>
      <c r="C446" s="3" t="s">
        <v>198</v>
      </c>
      <c r="D446" s="3" t="s">
        <v>279</v>
      </c>
      <c r="E446" s="9" t="s">
        <v>65</v>
      </c>
      <c r="F446" s="10">
        <v>829400</v>
      </c>
      <c r="G446" s="10">
        <v>722277.99860000005</v>
      </c>
      <c r="H446" s="11">
        <v>0.87084398191951107</v>
      </c>
      <c r="I446" s="12">
        <v>0.77910343999999998</v>
      </c>
      <c r="J446" s="12">
        <v>7.0000000000000005E-8</v>
      </c>
      <c r="K446" s="13">
        <v>0</v>
      </c>
      <c r="L446" s="13">
        <v>562729.22679999995</v>
      </c>
    </row>
    <row r="447" spans="1:12" x14ac:dyDescent="0.2">
      <c r="A447" s="3" t="s">
        <v>197</v>
      </c>
      <c r="B447" s="3" t="s">
        <v>283</v>
      </c>
      <c r="C447" s="3" t="s">
        <v>198</v>
      </c>
      <c r="D447" s="3" t="s">
        <v>279</v>
      </c>
      <c r="E447" s="9" t="s">
        <v>66</v>
      </c>
      <c r="F447" s="10">
        <v>886600</v>
      </c>
      <c r="G447" s="10">
        <v>768272.44409999996</v>
      </c>
      <c r="H447" s="11">
        <v>0.86653783458802103</v>
      </c>
      <c r="I447" s="12">
        <v>0.77904883000000003</v>
      </c>
      <c r="J447" s="12">
        <v>7.0000000000000005E-8</v>
      </c>
      <c r="K447" s="13">
        <v>0</v>
      </c>
      <c r="L447" s="13">
        <v>598521.69739999995</v>
      </c>
    </row>
    <row r="448" spans="1:12" x14ac:dyDescent="0.2">
      <c r="A448" s="3" t="s">
        <v>197</v>
      </c>
      <c r="B448" s="3" t="s">
        <v>283</v>
      </c>
      <c r="C448" s="3" t="s">
        <v>198</v>
      </c>
      <c r="D448" s="3" t="s">
        <v>279</v>
      </c>
      <c r="E448" s="9" t="s">
        <v>67</v>
      </c>
      <c r="F448" s="10">
        <v>858000</v>
      </c>
      <c r="G448" s="10">
        <v>739576.95810000005</v>
      </c>
      <c r="H448" s="11">
        <v>0.86197780664564205</v>
      </c>
      <c r="I448" s="12">
        <v>0.77893318</v>
      </c>
      <c r="J448" s="12">
        <v>7.0000000000000005E-8</v>
      </c>
      <c r="K448" s="13">
        <v>0</v>
      </c>
      <c r="L448" s="13">
        <v>576080.98109999998</v>
      </c>
    </row>
    <row r="449" spans="1:12" x14ac:dyDescent="0.2">
      <c r="A449" s="3" t="s">
        <v>197</v>
      </c>
      <c r="B449" s="3" t="s">
        <v>283</v>
      </c>
      <c r="C449" s="3" t="s">
        <v>198</v>
      </c>
      <c r="D449" s="3" t="s">
        <v>279</v>
      </c>
      <c r="E449" s="9" t="s">
        <v>68</v>
      </c>
      <c r="F449" s="10">
        <v>886600</v>
      </c>
      <c r="G449" s="10">
        <v>760362.228</v>
      </c>
      <c r="H449" s="11">
        <v>0.85761586737675899</v>
      </c>
      <c r="I449" s="12">
        <v>0.77875676999999999</v>
      </c>
      <c r="J449" s="12">
        <v>7.0000000000000005E-8</v>
      </c>
      <c r="K449" s="13">
        <v>0</v>
      </c>
      <c r="L449" s="13">
        <v>592137.17819999997</v>
      </c>
    </row>
    <row r="450" spans="1:12" x14ac:dyDescent="0.2">
      <c r="A450" s="3" t="s">
        <v>197</v>
      </c>
      <c r="B450" s="3" t="s">
        <v>283</v>
      </c>
      <c r="C450" s="3" t="s">
        <v>198</v>
      </c>
      <c r="D450" s="3" t="s">
        <v>279</v>
      </c>
      <c r="E450" s="9" t="s">
        <v>69</v>
      </c>
      <c r="F450" s="10">
        <v>858000</v>
      </c>
      <c r="G450" s="10">
        <v>731952.65079999994</v>
      </c>
      <c r="H450" s="11">
        <v>0.85309166763698607</v>
      </c>
      <c r="I450" s="12">
        <v>0.77864032000000005</v>
      </c>
      <c r="J450" s="12">
        <v>7.0000000000000005E-8</v>
      </c>
      <c r="K450" s="13">
        <v>0</v>
      </c>
      <c r="L450" s="13">
        <v>569927.79819999996</v>
      </c>
    </row>
    <row r="451" spans="1:12" x14ac:dyDescent="0.2">
      <c r="A451" s="3" t="s">
        <v>197</v>
      </c>
      <c r="B451" s="3" t="s">
        <v>283</v>
      </c>
      <c r="C451" s="3" t="s">
        <v>198</v>
      </c>
      <c r="D451" s="3" t="s">
        <v>279</v>
      </c>
      <c r="E451" s="9" t="s">
        <v>70</v>
      </c>
      <c r="F451" s="10">
        <v>886600</v>
      </c>
      <c r="G451" s="10">
        <v>752482.39399999997</v>
      </c>
      <c r="H451" s="11">
        <v>0.84872816824669306</v>
      </c>
      <c r="I451" s="12">
        <v>0.77873652999999998</v>
      </c>
      <c r="J451" s="12">
        <v>7.0000000000000005E-8</v>
      </c>
      <c r="K451" s="13">
        <v>0</v>
      </c>
      <c r="L451" s="13">
        <v>585985.48060000001</v>
      </c>
    </row>
    <row r="452" spans="1:12" x14ac:dyDescent="0.2">
      <c r="A452" s="3" t="s">
        <v>197</v>
      </c>
      <c r="B452" s="3" t="s">
        <v>283</v>
      </c>
      <c r="C452" s="3" t="s">
        <v>198</v>
      </c>
      <c r="D452" s="3" t="s">
        <v>279</v>
      </c>
      <c r="E452" s="9" t="s">
        <v>71</v>
      </c>
      <c r="F452" s="10">
        <v>886600</v>
      </c>
      <c r="G452" s="10">
        <v>748502.34080000001</v>
      </c>
      <c r="H452" s="11">
        <v>0.84423904897935598</v>
      </c>
      <c r="I452" s="12">
        <v>0.77881599999999995</v>
      </c>
      <c r="J452" s="12">
        <v>7.0000000000000005E-8</v>
      </c>
      <c r="K452" s="13">
        <v>0</v>
      </c>
      <c r="L452" s="13">
        <v>582945.55130000005</v>
      </c>
    </row>
    <row r="453" spans="1:12" x14ac:dyDescent="0.2">
      <c r="A453" s="3" t="s">
        <v>197</v>
      </c>
      <c r="B453" s="3" t="s">
        <v>283</v>
      </c>
      <c r="C453" s="3" t="s">
        <v>198</v>
      </c>
      <c r="D453" s="3" t="s">
        <v>279</v>
      </c>
      <c r="E453" s="9" t="s">
        <v>72</v>
      </c>
      <c r="F453" s="10">
        <v>858000</v>
      </c>
      <c r="G453" s="10">
        <v>720494.46340000001</v>
      </c>
      <c r="H453" s="11">
        <v>0.83973713681109807</v>
      </c>
      <c r="I453" s="12">
        <v>0.77890568999999998</v>
      </c>
      <c r="J453" s="12">
        <v>7.0000000000000005E-8</v>
      </c>
      <c r="K453" s="13">
        <v>0</v>
      </c>
      <c r="L453" s="13">
        <v>561197.18960000004</v>
      </c>
    </row>
    <row r="454" spans="1:12" x14ac:dyDescent="0.2">
      <c r="A454" s="3" t="s">
        <v>197</v>
      </c>
      <c r="B454" s="3" t="s">
        <v>283</v>
      </c>
      <c r="C454" s="3" t="s">
        <v>198</v>
      </c>
      <c r="D454" s="3" t="s">
        <v>279</v>
      </c>
      <c r="E454" s="9" t="s">
        <v>73</v>
      </c>
      <c r="F454" s="10">
        <v>886600</v>
      </c>
      <c r="G454" s="10">
        <v>740663.02170000004</v>
      </c>
      <c r="H454" s="11">
        <v>0.83539704678163107</v>
      </c>
      <c r="I454" s="12">
        <v>0.77897579000000006</v>
      </c>
      <c r="J454" s="12">
        <v>7.0000000000000005E-8</v>
      </c>
      <c r="K454" s="13">
        <v>0</v>
      </c>
      <c r="L454" s="13">
        <v>576958.51089999999</v>
      </c>
    </row>
    <row r="455" spans="1:12" x14ac:dyDescent="0.2">
      <c r="A455" s="3" t="s">
        <v>197</v>
      </c>
      <c r="B455" s="3" t="s">
        <v>284</v>
      </c>
      <c r="C455" s="3" t="s">
        <v>198</v>
      </c>
      <c r="D455" s="3" t="s">
        <v>279</v>
      </c>
      <c r="E455" s="9" t="s">
        <v>74</v>
      </c>
      <c r="F455" s="10">
        <v>264960</v>
      </c>
      <c r="G455" s="10">
        <v>220163.08919999999</v>
      </c>
      <c r="H455" s="11">
        <v>0.830929533592078</v>
      </c>
      <c r="I455" s="12">
        <v>0.77903085999999999</v>
      </c>
      <c r="J455" s="12">
        <v>7.0000000000000005E-8</v>
      </c>
      <c r="K455" s="13">
        <v>0</v>
      </c>
      <c r="L455" s="13">
        <v>171513.8248</v>
      </c>
    </row>
    <row r="456" spans="1:12" x14ac:dyDescent="0.2">
      <c r="A456" s="3" t="s">
        <v>197</v>
      </c>
      <c r="B456" s="3" t="s">
        <v>284</v>
      </c>
      <c r="C456" s="3" t="s">
        <v>198</v>
      </c>
      <c r="D456" s="3" t="s">
        <v>279</v>
      </c>
      <c r="E456" s="9" t="s">
        <v>75</v>
      </c>
      <c r="F456" s="10">
        <v>273792</v>
      </c>
      <c r="G456" s="10">
        <v>226315.73850000001</v>
      </c>
      <c r="H456" s="11">
        <v>0.82659733842404204</v>
      </c>
      <c r="I456" s="12">
        <v>0.77909134000000002</v>
      </c>
      <c r="J456" s="12">
        <v>7.0000000000000005E-8</v>
      </c>
      <c r="K456" s="13">
        <v>0</v>
      </c>
      <c r="L456" s="13">
        <v>176320.6164</v>
      </c>
    </row>
    <row r="457" spans="1:12" x14ac:dyDescent="0.2">
      <c r="A457" s="3" t="s">
        <v>197</v>
      </c>
      <c r="B457" s="3" t="s">
        <v>284</v>
      </c>
      <c r="C457" s="3" t="s">
        <v>198</v>
      </c>
      <c r="D457" s="3" t="s">
        <v>279</v>
      </c>
      <c r="E457" s="9" t="s">
        <v>76</v>
      </c>
      <c r="F457" s="10">
        <v>273792</v>
      </c>
      <c r="G457" s="10">
        <v>225090.58360000001</v>
      </c>
      <c r="H457" s="11">
        <v>0.82212257324334204</v>
      </c>
      <c r="I457" s="12">
        <v>0.77915129999999999</v>
      </c>
      <c r="J457" s="12">
        <v>7.0000000000000005E-8</v>
      </c>
      <c r="K457" s="13">
        <v>0</v>
      </c>
      <c r="L457" s="13">
        <v>175379.60490000001</v>
      </c>
    </row>
    <row r="458" spans="1:12" x14ac:dyDescent="0.2">
      <c r="A458" s="3" t="s">
        <v>197</v>
      </c>
      <c r="B458" s="3" t="s">
        <v>284</v>
      </c>
      <c r="C458" s="3" t="s">
        <v>198</v>
      </c>
      <c r="D458" s="3" t="s">
        <v>279</v>
      </c>
      <c r="E458" s="9" t="s">
        <v>77</v>
      </c>
      <c r="F458" s="10">
        <v>247296</v>
      </c>
      <c r="G458" s="10">
        <v>202201.22380000001</v>
      </c>
      <c r="H458" s="11">
        <v>0.81764858245325001</v>
      </c>
      <c r="I458" s="12">
        <v>0.77920993000000005</v>
      </c>
      <c r="J458" s="12">
        <v>7.0000000000000005E-8</v>
      </c>
      <c r="K458" s="13">
        <v>0</v>
      </c>
      <c r="L458" s="13">
        <v>157557.1887</v>
      </c>
    </row>
    <row r="459" spans="1:12" x14ac:dyDescent="0.2">
      <c r="A459" s="3" t="s">
        <v>197</v>
      </c>
      <c r="B459" s="3" t="s">
        <v>284</v>
      </c>
      <c r="C459" s="3" t="s">
        <v>198</v>
      </c>
      <c r="D459" s="3" t="s">
        <v>279</v>
      </c>
      <c r="E459" s="9" t="s">
        <v>78</v>
      </c>
      <c r="F459" s="10">
        <v>273792</v>
      </c>
      <c r="G459" s="10">
        <v>222757.5105</v>
      </c>
      <c r="H459" s="11">
        <v>0.813601239426745</v>
      </c>
      <c r="I459" s="12">
        <v>0.77926865000000001</v>
      </c>
      <c r="J459" s="12">
        <v>7.0000000000000005E-8</v>
      </c>
      <c r="K459" s="13">
        <v>0</v>
      </c>
      <c r="L459" s="13">
        <v>173587.93040000001</v>
      </c>
    </row>
    <row r="460" spans="1:12" x14ac:dyDescent="0.2">
      <c r="A460" s="3" t="s">
        <v>197</v>
      </c>
      <c r="B460" s="3" t="s">
        <v>284</v>
      </c>
      <c r="C460" s="3" t="s">
        <v>198</v>
      </c>
      <c r="D460" s="3" t="s">
        <v>279</v>
      </c>
      <c r="E460" s="9" t="s">
        <v>79</v>
      </c>
      <c r="F460" s="10">
        <v>264960</v>
      </c>
      <c r="G460" s="10">
        <v>214397.64629999999</v>
      </c>
      <c r="H460" s="11">
        <v>0.80916986078953501</v>
      </c>
      <c r="I460" s="12">
        <v>0.77928587000000005</v>
      </c>
      <c r="J460" s="12">
        <v>7.0000000000000005E-8</v>
      </c>
      <c r="K460" s="13">
        <v>0</v>
      </c>
      <c r="L460" s="13">
        <v>167077.04199999999</v>
      </c>
    </row>
    <row r="461" spans="1:12" x14ac:dyDescent="0.2">
      <c r="A461" s="3" t="s">
        <v>197</v>
      </c>
      <c r="B461" s="3" t="s">
        <v>284</v>
      </c>
      <c r="C461" s="3" t="s">
        <v>198</v>
      </c>
      <c r="D461" s="3" t="s">
        <v>279</v>
      </c>
      <c r="E461" s="9" t="s">
        <v>80</v>
      </c>
      <c r="F461" s="10">
        <v>273792</v>
      </c>
      <c r="G461" s="10">
        <v>220382.53390000001</v>
      </c>
      <c r="H461" s="11">
        <v>0.80492685635309402</v>
      </c>
      <c r="I461" s="12">
        <v>0.77925827000000003</v>
      </c>
      <c r="J461" s="12">
        <v>7.0000000000000005E-8</v>
      </c>
      <c r="K461" s="13">
        <v>0</v>
      </c>
      <c r="L461" s="13">
        <v>171734.89720000001</v>
      </c>
    </row>
    <row r="462" spans="1:12" x14ac:dyDescent="0.2">
      <c r="A462" s="3" t="s">
        <v>197</v>
      </c>
      <c r="B462" s="3" t="s">
        <v>284</v>
      </c>
      <c r="C462" s="3" t="s">
        <v>198</v>
      </c>
      <c r="D462" s="3" t="s">
        <v>279</v>
      </c>
      <c r="E462" s="9" t="s">
        <v>81</v>
      </c>
      <c r="F462" s="10">
        <v>264960</v>
      </c>
      <c r="G462" s="10">
        <v>212110.99359999999</v>
      </c>
      <c r="H462" s="11">
        <v>0.80053967997868991</v>
      </c>
      <c r="I462" s="12">
        <v>0.77923189000000004</v>
      </c>
      <c r="J462" s="12">
        <v>7.0000000000000005E-8</v>
      </c>
      <c r="K462" s="13">
        <v>0</v>
      </c>
      <c r="L462" s="13">
        <v>165283.6354</v>
      </c>
    </row>
    <row r="463" spans="1:12" x14ac:dyDescent="0.2">
      <c r="A463" s="3" t="s">
        <v>197</v>
      </c>
      <c r="B463" s="3" t="s">
        <v>284</v>
      </c>
      <c r="C463" s="3" t="s">
        <v>198</v>
      </c>
      <c r="D463" s="3" t="s">
        <v>279</v>
      </c>
      <c r="E463" s="9" t="s">
        <v>82</v>
      </c>
      <c r="F463" s="10">
        <v>273792</v>
      </c>
      <c r="G463" s="10">
        <v>218019.47760000001</v>
      </c>
      <c r="H463" s="11">
        <v>0.79629601158800201</v>
      </c>
      <c r="I463" s="12">
        <v>0.77920416999999997</v>
      </c>
      <c r="J463" s="12">
        <v>7.0000000000000005E-8</v>
      </c>
      <c r="K463" s="13">
        <v>0</v>
      </c>
      <c r="L463" s="13">
        <v>169881.67050000001</v>
      </c>
    </row>
    <row r="464" spans="1:12" x14ac:dyDescent="0.2">
      <c r="A464" s="3" t="s">
        <v>197</v>
      </c>
      <c r="B464" s="3" t="s">
        <v>284</v>
      </c>
      <c r="C464" s="3" t="s">
        <v>198</v>
      </c>
      <c r="D464" s="3" t="s">
        <v>279</v>
      </c>
      <c r="E464" s="9" t="s">
        <v>83</v>
      </c>
      <c r="F464" s="10">
        <v>273792</v>
      </c>
      <c r="G464" s="10">
        <v>216819.5643</v>
      </c>
      <c r="H464" s="11">
        <v>0.79191343885566701</v>
      </c>
      <c r="I464" s="12">
        <v>0.77917299000000007</v>
      </c>
      <c r="J464" s="12">
        <v>7.0000000000000005E-8</v>
      </c>
      <c r="K464" s="13">
        <v>0</v>
      </c>
      <c r="L464" s="13">
        <v>168939.93400000001</v>
      </c>
    </row>
    <row r="465" spans="1:12" x14ac:dyDescent="0.2">
      <c r="A465" s="3" t="s">
        <v>197</v>
      </c>
      <c r="B465" s="3" t="s">
        <v>284</v>
      </c>
      <c r="C465" s="3" t="s">
        <v>198</v>
      </c>
      <c r="D465" s="3" t="s">
        <v>279</v>
      </c>
      <c r="E465" s="9" t="s">
        <v>84</v>
      </c>
      <c r="F465" s="10">
        <v>264960</v>
      </c>
      <c r="G465" s="10">
        <v>208663.75169999999</v>
      </c>
      <c r="H465" s="11">
        <v>0.78752925607906399</v>
      </c>
      <c r="I465" s="12">
        <v>0.77914362999999998</v>
      </c>
      <c r="J465" s="12">
        <v>7.0000000000000005E-8</v>
      </c>
      <c r="K465" s="13">
        <v>0</v>
      </c>
      <c r="L465" s="13">
        <v>162579.01809999999</v>
      </c>
    </row>
    <row r="466" spans="1:12" x14ac:dyDescent="0.2">
      <c r="A466" s="3" t="s">
        <v>197</v>
      </c>
      <c r="B466" s="3" t="s">
        <v>284</v>
      </c>
      <c r="C466" s="3" t="s">
        <v>198</v>
      </c>
      <c r="D466" s="3" t="s">
        <v>279</v>
      </c>
      <c r="E466" s="9" t="s">
        <v>85</v>
      </c>
      <c r="F466" s="10">
        <v>273792</v>
      </c>
      <c r="G466" s="10">
        <v>214457.23420000001</v>
      </c>
      <c r="H466" s="11">
        <v>0.78328524654702703</v>
      </c>
      <c r="I466" s="12">
        <v>0.77911693000000004</v>
      </c>
      <c r="J466" s="12">
        <v>7.0000000000000005E-8</v>
      </c>
      <c r="K466" s="13">
        <v>0</v>
      </c>
      <c r="L466" s="13">
        <v>167087.24729999999</v>
      </c>
    </row>
    <row r="467" spans="1:12" x14ac:dyDescent="0.2">
      <c r="A467" s="3" t="s">
        <v>197</v>
      </c>
      <c r="B467" s="3" t="s">
        <v>284</v>
      </c>
      <c r="C467" s="3" t="s">
        <v>198</v>
      </c>
      <c r="D467" s="3" t="s">
        <v>279</v>
      </c>
      <c r="E467" s="9" t="s">
        <v>86</v>
      </c>
      <c r="F467" s="10">
        <v>264960</v>
      </c>
      <c r="G467" s="10">
        <v>206377.01680000001</v>
      </c>
      <c r="H467" s="11">
        <v>0.77889876509119305</v>
      </c>
      <c r="I467" s="12">
        <v>0.77909112000000003</v>
      </c>
      <c r="J467" s="12">
        <v>7.0000000000000005E-8</v>
      </c>
      <c r="K467" s="13">
        <v>0</v>
      </c>
      <c r="L467" s="13">
        <v>160786.4872</v>
      </c>
    </row>
    <row r="468" spans="1:12" x14ac:dyDescent="0.2">
      <c r="A468" s="3" t="s">
        <v>197</v>
      </c>
      <c r="B468" s="3" t="s">
        <v>284</v>
      </c>
      <c r="C468" s="3" t="s">
        <v>198</v>
      </c>
      <c r="D468" s="3" t="s">
        <v>279</v>
      </c>
      <c r="E468" s="9" t="s">
        <v>87</v>
      </c>
      <c r="F468" s="10">
        <v>273792</v>
      </c>
      <c r="G468" s="10">
        <v>212093.81760000001</v>
      </c>
      <c r="H468" s="11">
        <v>0.77465308547670297</v>
      </c>
      <c r="I468" s="12">
        <v>0.77906786000000006</v>
      </c>
      <c r="J468" s="12">
        <v>7.0000000000000005E-8</v>
      </c>
      <c r="K468" s="13">
        <v>0</v>
      </c>
      <c r="L468" s="13">
        <v>165235.46280000001</v>
      </c>
    </row>
    <row r="469" spans="1:12" x14ac:dyDescent="0.2">
      <c r="A469" s="3" t="s">
        <v>197</v>
      </c>
      <c r="B469" s="3" t="s">
        <v>284</v>
      </c>
      <c r="C469" s="3" t="s">
        <v>198</v>
      </c>
      <c r="D469" s="3" t="s">
        <v>279</v>
      </c>
      <c r="E469" s="9" t="s">
        <v>88</v>
      </c>
      <c r="F469" s="10">
        <v>273792</v>
      </c>
      <c r="G469" s="10">
        <v>210892.51759999999</v>
      </c>
      <c r="H469" s="11">
        <v>0.77026544806611197</v>
      </c>
      <c r="I469" s="12">
        <v>0.77904561000000005</v>
      </c>
      <c r="J469" s="12">
        <v>7.0000000000000005E-8</v>
      </c>
      <c r="K469" s="13">
        <v>0</v>
      </c>
      <c r="L469" s="13">
        <v>164294.875</v>
      </c>
    </row>
    <row r="470" spans="1:12" x14ac:dyDescent="0.2">
      <c r="A470" s="3" t="s">
        <v>197</v>
      </c>
      <c r="B470" s="3" t="s">
        <v>284</v>
      </c>
      <c r="C470" s="3" t="s">
        <v>198</v>
      </c>
      <c r="D470" s="3" t="s">
        <v>279</v>
      </c>
      <c r="E470" s="9" t="s">
        <v>89</v>
      </c>
      <c r="F470" s="10">
        <v>247296</v>
      </c>
      <c r="G470" s="10">
        <v>189398.4811</v>
      </c>
      <c r="H470" s="11">
        <v>0.76587765708697597</v>
      </c>
      <c r="I470" s="12">
        <v>0.77902515999999999</v>
      </c>
      <c r="J470" s="12">
        <v>7.0000000000000005E-8</v>
      </c>
      <c r="K470" s="13">
        <v>0</v>
      </c>
      <c r="L470" s="13">
        <v>147546.1684</v>
      </c>
    </row>
    <row r="471" spans="1:12" x14ac:dyDescent="0.2">
      <c r="A471" s="3" t="s">
        <v>197</v>
      </c>
      <c r="B471" s="3" t="s">
        <v>284</v>
      </c>
      <c r="C471" s="3" t="s">
        <v>198</v>
      </c>
      <c r="D471" s="3" t="s">
        <v>279</v>
      </c>
      <c r="E471" s="9" t="s">
        <v>90</v>
      </c>
      <c r="F471" s="10">
        <v>273792</v>
      </c>
      <c r="G471" s="10">
        <v>208606.12229999999</v>
      </c>
      <c r="H471" s="11">
        <v>0.76191460042864301</v>
      </c>
      <c r="I471" s="12">
        <v>0.77900822999999997</v>
      </c>
      <c r="J471" s="12">
        <v>7.0000000000000005E-8</v>
      </c>
      <c r="K471" s="13">
        <v>0</v>
      </c>
      <c r="L471" s="13">
        <v>162505.87289999999</v>
      </c>
    </row>
    <row r="472" spans="1:12" x14ac:dyDescent="0.2">
      <c r="A472" s="3" t="s">
        <v>197</v>
      </c>
      <c r="B472" s="3" t="s">
        <v>284</v>
      </c>
      <c r="C472" s="3" t="s">
        <v>198</v>
      </c>
      <c r="D472" s="3" t="s">
        <v>279</v>
      </c>
      <c r="E472" s="9" t="s">
        <v>91</v>
      </c>
      <c r="F472" s="10">
        <v>264960</v>
      </c>
      <c r="G472" s="10">
        <v>200714.43799999999</v>
      </c>
      <c r="H472" s="11">
        <v>0.75752731735257106</v>
      </c>
      <c r="I472" s="12">
        <v>0.77899121999999998</v>
      </c>
      <c r="J472" s="12">
        <v>7.0000000000000005E-8</v>
      </c>
      <c r="K472" s="13">
        <v>0</v>
      </c>
      <c r="L472" s="13">
        <v>156354.77069999999</v>
      </c>
    </row>
    <row r="473" spans="1:12" x14ac:dyDescent="0.2">
      <c r="A473" s="3" t="s">
        <v>197</v>
      </c>
      <c r="B473" s="3" t="s">
        <v>284</v>
      </c>
      <c r="C473" s="3" t="s">
        <v>198</v>
      </c>
      <c r="D473" s="3" t="s">
        <v>279</v>
      </c>
      <c r="E473" s="9" t="s">
        <v>92</v>
      </c>
      <c r="F473" s="10">
        <v>273792</v>
      </c>
      <c r="G473" s="10">
        <v>206242.64230000001</v>
      </c>
      <c r="H473" s="11">
        <v>0.75328220787245503</v>
      </c>
      <c r="I473" s="12">
        <v>0.77897647000000003</v>
      </c>
      <c r="J473" s="12">
        <v>7.0000000000000005E-8</v>
      </c>
      <c r="K473" s="13">
        <v>0</v>
      </c>
      <c r="L473" s="13">
        <v>160658.15040000001</v>
      </c>
    </row>
    <row r="474" spans="1:12" x14ac:dyDescent="0.2">
      <c r="A474" s="3" t="s">
        <v>197</v>
      </c>
      <c r="B474" s="3" t="s">
        <v>284</v>
      </c>
      <c r="C474" s="3" t="s">
        <v>198</v>
      </c>
      <c r="D474" s="3" t="s">
        <v>279</v>
      </c>
      <c r="E474" s="9" t="s">
        <v>93</v>
      </c>
      <c r="F474" s="10">
        <v>264960</v>
      </c>
      <c r="G474" s="10">
        <v>198432.36470000001</v>
      </c>
      <c r="H474" s="11">
        <v>0.74891441991861507</v>
      </c>
      <c r="I474" s="12">
        <v>0.77903990000000001</v>
      </c>
      <c r="J474" s="12">
        <v>7.0000000000000005E-8</v>
      </c>
      <c r="K474" s="13">
        <v>0</v>
      </c>
      <c r="L474" s="13">
        <v>154586.71660000001</v>
      </c>
    </row>
    <row r="475" spans="1:12" x14ac:dyDescent="0.2">
      <c r="A475" s="3" t="s">
        <v>197</v>
      </c>
      <c r="B475" s="3" t="s">
        <v>284</v>
      </c>
      <c r="C475" s="3" t="s">
        <v>198</v>
      </c>
      <c r="D475" s="3" t="s">
        <v>279</v>
      </c>
      <c r="E475" s="9" t="s">
        <v>94</v>
      </c>
      <c r="F475" s="10">
        <v>273792</v>
      </c>
      <c r="G475" s="10">
        <v>203959.3346</v>
      </c>
      <c r="H475" s="11">
        <v>0.74494263734336996</v>
      </c>
      <c r="I475" s="12">
        <v>0.77911032999999996</v>
      </c>
      <c r="J475" s="12">
        <v>7.0000000000000005E-8</v>
      </c>
      <c r="K475" s="13">
        <v>0</v>
      </c>
      <c r="L475" s="13">
        <v>158906.81080000001</v>
      </c>
    </row>
    <row r="476" spans="1:12" x14ac:dyDescent="0.2">
      <c r="A476" s="3" t="s">
        <v>197</v>
      </c>
      <c r="B476" s="3" t="s">
        <v>284</v>
      </c>
      <c r="C476" s="3" t="s">
        <v>198</v>
      </c>
      <c r="D476" s="3" t="s">
        <v>279</v>
      </c>
      <c r="E476" s="9" t="s">
        <v>95</v>
      </c>
      <c r="F476" s="10">
        <v>273792</v>
      </c>
      <c r="G476" s="10">
        <v>202837.67670000001</v>
      </c>
      <c r="H476" s="11">
        <v>0.74084588543767504</v>
      </c>
      <c r="I476" s="12">
        <v>0.77918761000000003</v>
      </c>
      <c r="J476" s="12">
        <v>7.0000000000000005E-8</v>
      </c>
      <c r="K476" s="13">
        <v>0</v>
      </c>
      <c r="L476" s="13">
        <v>158048.58970000001</v>
      </c>
    </row>
    <row r="477" spans="1:12" x14ac:dyDescent="0.2">
      <c r="A477" s="3" t="s">
        <v>197</v>
      </c>
      <c r="B477" s="3" t="s">
        <v>284</v>
      </c>
      <c r="C477" s="3" t="s">
        <v>198</v>
      </c>
      <c r="D477" s="3" t="s">
        <v>279</v>
      </c>
      <c r="E477" s="9" t="s">
        <v>96</v>
      </c>
      <c r="F477" s="10">
        <v>264960</v>
      </c>
      <c r="G477" s="10">
        <v>195211.0822</v>
      </c>
      <c r="H477" s="11">
        <v>0.73675680196884497</v>
      </c>
      <c r="I477" s="12">
        <v>0.77926945000000003</v>
      </c>
      <c r="J477" s="12">
        <v>7.0000000000000005E-8</v>
      </c>
      <c r="K477" s="13">
        <v>0</v>
      </c>
      <c r="L477" s="13">
        <v>152122.0197</v>
      </c>
    </row>
    <row r="478" spans="1:12" x14ac:dyDescent="0.2">
      <c r="A478" s="3" t="s">
        <v>197</v>
      </c>
      <c r="B478" s="3" t="s">
        <v>284</v>
      </c>
      <c r="C478" s="3" t="s">
        <v>198</v>
      </c>
      <c r="D478" s="3" t="s">
        <v>279</v>
      </c>
      <c r="E478" s="9" t="s">
        <v>97</v>
      </c>
      <c r="F478" s="10">
        <v>273792</v>
      </c>
      <c r="G478" s="10">
        <v>200636.70569999999</v>
      </c>
      <c r="H478" s="11">
        <v>0.73280704212216097</v>
      </c>
      <c r="I478" s="12">
        <v>0.77935301000000001</v>
      </c>
      <c r="J478" s="12">
        <v>7.0000000000000005E-8</v>
      </c>
      <c r="K478" s="13">
        <v>0</v>
      </c>
      <c r="L478" s="13">
        <v>156366.80710000001</v>
      </c>
    </row>
    <row r="479" spans="1:12" x14ac:dyDescent="0.2">
      <c r="A479" s="3" t="s">
        <v>197</v>
      </c>
      <c r="B479" s="3" t="s">
        <v>284</v>
      </c>
      <c r="C479" s="3" t="s">
        <v>198</v>
      </c>
      <c r="D479" s="3" t="s">
        <v>279</v>
      </c>
      <c r="E479" s="9" t="s">
        <v>98</v>
      </c>
      <c r="F479" s="10">
        <v>264960</v>
      </c>
      <c r="G479" s="10">
        <v>193085.20370000001</v>
      </c>
      <c r="H479" s="11">
        <v>0.728733407648125</v>
      </c>
      <c r="I479" s="12">
        <v>0.77944385999999999</v>
      </c>
      <c r="J479" s="12">
        <v>7.0000000000000005E-8</v>
      </c>
      <c r="K479" s="13">
        <v>0</v>
      </c>
      <c r="L479" s="13">
        <v>150499.06270000001</v>
      </c>
    </row>
    <row r="480" spans="1:12" x14ac:dyDescent="0.2">
      <c r="A480" s="3" t="s">
        <v>197</v>
      </c>
      <c r="B480" s="3" t="s">
        <v>284</v>
      </c>
      <c r="C480" s="3" t="s">
        <v>198</v>
      </c>
      <c r="D480" s="3" t="s">
        <v>279</v>
      </c>
      <c r="E480" s="9" t="s">
        <v>99</v>
      </c>
      <c r="F480" s="10">
        <v>273792</v>
      </c>
      <c r="G480" s="10">
        <v>198444.12030000001</v>
      </c>
      <c r="H480" s="11">
        <v>0.724798826573952</v>
      </c>
      <c r="I480" s="12">
        <v>0.77953612999999999</v>
      </c>
      <c r="J480" s="12">
        <v>7.0000000000000005E-8</v>
      </c>
      <c r="K480" s="13">
        <v>0</v>
      </c>
      <c r="L480" s="13">
        <v>154694.3475</v>
      </c>
    </row>
    <row r="481" spans="1:12" x14ac:dyDescent="0.2">
      <c r="A481" s="3" t="s">
        <v>197</v>
      </c>
      <c r="B481" s="3" t="s">
        <v>284</v>
      </c>
      <c r="C481" s="3" t="s">
        <v>198</v>
      </c>
      <c r="D481" s="3" t="s">
        <v>279</v>
      </c>
      <c r="E481" s="9" t="s">
        <v>100</v>
      </c>
      <c r="F481" s="10">
        <v>273792</v>
      </c>
      <c r="G481" s="10">
        <v>197333.1501</v>
      </c>
      <c r="H481" s="11">
        <v>0.72074111030854104</v>
      </c>
      <c r="I481" s="12">
        <v>0.77963598000000001</v>
      </c>
      <c r="J481" s="12">
        <v>7.0000000000000005E-8</v>
      </c>
      <c r="K481" s="13">
        <v>0</v>
      </c>
      <c r="L481" s="13">
        <v>153848.00950000001</v>
      </c>
    </row>
    <row r="482" spans="1:12" x14ac:dyDescent="0.2">
      <c r="A482" s="3" t="s">
        <v>197</v>
      </c>
      <c r="B482" s="3" t="s">
        <v>284</v>
      </c>
      <c r="C482" s="3" t="s">
        <v>198</v>
      </c>
      <c r="D482" s="3" t="s">
        <v>279</v>
      </c>
      <c r="E482" s="9" t="s">
        <v>101</v>
      </c>
      <c r="F482" s="10">
        <v>247296</v>
      </c>
      <c r="G482" s="10">
        <v>177234.9809</v>
      </c>
      <c r="H482" s="11">
        <v>0.71669166055560507</v>
      </c>
      <c r="I482" s="12">
        <v>0.7797404</v>
      </c>
      <c r="J482" s="12">
        <v>7.0000000000000005E-8</v>
      </c>
      <c r="K482" s="13">
        <v>0</v>
      </c>
      <c r="L482" s="13">
        <v>138197.2628</v>
      </c>
    </row>
    <row r="483" spans="1:12" x14ac:dyDescent="0.2">
      <c r="A483" s="3" t="s">
        <v>197</v>
      </c>
      <c r="B483" s="3" t="s">
        <v>284</v>
      </c>
      <c r="C483" s="3" t="s">
        <v>198</v>
      </c>
      <c r="D483" s="3" t="s">
        <v>279</v>
      </c>
      <c r="E483" s="9" t="s">
        <v>102</v>
      </c>
      <c r="F483" s="10">
        <v>273792</v>
      </c>
      <c r="G483" s="10">
        <v>195225.00260000001</v>
      </c>
      <c r="H483" s="11">
        <v>0.71304129617928602</v>
      </c>
      <c r="I483" s="12">
        <v>0.77983864999999997</v>
      </c>
      <c r="J483" s="12">
        <v>7.0000000000000005E-8</v>
      </c>
      <c r="K483" s="13">
        <v>0</v>
      </c>
      <c r="L483" s="13">
        <v>152243.98980000001</v>
      </c>
    </row>
    <row r="484" spans="1:12" x14ac:dyDescent="0.2">
      <c r="A484" s="3" t="s">
        <v>197</v>
      </c>
      <c r="B484" s="3" t="s">
        <v>284</v>
      </c>
      <c r="C484" s="3" t="s">
        <v>198</v>
      </c>
      <c r="D484" s="3" t="s">
        <v>279</v>
      </c>
      <c r="E484" s="9" t="s">
        <v>103</v>
      </c>
      <c r="F484" s="10">
        <v>264960</v>
      </c>
      <c r="G484" s="10">
        <v>187858.7341</v>
      </c>
      <c r="H484" s="11">
        <v>0.70900790356041699</v>
      </c>
      <c r="I484" s="12">
        <v>0.77995179000000003</v>
      </c>
      <c r="J484" s="12">
        <v>7.0000000000000005E-8</v>
      </c>
      <c r="K484" s="13">
        <v>0</v>
      </c>
      <c r="L484" s="13">
        <v>146520.74340000001</v>
      </c>
    </row>
    <row r="485" spans="1:12" x14ac:dyDescent="0.2">
      <c r="A485" s="3" t="s">
        <v>197</v>
      </c>
      <c r="B485" s="3" t="s">
        <v>284</v>
      </c>
      <c r="C485" s="3" t="s">
        <v>198</v>
      </c>
      <c r="D485" s="3" t="s">
        <v>279</v>
      </c>
      <c r="E485" s="9" t="s">
        <v>104</v>
      </c>
      <c r="F485" s="10">
        <v>273792</v>
      </c>
      <c r="G485" s="10">
        <v>193054.24710000001</v>
      </c>
      <c r="H485" s="11">
        <v>0.70511281215900201</v>
      </c>
      <c r="I485" s="12">
        <v>0.78006564</v>
      </c>
      <c r="J485" s="12">
        <v>7.0000000000000005E-8</v>
      </c>
      <c r="K485" s="13">
        <v>0</v>
      </c>
      <c r="L485" s="13">
        <v>150594.9718</v>
      </c>
    </row>
    <row r="486" spans="1:12" x14ac:dyDescent="0.2">
      <c r="A486" s="3" t="s">
        <v>197</v>
      </c>
      <c r="B486" s="3" t="s">
        <v>284</v>
      </c>
      <c r="C486" s="3" t="s">
        <v>198</v>
      </c>
      <c r="D486" s="3" t="s">
        <v>279</v>
      </c>
      <c r="E486" s="9" t="s">
        <v>105</v>
      </c>
      <c r="F486" s="10">
        <v>264960</v>
      </c>
      <c r="G486" s="10">
        <v>185762.51809999999</v>
      </c>
      <c r="H486" s="11">
        <v>0.70109646038893103</v>
      </c>
      <c r="I486" s="12">
        <v>0.78018779000000005</v>
      </c>
      <c r="J486" s="12">
        <v>7.0000000000000005E-8</v>
      </c>
      <c r="K486" s="13">
        <v>0</v>
      </c>
      <c r="L486" s="13">
        <v>144929.63630000001</v>
      </c>
    </row>
    <row r="487" spans="1:12" x14ac:dyDescent="0.2">
      <c r="A487" s="3" t="s">
        <v>197</v>
      </c>
      <c r="B487" s="3" t="s">
        <v>284</v>
      </c>
      <c r="C487" s="3" t="s">
        <v>198</v>
      </c>
      <c r="D487" s="3" t="s">
        <v>279</v>
      </c>
      <c r="E487" s="9" t="s">
        <v>106</v>
      </c>
      <c r="F487" s="10">
        <v>273792</v>
      </c>
      <c r="G487" s="10">
        <v>190892.73069999999</v>
      </c>
      <c r="H487" s="11">
        <v>0.69721807304043903</v>
      </c>
      <c r="I487" s="12">
        <v>0.78031037000000003</v>
      </c>
      <c r="J487" s="12">
        <v>7.0000000000000005E-8</v>
      </c>
      <c r="K487" s="13">
        <v>0</v>
      </c>
      <c r="L487" s="13">
        <v>148955.56390000001</v>
      </c>
    </row>
    <row r="488" spans="1:12" x14ac:dyDescent="0.2">
      <c r="A488" s="3" t="s">
        <v>197</v>
      </c>
      <c r="B488" s="3" t="s">
        <v>284</v>
      </c>
      <c r="C488" s="3" t="s">
        <v>198</v>
      </c>
      <c r="D488" s="3" t="s">
        <v>279</v>
      </c>
      <c r="E488" s="9" t="s">
        <v>107</v>
      </c>
      <c r="F488" s="10">
        <v>273792</v>
      </c>
      <c r="G488" s="10">
        <v>189797.87119999999</v>
      </c>
      <c r="H488" s="11">
        <v>0.69321919983663305</v>
      </c>
      <c r="I488" s="12">
        <v>0.78044153999999999</v>
      </c>
      <c r="J488" s="12">
        <v>7.0000000000000005E-8</v>
      </c>
      <c r="K488" s="13">
        <v>0</v>
      </c>
      <c r="L488" s="13">
        <v>148126.1298</v>
      </c>
    </row>
    <row r="489" spans="1:12" x14ac:dyDescent="0.2">
      <c r="A489" s="3" t="s">
        <v>197</v>
      </c>
      <c r="B489" s="3" t="s">
        <v>284</v>
      </c>
      <c r="C489" s="3" t="s">
        <v>198</v>
      </c>
      <c r="D489" s="3" t="s">
        <v>279</v>
      </c>
      <c r="E489" s="9" t="s">
        <v>108</v>
      </c>
      <c r="F489" s="10">
        <v>264960</v>
      </c>
      <c r="G489" s="10">
        <v>182618.21489999999</v>
      </c>
      <c r="H489" s="11">
        <v>0.68922937400123496</v>
      </c>
      <c r="I489" s="12">
        <v>0.78057730000000003</v>
      </c>
      <c r="J489" s="12">
        <v>7.0000000000000005E-8</v>
      </c>
      <c r="K489" s="13">
        <v>0</v>
      </c>
      <c r="L489" s="13">
        <v>142547.6201</v>
      </c>
    </row>
    <row r="490" spans="1:12" x14ac:dyDescent="0.2">
      <c r="A490" s="3" t="s">
        <v>197</v>
      </c>
      <c r="B490" s="3" t="s">
        <v>284</v>
      </c>
      <c r="C490" s="3" t="s">
        <v>198</v>
      </c>
      <c r="D490" s="3" t="s">
        <v>279</v>
      </c>
      <c r="E490" s="9" t="s">
        <v>109</v>
      </c>
      <c r="F490" s="10">
        <v>273792</v>
      </c>
      <c r="G490" s="10">
        <v>187650.73130000001</v>
      </c>
      <c r="H490" s="11">
        <v>0.68537696965537398</v>
      </c>
      <c r="I490" s="12">
        <v>0.78071303999999997</v>
      </c>
      <c r="J490" s="12">
        <v>7.0000000000000005E-8</v>
      </c>
      <c r="K490" s="13">
        <v>0</v>
      </c>
      <c r="L490" s="13">
        <v>146501.36060000001</v>
      </c>
    </row>
    <row r="491" spans="1:12" x14ac:dyDescent="0.2">
      <c r="A491" s="3" t="s">
        <v>197</v>
      </c>
      <c r="B491" s="3" t="s">
        <v>284</v>
      </c>
      <c r="C491" s="3" t="s">
        <v>198</v>
      </c>
      <c r="D491" s="3" t="s">
        <v>279</v>
      </c>
      <c r="E491" s="9" t="s">
        <v>110</v>
      </c>
      <c r="F491" s="10">
        <v>264960</v>
      </c>
      <c r="G491" s="10">
        <v>180545.1391</v>
      </c>
      <c r="H491" s="11">
        <v>0.68140526524784906</v>
      </c>
      <c r="I491" s="12">
        <v>0.78085782999999998</v>
      </c>
      <c r="J491" s="12">
        <v>7.0000000000000005E-8</v>
      </c>
      <c r="K491" s="13">
        <v>0</v>
      </c>
      <c r="L491" s="13">
        <v>140980.07310000001</v>
      </c>
    </row>
    <row r="492" spans="1:12" x14ac:dyDescent="0.2">
      <c r="A492" s="3" t="s">
        <v>197</v>
      </c>
      <c r="B492" s="3" t="s">
        <v>284</v>
      </c>
      <c r="C492" s="3" t="s">
        <v>198</v>
      </c>
      <c r="D492" s="3" t="s">
        <v>279</v>
      </c>
      <c r="E492" s="9" t="s">
        <v>111</v>
      </c>
      <c r="F492" s="10">
        <v>273792</v>
      </c>
      <c r="G492" s="10">
        <v>185513.40960000001</v>
      </c>
      <c r="H492" s="11">
        <v>0.67757059956324506</v>
      </c>
      <c r="I492" s="12">
        <v>0.78100232000000003</v>
      </c>
      <c r="J492" s="12">
        <v>7.0000000000000005E-8</v>
      </c>
      <c r="K492" s="13">
        <v>0</v>
      </c>
      <c r="L492" s="13">
        <v>144886.39009999999</v>
      </c>
    </row>
    <row r="493" spans="1:12" x14ac:dyDescent="0.2">
      <c r="A493" s="3" t="s">
        <v>197</v>
      </c>
      <c r="B493" s="3" t="s">
        <v>284</v>
      </c>
      <c r="C493" s="3" t="s">
        <v>198</v>
      </c>
      <c r="D493" s="3" t="s">
        <v>279</v>
      </c>
      <c r="E493" s="9" t="s">
        <v>112</v>
      </c>
      <c r="F493" s="10">
        <v>273792</v>
      </c>
      <c r="G493" s="10">
        <v>184431.0638</v>
      </c>
      <c r="H493" s="11">
        <v>0.67361743131607599</v>
      </c>
      <c r="I493" s="12">
        <v>0.78115614</v>
      </c>
      <c r="J493" s="12">
        <v>7.0000000000000005E-8</v>
      </c>
      <c r="K493" s="13">
        <v>0</v>
      </c>
      <c r="L493" s="13">
        <v>144069.44529999999</v>
      </c>
    </row>
    <row r="494" spans="1:12" x14ac:dyDescent="0.2">
      <c r="A494" s="3" t="s">
        <v>197</v>
      </c>
      <c r="B494" s="3" t="s">
        <v>284</v>
      </c>
      <c r="C494" s="3" t="s">
        <v>198</v>
      </c>
      <c r="D494" s="3" t="s">
        <v>279</v>
      </c>
      <c r="E494" s="9" t="s">
        <v>113</v>
      </c>
      <c r="F494" s="10">
        <v>256128</v>
      </c>
      <c r="G494" s="10">
        <v>171522.2211</v>
      </c>
      <c r="H494" s="11">
        <v>0.66967383907364497</v>
      </c>
      <c r="I494" s="12">
        <v>0.78131455999999999</v>
      </c>
      <c r="J494" s="12">
        <v>7.0000000000000005E-8</v>
      </c>
      <c r="K494" s="13">
        <v>0</v>
      </c>
      <c r="L494" s="13">
        <v>134012.7966</v>
      </c>
    </row>
    <row r="495" spans="1:12" x14ac:dyDescent="0.2">
      <c r="A495" s="3" t="s">
        <v>197</v>
      </c>
      <c r="B495" s="3" t="s">
        <v>284</v>
      </c>
      <c r="C495" s="3" t="s">
        <v>198</v>
      </c>
      <c r="D495" s="3" t="s">
        <v>279</v>
      </c>
      <c r="E495" s="9" t="s">
        <v>114</v>
      </c>
      <c r="F495" s="10">
        <v>273792</v>
      </c>
      <c r="G495" s="10">
        <v>182343.674</v>
      </c>
      <c r="H495" s="11">
        <v>0.66599343308247405</v>
      </c>
      <c r="I495" s="12">
        <v>0.78146692000000006</v>
      </c>
      <c r="J495" s="12">
        <v>7.0000000000000005E-8</v>
      </c>
      <c r="K495" s="13">
        <v>0</v>
      </c>
      <c r="L495" s="13">
        <v>142495.53640000001</v>
      </c>
    </row>
    <row r="496" spans="1:12" x14ac:dyDescent="0.2">
      <c r="A496" s="3" t="s">
        <v>197</v>
      </c>
      <c r="B496" s="3" t="s">
        <v>284</v>
      </c>
      <c r="C496" s="3" t="s">
        <v>198</v>
      </c>
      <c r="D496" s="3" t="s">
        <v>279</v>
      </c>
      <c r="E496" s="9" t="s">
        <v>115</v>
      </c>
      <c r="F496" s="10">
        <v>264960</v>
      </c>
      <c r="G496" s="10">
        <v>175421.71429999999</v>
      </c>
      <c r="H496" s="11">
        <v>0.66206866805527098</v>
      </c>
      <c r="I496" s="12">
        <v>0.78163422999999999</v>
      </c>
      <c r="J496" s="12">
        <v>7.0000000000000005E-8</v>
      </c>
      <c r="K496" s="13">
        <v>0</v>
      </c>
      <c r="L496" s="13">
        <v>137115.60550000001</v>
      </c>
    </row>
    <row r="497" spans="1:12" x14ac:dyDescent="0.2">
      <c r="A497" s="3" t="s">
        <v>197</v>
      </c>
      <c r="B497" s="3" t="s">
        <v>284</v>
      </c>
      <c r="C497" s="3" t="s">
        <v>198</v>
      </c>
      <c r="D497" s="3" t="s">
        <v>279</v>
      </c>
      <c r="E497" s="9" t="s">
        <v>116</v>
      </c>
      <c r="F497" s="10">
        <v>273792</v>
      </c>
      <c r="G497" s="10">
        <v>180231.77340000001</v>
      </c>
      <c r="H497" s="11">
        <v>0.65827991102152805</v>
      </c>
      <c r="I497" s="12">
        <v>0.78180053999999999</v>
      </c>
      <c r="J497" s="12">
        <v>7.0000000000000005E-8</v>
      </c>
      <c r="K497" s="13">
        <v>0</v>
      </c>
      <c r="L497" s="13">
        <v>140905.2849</v>
      </c>
    </row>
    <row r="498" spans="1:12" x14ac:dyDescent="0.2">
      <c r="A498" s="3" t="s">
        <v>197</v>
      </c>
      <c r="B498" s="3" t="s">
        <v>284</v>
      </c>
      <c r="C498" s="3" t="s">
        <v>198</v>
      </c>
      <c r="D498" s="3" t="s">
        <v>279</v>
      </c>
      <c r="E498" s="9" t="s">
        <v>117</v>
      </c>
      <c r="F498" s="10">
        <v>264960</v>
      </c>
      <c r="G498" s="10">
        <v>173387.5906</v>
      </c>
      <c r="H498" s="11">
        <v>0.65439157092641598</v>
      </c>
      <c r="I498" s="12">
        <v>0.78195672000000005</v>
      </c>
      <c r="J498" s="12">
        <v>7.0000000000000005E-8</v>
      </c>
      <c r="K498" s="13">
        <v>0</v>
      </c>
      <c r="L498" s="13">
        <v>135581.58009999999</v>
      </c>
    </row>
    <row r="499" spans="1:12" x14ac:dyDescent="0.2">
      <c r="A499" s="3" t="s">
        <v>197</v>
      </c>
      <c r="B499" s="3" t="s">
        <v>284</v>
      </c>
      <c r="C499" s="3" t="s">
        <v>198</v>
      </c>
      <c r="D499" s="3" t="s">
        <v>279</v>
      </c>
      <c r="E499" s="9" t="s">
        <v>118</v>
      </c>
      <c r="F499" s="10">
        <v>273792</v>
      </c>
      <c r="G499" s="10">
        <v>178181.6323</v>
      </c>
      <c r="H499" s="11">
        <v>0.65079195990877103</v>
      </c>
      <c r="I499" s="12">
        <v>0.78192729000000005</v>
      </c>
      <c r="J499" s="12">
        <v>7.0000000000000005E-8</v>
      </c>
      <c r="K499" s="13">
        <v>0</v>
      </c>
      <c r="L499" s="13">
        <v>139325.0687</v>
      </c>
    </row>
    <row r="500" spans="1:12" x14ac:dyDescent="0.2">
      <c r="A500" s="3" t="s">
        <v>197</v>
      </c>
      <c r="B500" s="3" t="s">
        <v>284</v>
      </c>
      <c r="C500" s="3" t="s">
        <v>198</v>
      </c>
      <c r="D500" s="3" t="s">
        <v>279</v>
      </c>
      <c r="E500" s="9" t="s">
        <v>119</v>
      </c>
      <c r="F500" s="10">
        <v>273792</v>
      </c>
      <c r="G500" s="10">
        <v>177166.54130000001</v>
      </c>
      <c r="H500" s="11">
        <v>0.64708443395118198</v>
      </c>
      <c r="I500" s="12">
        <v>0.78189642999999998</v>
      </c>
      <c r="J500" s="12">
        <v>7.0000000000000005E-8</v>
      </c>
      <c r="K500" s="13">
        <v>0</v>
      </c>
      <c r="L500" s="13">
        <v>138525.87390000001</v>
      </c>
    </row>
    <row r="501" spans="1:12" x14ac:dyDescent="0.2">
      <c r="A501" s="3" t="s">
        <v>197</v>
      </c>
      <c r="B501" s="3" t="s">
        <v>284</v>
      </c>
      <c r="C501" s="3" t="s">
        <v>198</v>
      </c>
      <c r="D501" s="3" t="s">
        <v>279</v>
      </c>
      <c r="E501" s="9" t="s">
        <v>120</v>
      </c>
      <c r="F501" s="10">
        <v>264960</v>
      </c>
      <c r="G501" s="10">
        <v>170472.405</v>
      </c>
      <c r="H501" s="11">
        <v>0.64338920964078405</v>
      </c>
      <c r="I501" s="12">
        <v>0.78186511000000003</v>
      </c>
      <c r="J501" s="12">
        <v>7.0000000000000005E-8</v>
      </c>
      <c r="K501" s="13">
        <v>0</v>
      </c>
      <c r="L501" s="13">
        <v>133286.41450000001</v>
      </c>
    </row>
    <row r="502" spans="1:12" x14ac:dyDescent="0.2">
      <c r="A502" s="3" t="s">
        <v>197</v>
      </c>
      <c r="B502" s="3" t="s">
        <v>284</v>
      </c>
      <c r="C502" s="3" t="s">
        <v>198</v>
      </c>
      <c r="D502" s="3" t="s">
        <v>279</v>
      </c>
      <c r="E502" s="9" t="s">
        <v>121</v>
      </c>
      <c r="F502" s="10">
        <v>273792</v>
      </c>
      <c r="G502" s="10">
        <v>175178.94680000001</v>
      </c>
      <c r="H502" s="11">
        <v>0.63982492841107896</v>
      </c>
      <c r="I502" s="12">
        <v>0.78183437</v>
      </c>
      <c r="J502" s="12">
        <v>7.0000000000000005E-8</v>
      </c>
      <c r="K502" s="13">
        <v>0</v>
      </c>
      <c r="L502" s="13">
        <v>136960.91010000001</v>
      </c>
    </row>
    <row r="503" spans="1:12" x14ac:dyDescent="0.2">
      <c r="A503" s="3" t="s">
        <v>197</v>
      </c>
      <c r="B503" s="3" t="s">
        <v>284</v>
      </c>
      <c r="C503" s="3" t="s">
        <v>198</v>
      </c>
      <c r="D503" s="3" t="s">
        <v>279</v>
      </c>
      <c r="E503" s="9" t="s">
        <v>122</v>
      </c>
      <c r="F503" s="10">
        <v>264960</v>
      </c>
      <c r="G503" s="10">
        <v>168555.36420000001</v>
      </c>
      <c r="H503" s="11">
        <v>0.63615400131629996</v>
      </c>
      <c r="I503" s="12">
        <v>0.78180216000000002</v>
      </c>
      <c r="J503" s="12">
        <v>7.0000000000000005E-8</v>
      </c>
      <c r="K503" s="13">
        <v>0</v>
      </c>
      <c r="L503" s="13">
        <v>131776.93659999999</v>
      </c>
    </row>
    <row r="504" spans="1:12" x14ac:dyDescent="0.2">
      <c r="A504" s="3" t="s">
        <v>197</v>
      </c>
      <c r="B504" s="3" t="s">
        <v>284</v>
      </c>
      <c r="C504" s="3" t="s">
        <v>198</v>
      </c>
      <c r="D504" s="3" t="s">
        <v>279</v>
      </c>
      <c r="E504" s="9" t="s">
        <v>123</v>
      </c>
      <c r="F504" s="10">
        <v>273792</v>
      </c>
      <c r="G504" s="10">
        <v>173204.45800000001</v>
      </c>
      <c r="H504" s="11">
        <v>0.63261329025661994</v>
      </c>
      <c r="I504" s="12">
        <v>0.78177056</v>
      </c>
      <c r="J504" s="12">
        <v>7.0000000000000005E-8</v>
      </c>
      <c r="K504" s="13">
        <v>0</v>
      </c>
      <c r="L504" s="13">
        <v>135406.1335</v>
      </c>
    </row>
    <row r="505" spans="1:12" x14ac:dyDescent="0.2">
      <c r="A505" s="3" t="s">
        <v>197</v>
      </c>
      <c r="B505" s="3" t="s">
        <v>284</v>
      </c>
      <c r="C505" s="3" t="s">
        <v>198</v>
      </c>
      <c r="D505" s="3" t="s">
        <v>279</v>
      </c>
      <c r="E505" s="9" t="s">
        <v>124</v>
      </c>
      <c r="F505" s="10">
        <v>273792</v>
      </c>
      <c r="G505" s="10">
        <v>172206.0716</v>
      </c>
      <c r="H505" s="11">
        <v>0.62896677630864806</v>
      </c>
      <c r="I505" s="12">
        <v>0.78173745000000006</v>
      </c>
      <c r="J505" s="12">
        <v>7.0000000000000005E-8</v>
      </c>
      <c r="K505" s="13">
        <v>0</v>
      </c>
      <c r="L505" s="13">
        <v>134619.92329999999</v>
      </c>
    </row>
    <row r="506" spans="1:12" x14ac:dyDescent="0.2">
      <c r="A506" s="3" t="s">
        <v>197</v>
      </c>
      <c r="B506" s="3" t="s">
        <v>284</v>
      </c>
      <c r="C506" s="3" t="s">
        <v>198</v>
      </c>
      <c r="D506" s="3" t="s">
        <v>279</v>
      </c>
      <c r="E506" s="9" t="s">
        <v>125</v>
      </c>
      <c r="F506" s="10">
        <v>247296</v>
      </c>
      <c r="G506" s="10">
        <v>154642.27830000001</v>
      </c>
      <c r="H506" s="11">
        <v>0.62533271178908101</v>
      </c>
      <c r="I506" s="12">
        <v>0.78170389000000007</v>
      </c>
      <c r="J506" s="12">
        <v>7.0000000000000005E-8</v>
      </c>
      <c r="K506" s="13">
        <v>0</v>
      </c>
      <c r="L506" s="13">
        <v>120884.4595</v>
      </c>
    </row>
    <row r="507" spans="1:12" x14ac:dyDescent="0.2">
      <c r="A507" s="3" t="s">
        <v>197</v>
      </c>
      <c r="B507" s="3" t="s">
        <v>284</v>
      </c>
      <c r="C507" s="3" t="s">
        <v>198</v>
      </c>
      <c r="D507" s="3" t="s">
        <v>279</v>
      </c>
      <c r="E507" s="9" t="s">
        <v>126</v>
      </c>
      <c r="F507" s="10">
        <v>273792</v>
      </c>
      <c r="G507" s="10">
        <v>170315.34030000001</v>
      </c>
      <c r="H507" s="11">
        <v>0.62206105470440298</v>
      </c>
      <c r="I507" s="12">
        <v>0.78167317999999997</v>
      </c>
      <c r="J507" s="12">
        <v>7.0000000000000005E-8</v>
      </c>
      <c r="K507" s="13">
        <v>0</v>
      </c>
      <c r="L507" s="13">
        <v>133130.92249999999</v>
      </c>
    </row>
    <row r="508" spans="1:12" x14ac:dyDescent="0.2">
      <c r="A508" s="3" t="s">
        <v>197</v>
      </c>
      <c r="B508" s="3" t="s">
        <v>284</v>
      </c>
      <c r="C508" s="3" t="s">
        <v>198</v>
      </c>
      <c r="D508" s="3" t="s">
        <v>279</v>
      </c>
      <c r="E508" s="9" t="s">
        <v>127</v>
      </c>
      <c r="F508" s="10">
        <v>264960</v>
      </c>
      <c r="G508" s="10">
        <v>163864.71359999999</v>
      </c>
      <c r="H508" s="11">
        <v>0.61845076077697203</v>
      </c>
      <c r="I508" s="12">
        <v>0.78163875999999999</v>
      </c>
      <c r="J508" s="12">
        <v>7.0000000000000005E-8</v>
      </c>
      <c r="K508" s="13">
        <v>0</v>
      </c>
      <c r="L508" s="13">
        <v>128082.9997</v>
      </c>
    </row>
    <row r="509" spans="1:12" x14ac:dyDescent="0.2">
      <c r="A509" s="3" t="s">
        <v>197</v>
      </c>
      <c r="B509" s="3" t="s">
        <v>284</v>
      </c>
      <c r="C509" s="3" t="s">
        <v>198</v>
      </c>
      <c r="D509" s="3" t="s">
        <v>279</v>
      </c>
      <c r="E509" s="9" t="s">
        <v>128</v>
      </c>
      <c r="F509" s="10">
        <v>273792</v>
      </c>
      <c r="G509" s="10">
        <v>168373.55319999999</v>
      </c>
      <c r="H509" s="11">
        <v>0.61496885652709499</v>
      </c>
      <c r="I509" s="12">
        <v>0.78160501000000004</v>
      </c>
      <c r="J509" s="12">
        <v>7.0000000000000005E-8</v>
      </c>
      <c r="K509" s="13">
        <v>0</v>
      </c>
      <c r="L509" s="13">
        <v>131601.60070000001</v>
      </c>
    </row>
    <row r="510" spans="1:12" x14ac:dyDescent="0.2">
      <c r="A510" s="3" t="s">
        <v>197</v>
      </c>
      <c r="B510" s="3" t="s">
        <v>284</v>
      </c>
      <c r="C510" s="3" t="s">
        <v>198</v>
      </c>
      <c r="D510" s="3" t="s">
        <v>279</v>
      </c>
      <c r="E510" s="9" t="s">
        <v>129</v>
      </c>
      <c r="F510" s="10">
        <v>264960</v>
      </c>
      <c r="G510" s="10">
        <v>161992.10329999999</v>
      </c>
      <c r="H510" s="11">
        <v>0.61138324025200796</v>
      </c>
      <c r="I510" s="12">
        <v>0.78156968999999998</v>
      </c>
      <c r="J510" s="12">
        <v>7.0000000000000005E-8</v>
      </c>
      <c r="K510" s="13">
        <v>0</v>
      </c>
      <c r="L510" s="13">
        <v>126608.1063</v>
      </c>
    </row>
    <row r="511" spans="1:12" x14ac:dyDescent="0.2">
      <c r="A511" s="3" t="s">
        <v>197</v>
      </c>
      <c r="B511" s="3" t="s">
        <v>284</v>
      </c>
      <c r="C511" s="3" t="s">
        <v>198</v>
      </c>
      <c r="D511" s="3" t="s">
        <v>279</v>
      </c>
      <c r="E511" s="9" t="s">
        <v>130</v>
      </c>
      <c r="F511" s="10">
        <v>273792</v>
      </c>
      <c r="G511" s="10">
        <v>166445.07430000001</v>
      </c>
      <c r="H511" s="11">
        <v>0.60792526558285997</v>
      </c>
      <c r="I511" s="12">
        <v>0.78153507</v>
      </c>
      <c r="J511" s="12">
        <v>7.0000000000000005E-8</v>
      </c>
      <c r="K511" s="13">
        <v>0</v>
      </c>
      <c r="L511" s="13">
        <v>130082.65180000001</v>
      </c>
    </row>
    <row r="512" spans="1:12" x14ac:dyDescent="0.2">
      <c r="A512" s="3" t="s">
        <v>197</v>
      </c>
      <c r="B512" s="3" t="s">
        <v>284</v>
      </c>
      <c r="C512" s="3" t="s">
        <v>198</v>
      </c>
      <c r="D512" s="3" t="s">
        <v>279</v>
      </c>
      <c r="E512" s="9" t="s">
        <v>131</v>
      </c>
      <c r="F512" s="10">
        <v>273792</v>
      </c>
      <c r="G512" s="10">
        <v>165470.1446</v>
      </c>
      <c r="H512" s="11">
        <v>0.60436442483280606</v>
      </c>
      <c r="I512" s="12">
        <v>0.78149886000000002</v>
      </c>
      <c r="J512" s="12">
        <v>7.0000000000000005E-8</v>
      </c>
      <c r="K512" s="13">
        <v>0</v>
      </c>
      <c r="L512" s="13">
        <v>129314.71769999999</v>
      </c>
    </row>
    <row r="513" spans="1:12" x14ac:dyDescent="0.2">
      <c r="A513" s="3" t="s">
        <v>197</v>
      </c>
      <c r="B513" s="3" t="s">
        <v>284</v>
      </c>
      <c r="C513" s="3" t="s">
        <v>198</v>
      </c>
      <c r="D513" s="3" t="s">
        <v>279</v>
      </c>
      <c r="E513" s="9" t="s">
        <v>132</v>
      </c>
      <c r="F513" s="10">
        <v>264960</v>
      </c>
      <c r="G513" s="10">
        <v>159192.26319999999</v>
      </c>
      <c r="H513" s="11">
        <v>0.60081621079226899</v>
      </c>
      <c r="I513" s="12">
        <v>0.78146219000000006</v>
      </c>
      <c r="J513" s="12">
        <v>7.0000000000000005E-8</v>
      </c>
      <c r="K513" s="13">
        <v>0</v>
      </c>
      <c r="L513" s="13">
        <v>124402.7237</v>
      </c>
    </row>
    <row r="514" spans="1:12" x14ac:dyDescent="0.2">
      <c r="A514" s="3" t="s">
        <v>197</v>
      </c>
      <c r="B514" s="3" t="s">
        <v>284</v>
      </c>
      <c r="C514" s="3" t="s">
        <v>198</v>
      </c>
      <c r="D514" s="3" t="s">
        <v>279</v>
      </c>
      <c r="E514" s="9" t="s">
        <v>133</v>
      </c>
      <c r="F514" s="10">
        <v>273792</v>
      </c>
      <c r="G514" s="10">
        <v>163561.83480000001</v>
      </c>
      <c r="H514" s="11">
        <v>0.59739449952009405</v>
      </c>
      <c r="I514" s="12">
        <v>0.78142626999999998</v>
      </c>
      <c r="J514" s="12">
        <v>7.0000000000000005E-8</v>
      </c>
      <c r="K514" s="13">
        <v>0</v>
      </c>
      <c r="L514" s="13">
        <v>127811.5037</v>
      </c>
    </row>
    <row r="515" spans="1:12" x14ac:dyDescent="0.2">
      <c r="A515" s="3" t="s">
        <v>285</v>
      </c>
      <c r="B515" s="3" t="s">
        <v>286</v>
      </c>
      <c r="C515" s="3" t="s">
        <v>30</v>
      </c>
      <c r="D515" s="3" t="s">
        <v>31</v>
      </c>
      <c r="E515" s="9" t="s">
        <v>74</v>
      </c>
      <c r="F515" s="10">
        <v>-450000</v>
      </c>
      <c r="G515" s="10">
        <v>-373918.29009999998</v>
      </c>
      <c r="H515" s="11">
        <v>0.830929533592078</v>
      </c>
      <c r="I515" s="12">
        <v>-0.27499624</v>
      </c>
      <c r="J515" s="12">
        <v>-0.65510000000000002</v>
      </c>
      <c r="K515" s="13">
        <v>0</v>
      </c>
      <c r="L515" s="13">
        <v>-142127.74909999999</v>
      </c>
    </row>
    <row r="516" spans="1:12" x14ac:dyDescent="0.2">
      <c r="A516" s="3" t="s">
        <v>285</v>
      </c>
      <c r="B516" s="3" t="s">
        <v>286</v>
      </c>
      <c r="C516" s="3" t="s">
        <v>30</v>
      </c>
      <c r="D516" s="3" t="s">
        <v>31</v>
      </c>
      <c r="E516" s="9" t="s">
        <v>75</v>
      </c>
      <c r="F516" s="10">
        <v>-465000</v>
      </c>
      <c r="G516" s="10">
        <v>-384367.76240000001</v>
      </c>
      <c r="H516" s="11">
        <v>0.82659733842404204</v>
      </c>
      <c r="I516" s="12">
        <v>-0.27498886</v>
      </c>
      <c r="J516" s="12">
        <v>-0.65510000000000002</v>
      </c>
      <c r="K516" s="13">
        <v>0</v>
      </c>
      <c r="L516" s="13">
        <v>-146102.46789999999</v>
      </c>
    </row>
    <row r="517" spans="1:12" x14ac:dyDescent="0.2">
      <c r="A517" s="3" t="s">
        <v>285</v>
      </c>
      <c r="B517" s="3" t="s">
        <v>286</v>
      </c>
      <c r="C517" s="3" t="s">
        <v>30</v>
      </c>
      <c r="D517" s="3" t="s">
        <v>31</v>
      </c>
      <c r="E517" s="9" t="s">
        <v>76</v>
      </c>
      <c r="F517" s="10">
        <v>-465000</v>
      </c>
      <c r="G517" s="10">
        <v>-382286.99660000001</v>
      </c>
      <c r="H517" s="11">
        <v>0.82212257324334204</v>
      </c>
      <c r="I517" s="12">
        <v>-0.27498155000000002</v>
      </c>
      <c r="J517" s="12">
        <v>-0.65510000000000002</v>
      </c>
      <c r="K517" s="13">
        <v>0</v>
      </c>
      <c r="L517" s="13">
        <v>-145314.34099999999</v>
      </c>
    </row>
    <row r="518" spans="1:12" x14ac:dyDescent="0.2">
      <c r="A518" s="3" t="s">
        <v>285</v>
      </c>
      <c r="B518" s="3" t="s">
        <v>286</v>
      </c>
      <c r="C518" s="3" t="s">
        <v>30</v>
      </c>
      <c r="D518" s="3" t="s">
        <v>31</v>
      </c>
      <c r="E518" s="9" t="s">
        <v>77</v>
      </c>
      <c r="F518" s="10">
        <v>-420000</v>
      </c>
      <c r="G518" s="10">
        <v>-343412.40460000001</v>
      </c>
      <c r="H518" s="11">
        <v>0.81764858245325001</v>
      </c>
      <c r="I518" s="12">
        <v>-0.27497440000000001</v>
      </c>
      <c r="J518" s="12">
        <v>-0.65510000000000002</v>
      </c>
      <c r="K518" s="13">
        <v>0</v>
      </c>
      <c r="L518" s="13">
        <v>-130539.84699999999</v>
      </c>
    </row>
    <row r="519" spans="1:12" x14ac:dyDescent="0.2">
      <c r="A519" s="3" t="s">
        <v>285</v>
      </c>
      <c r="B519" s="3" t="s">
        <v>286</v>
      </c>
      <c r="C519" s="3" t="s">
        <v>30</v>
      </c>
      <c r="D519" s="3" t="s">
        <v>31</v>
      </c>
      <c r="E519" s="9" t="s">
        <v>78</v>
      </c>
      <c r="F519" s="10">
        <v>-465000</v>
      </c>
      <c r="G519" s="10">
        <v>-378324.57630000002</v>
      </c>
      <c r="H519" s="11">
        <v>0.813601239426745</v>
      </c>
      <c r="I519" s="12">
        <v>-0.27496724</v>
      </c>
      <c r="J519" s="12">
        <v>-0.65510000000000002</v>
      </c>
      <c r="K519" s="13">
        <v>0</v>
      </c>
      <c r="L519" s="13">
        <v>-143813.56640000001</v>
      </c>
    </row>
    <row r="520" spans="1:12" x14ac:dyDescent="0.2">
      <c r="A520" s="3" t="s">
        <v>285</v>
      </c>
      <c r="B520" s="3" t="s">
        <v>286</v>
      </c>
      <c r="C520" s="3" t="s">
        <v>30</v>
      </c>
      <c r="D520" s="3" t="s">
        <v>31</v>
      </c>
      <c r="E520" s="9" t="s">
        <v>79</v>
      </c>
      <c r="F520" s="10">
        <v>-450000</v>
      </c>
      <c r="G520" s="10">
        <v>-364126.4374</v>
      </c>
      <c r="H520" s="11">
        <v>0.80916986078953501</v>
      </c>
      <c r="I520" s="12">
        <v>-0.32996513999999999</v>
      </c>
      <c r="J520" s="12">
        <v>-0.65510000000000002</v>
      </c>
      <c r="K520" s="13">
        <v>0</v>
      </c>
      <c r="L520" s="13">
        <v>-118390.1991</v>
      </c>
    </row>
    <row r="521" spans="1:12" x14ac:dyDescent="0.2">
      <c r="A521" s="3" t="s">
        <v>285</v>
      </c>
      <c r="B521" s="3" t="s">
        <v>286</v>
      </c>
      <c r="C521" s="3" t="s">
        <v>30</v>
      </c>
      <c r="D521" s="3" t="s">
        <v>31</v>
      </c>
      <c r="E521" s="9" t="s">
        <v>80</v>
      </c>
      <c r="F521" s="10">
        <v>-465000</v>
      </c>
      <c r="G521" s="10">
        <v>-374290.98820000002</v>
      </c>
      <c r="H521" s="11">
        <v>0.80492685635309402</v>
      </c>
      <c r="I521" s="12">
        <v>-0.3299685</v>
      </c>
      <c r="J521" s="12">
        <v>-0.65510000000000002</v>
      </c>
      <c r="K521" s="13">
        <v>0</v>
      </c>
      <c r="L521" s="13">
        <v>-121693.78909999999</v>
      </c>
    </row>
    <row r="522" spans="1:12" x14ac:dyDescent="0.2">
      <c r="A522" s="3" t="s">
        <v>285</v>
      </c>
      <c r="B522" s="3" t="s">
        <v>286</v>
      </c>
      <c r="C522" s="3" t="s">
        <v>30</v>
      </c>
      <c r="D522" s="3" t="s">
        <v>31</v>
      </c>
      <c r="E522" s="9" t="s">
        <v>81</v>
      </c>
      <c r="F522" s="10">
        <v>-450000</v>
      </c>
      <c r="G522" s="10">
        <v>-360242.85600000003</v>
      </c>
      <c r="H522" s="11">
        <v>0.80053967997868991</v>
      </c>
      <c r="I522" s="12">
        <v>-0.32997172000000002</v>
      </c>
      <c r="J522" s="12">
        <v>-0.65510000000000002</v>
      </c>
      <c r="K522" s="13">
        <v>0</v>
      </c>
      <c r="L522" s="13">
        <v>-117125.1398</v>
      </c>
    </row>
    <row r="523" spans="1:12" x14ac:dyDescent="0.2">
      <c r="A523" s="3" t="s">
        <v>285</v>
      </c>
      <c r="B523" s="3" t="s">
        <v>286</v>
      </c>
      <c r="C523" s="3" t="s">
        <v>30</v>
      </c>
      <c r="D523" s="3" t="s">
        <v>31</v>
      </c>
      <c r="E523" s="9" t="s">
        <v>82</v>
      </c>
      <c r="F523" s="10">
        <v>-465000</v>
      </c>
      <c r="G523" s="10">
        <v>-370277.64539999998</v>
      </c>
      <c r="H523" s="11">
        <v>0.79629601158800201</v>
      </c>
      <c r="I523" s="12">
        <v>-0.32997510000000002</v>
      </c>
      <c r="J523" s="12">
        <v>-0.65510000000000002</v>
      </c>
      <c r="K523" s="13">
        <v>0</v>
      </c>
      <c r="L523" s="13">
        <v>-120386.4819</v>
      </c>
    </row>
    <row r="524" spans="1:12" x14ac:dyDescent="0.2">
      <c r="A524" s="3" t="s">
        <v>285</v>
      </c>
      <c r="B524" s="3" t="s">
        <v>286</v>
      </c>
      <c r="C524" s="3" t="s">
        <v>30</v>
      </c>
      <c r="D524" s="3" t="s">
        <v>31</v>
      </c>
      <c r="E524" s="9" t="s">
        <v>83</v>
      </c>
      <c r="F524" s="10">
        <v>-465000</v>
      </c>
      <c r="G524" s="10">
        <v>-368239.74910000002</v>
      </c>
      <c r="H524" s="11">
        <v>0.79191343885566701</v>
      </c>
      <c r="I524" s="12">
        <v>-0.32997890000000002</v>
      </c>
      <c r="J524" s="12">
        <v>-0.65510000000000002</v>
      </c>
      <c r="K524" s="13">
        <v>0</v>
      </c>
      <c r="L524" s="13">
        <v>-119722.5111</v>
      </c>
    </row>
    <row r="525" spans="1:12" x14ac:dyDescent="0.2">
      <c r="A525" s="3" t="s">
        <v>285</v>
      </c>
      <c r="B525" s="3" t="s">
        <v>286</v>
      </c>
      <c r="C525" s="3" t="s">
        <v>30</v>
      </c>
      <c r="D525" s="3" t="s">
        <v>31</v>
      </c>
      <c r="E525" s="9" t="s">
        <v>84</v>
      </c>
      <c r="F525" s="10">
        <v>-450000</v>
      </c>
      <c r="G525" s="10">
        <v>-354388.16519999999</v>
      </c>
      <c r="H525" s="11">
        <v>0.78752925607906399</v>
      </c>
      <c r="I525" s="12">
        <v>-0.32998248000000002</v>
      </c>
      <c r="J525" s="12">
        <v>-0.65510000000000002</v>
      </c>
      <c r="K525" s="13">
        <v>0</v>
      </c>
      <c r="L525" s="13">
        <v>-115217.79979999999</v>
      </c>
    </row>
    <row r="526" spans="1:12" x14ac:dyDescent="0.2">
      <c r="A526" s="3" t="s">
        <v>285</v>
      </c>
      <c r="B526" s="3" t="s">
        <v>286</v>
      </c>
      <c r="C526" s="3" t="s">
        <v>30</v>
      </c>
      <c r="D526" s="3" t="s">
        <v>31</v>
      </c>
      <c r="E526" s="9" t="s">
        <v>85</v>
      </c>
      <c r="F526" s="10">
        <v>-465000</v>
      </c>
      <c r="G526" s="10">
        <v>-364227.63959999999</v>
      </c>
      <c r="H526" s="11">
        <v>0.78328524654702703</v>
      </c>
      <c r="I526" s="12">
        <v>-0.32998574000000003</v>
      </c>
      <c r="J526" s="12">
        <v>-0.65510000000000002</v>
      </c>
      <c r="K526" s="13">
        <v>0</v>
      </c>
      <c r="L526" s="13">
        <v>-118415.5995</v>
      </c>
    </row>
    <row r="527" spans="1:12" x14ac:dyDescent="0.2">
      <c r="A527" s="3" t="s">
        <v>285</v>
      </c>
      <c r="B527" s="3" t="s">
        <v>286</v>
      </c>
      <c r="C527" s="3" t="s">
        <v>30</v>
      </c>
      <c r="D527" s="3" t="s">
        <v>31</v>
      </c>
      <c r="E527" s="9" t="s">
        <v>86</v>
      </c>
      <c r="F527" s="10">
        <v>-450000</v>
      </c>
      <c r="G527" s="10">
        <v>-350504.44429999997</v>
      </c>
      <c r="H527" s="11">
        <v>0.77889876509119305</v>
      </c>
      <c r="I527" s="12">
        <v>-0.27498888999999999</v>
      </c>
      <c r="J527" s="12">
        <v>-0.65510000000000002</v>
      </c>
      <c r="K527" s="13">
        <v>0</v>
      </c>
      <c r="L527" s="13">
        <v>-133230.6342</v>
      </c>
    </row>
    <row r="528" spans="1:12" x14ac:dyDescent="0.2">
      <c r="A528" s="3" t="s">
        <v>285</v>
      </c>
      <c r="B528" s="3" t="s">
        <v>286</v>
      </c>
      <c r="C528" s="3" t="s">
        <v>30</v>
      </c>
      <c r="D528" s="3" t="s">
        <v>31</v>
      </c>
      <c r="E528" s="9" t="s">
        <v>87</v>
      </c>
      <c r="F528" s="10">
        <v>-465000</v>
      </c>
      <c r="G528" s="10">
        <v>-360213.68469999998</v>
      </c>
      <c r="H528" s="11">
        <v>0.77465308547670297</v>
      </c>
      <c r="I528" s="12">
        <v>-0.27499172</v>
      </c>
      <c r="J528" s="12">
        <v>-0.65510000000000002</v>
      </c>
      <c r="K528" s="13">
        <v>0</v>
      </c>
      <c r="L528" s="13">
        <v>-136920.20269999999</v>
      </c>
    </row>
    <row r="529" spans="1:12" x14ac:dyDescent="0.2">
      <c r="A529" s="3" t="s">
        <v>285</v>
      </c>
      <c r="B529" s="3" t="s">
        <v>286</v>
      </c>
      <c r="C529" s="3" t="s">
        <v>30</v>
      </c>
      <c r="D529" s="3" t="s">
        <v>31</v>
      </c>
      <c r="E529" s="9" t="s">
        <v>88</v>
      </c>
      <c r="F529" s="10">
        <v>-465000</v>
      </c>
      <c r="G529" s="10">
        <v>-358173.43339999998</v>
      </c>
      <c r="H529" s="11">
        <v>0.77026544806611197</v>
      </c>
      <c r="I529" s="12">
        <v>-0.27499444000000001</v>
      </c>
      <c r="J529" s="12">
        <v>-0.65510000000000002</v>
      </c>
      <c r="K529" s="13">
        <v>0</v>
      </c>
      <c r="L529" s="13">
        <v>-136143.71410000001</v>
      </c>
    </row>
    <row r="530" spans="1:12" x14ac:dyDescent="0.2">
      <c r="A530" s="3" t="s">
        <v>285</v>
      </c>
      <c r="B530" s="3" t="s">
        <v>286</v>
      </c>
      <c r="C530" s="3" t="s">
        <v>30</v>
      </c>
      <c r="D530" s="3" t="s">
        <v>31</v>
      </c>
      <c r="E530" s="9" t="s">
        <v>89</v>
      </c>
      <c r="F530" s="10">
        <v>-420000</v>
      </c>
      <c r="G530" s="10">
        <v>-321668.61599999998</v>
      </c>
      <c r="H530" s="11">
        <v>0.76587765708697597</v>
      </c>
      <c r="I530" s="12">
        <v>-0.27499693000000003</v>
      </c>
      <c r="J530" s="12">
        <v>-0.65510000000000002</v>
      </c>
      <c r="K530" s="13">
        <v>0</v>
      </c>
      <c r="L530" s="13">
        <v>-122267.22779999999</v>
      </c>
    </row>
    <row r="531" spans="1:12" x14ac:dyDescent="0.2">
      <c r="A531" s="3" t="s">
        <v>285</v>
      </c>
      <c r="B531" s="3" t="s">
        <v>286</v>
      </c>
      <c r="C531" s="3" t="s">
        <v>30</v>
      </c>
      <c r="D531" s="3" t="s">
        <v>31</v>
      </c>
      <c r="E531" s="9" t="s">
        <v>90</v>
      </c>
      <c r="F531" s="10">
        <v>-465000</v>
      </c>
      <c r="G531" s="10">
        <v>-354290.2892</v>
      </c>
      <c r="H531" s="11">
        <v>0.76191460042864301</v>
      </c>
      <c r="I531" s="12">
        <v>-0.27499899999999999</v>
      </c>
      <c r="J531" s="12">
        <v>-0.65510000000000002</v>
      </c>
      <c r="K531" s="13">
        <v>0</v>
      </c>
      <c r="L531" s="13">
        <v>-134666.09479999999</v>
      </c>
    </row>
    <row r="532" spans="1:12" x14ac:dyDescent="0.2">
      <c r="A532" s="3" t="s">
        <v>285</v>
      </c>
      <c r="B532" s="3" t="s">
        <v>286</v>
      </c>
      <c r="C532" s="3" t="s">
        <v>30</v>
      </c>
      <c r="D532" s="3" t="s">
        <v>31</v>
      </c>
      <c r="E532" s="9" t="s">
        <v>91</v>
      </c>
      <c r="F532" s="10">
        <v>-450000</v>
      </c>
      <c r="G532" s="10">
        <v>-340887.2928</v>
      </c>
      <c r="H532" s="11">
        <v>0.75752731735257106</v>
      </c>
      <c r="I532" s="12">
        <v>-0.35500107000000003</v>
      </c>
      <c r="J532" s="12">
        <v>-0.65510000000000002</v>
      </c>
      <c r="K532" s="13">
        <v>0</v>
      </c>
      <c r="L532" s="13">
        <v>-102299.9115</v>
      </c>
    </row>
    <row r="533" spans="1:12" x14ac:dyDescent="0.2">
      <c r="A533" s="3" t="s">
        <v>285</v>
      </c>
      <c r="B533" s="3" t="s">
        <v>286</v>
      </c>
      <c r="C533" s="3" t="s">
        <v>30</v>
      </c>
      <c r="D533" s="3" t="s">
        <v>31</v>
      </c>
      <c r="E533" s="9" t="s">
        <v>92</v>
      </c>
      <c r="F533" s="10">
        <v>-465000</v>
      </c>
      <c r="G533" s="10">
        <v>-350276.2267</v>
      </c>
      <c r="H533" s="11">
        <v>0.75328220787245503</v>
      </c>
      <c r="I533" s="12">
        <v>-0.35500287000000003</v>
      </c>
      <c r="J533" s="12">
        <v>-0.65510000000000002</v>
      </c>
      <c r="K533" s="13">
        <v>0</v>
      </c>
      <c r="L533" s="13">
        <v>-105116.8903</v>
      </c>
    </row>
    <row r="534" spans="1:12" x14ac:dyDescent="0.2">
      <c r="A534" s="3" t="s">
        <v>285</v>
      </c>
      <c r="B534" s="3" t="s">
        <v>286</v>
      </c>
      <c r="C534" s="3" t="s">
        <v>30</v>
      </c>
      <c r="D534" s="3" t="s">
        <v>31</v>
      </c>
      <c r="E534" s="9" t="s">
        <v>93</v>
      </c>
      <c r="F534" s="10">
        <v>-450000</v>
      </c>
      <c r="G534" s="10">
        <v>-337011.489</v>
      </c>
      <c r="H534" s="11">
        <v>0.74891441991861507</v>
      </c>
      <c r="I534" s="12">
        <v>-0.35499512999999999</v>
      </c>
      <c r="J534" s="12">
        <v>-0.65510000000000002</v>
      </c>
      <c r="K534" s="13">
        <v>0</v>
      </c>
      <c r="L534" s="13">
        <v>-101138.78780000001</v>
      </c>
    </row>
    <row r="535" spans="1:12" x14ac:dyDescent="0.2">
      <c r="A535" s="3" t="s">
        <v>285</v>
      </c>
      <c r="B535" s="3" t="s">
        <v>286</v>
      </c>
      <c r="C535" s="3" t="s">
        <v>30</v>
      </c>
      <c r="D535" s="3" t="s">
        <v>31</v>
      </c>
      <c r="E535" s="9" t="s">
        <v>94</v>
      </c>
      <c r="F535" s="10">
        <v>-465000</v>
      </c>
      <c r="G535" s="10">
        <v>-346398.32640000002</v>
      </c>
      <c r="H535" s="11">
        <v>0.74494263734336996</v>
      </c>
      <c r="I535" s="12">
        <v>-0.35498654000000002</v>
      </c>
      <c r="J535" s="12">
        <v>-0.65510000000000002</v>
      </c>
      <c r="K535" s="13">
        <v>0</v>
      </c>
      <c r="L535" s="13">
        <v>-103958.79859999999</v>
      </c>
    </row>
    <row r="536" spans="1:12" x14ac:dyDescent="0.2">
      <c r="A536" s="3" t="s">
        <v>285</v>
      </c>
      <c r="B536" s="3" t="s">
        <v>286</v>
      </c>
      <c r="C536" s="3" t="s">
        <v>30</v>
      </c>
      <c r="D536" s="3" t="s">
        <v>31</v>
      </c>
      <c r="E536" s="9" t="s">
        <v>95</v>
      </c>
      <c r="F536" s="10">
        <v>-465000</v>
      </c>
      <c r="G536" s="10">
        <v>-344493.33669999999</v>
      </c>
      <c r="H536" s="11">
        <v>0.74084588543767504</v>
      </c>
      <c r="I536" s="12">
        <v>-0.35497712000000003</v>
      </c>
      <c r="J536" s="12">
        <v>-0.65510000000000002</v>
      </c>
      <c r="K536" s="13">
        <v>0</v>
      </c>
      <c r="L536" s="13">
        <v>-103390.3319</v>
      </c>
    </row>
    <row r="537" spans="1:12" x14ac:dyDescent="0.2">
      <c r="A537" s="3" t="s">
        <v>285</v>
      </c>
      <c r="B537" s="3" t="s">
        <v>286</v>
      </c>
      <c r="C537" s="3" t="s">
        <v>30</v>
      </c>
      <c r="D537" s="3" t="s">
        <v>31</v>
      </c>
      <c r="E537" s="9" t="s">
        <v>96</v>
      </c>
      <c r="F537" s="10">
        <v>-450000</v>
      </c>
      <c r="G537" s="10">
        <v>-331540.56089999998</v>
      </c>
      <c r="H537" s="11">
        <v>0.73675680196884497</v>
      </c>
      <c r="I537" s="12">
        <v>-0.35496714000000001</v>
      </c>
      <c r="J537" s="12">
        <v>-0.65510000000000002</v>
      </c>
      <c r="K537" s="13">
        <v>0</v>
      </c>
      <c r="L537" s="13">
        <v>-99506.216700000004</v>
      </c>
    </row>
    <row r="538" spans="1:12" x14ac:dyDescent="0.2">
      <c r="A538" s="3" t="s">
        <v>285</v>
      </c>
      <c r="B538" s="3" t="s">
        <v>286</v>
      </c>
      <c r="C538" s="3" t="s">
        <v>30</v>
      </c>
      <c r="D538" s="3" t="s">
        <v>31</v>
      </c>
      <c r="E538" s="9" t="s">
        <v>97</v>
      </c>
      <c r="F538" s="10">
        <v>-465000</v>
      </c>
      <c r="G538" s="10">
        <v>-340755.2746</v>
      </c>
      <c r="H538" s="11">
        <v>0.73280704212216097</v>
      </c>
      <c r="I538" s="12">
        <v>-0.35495694999999999</v>
      </c>
      <c r="J538" s="12">
        <v>-0.65510000000000002</v>
      </c>
      <c r="K538" s="13">
        <v>0</v>
      </c>
      <c r="L538" s="13">
        <v>-102275.3275</v>
      </c>
    </row>
    <row r="539" spans="1:12" x14ac:dyDescent="0.2">
      <c r="A539" s="3" t="s">
        <v>285</v>
      </c>
      <c r="B539" s="3" t="s">
        <v>286</v>
      </c>
      <c r="C539" s="3" t="s">
        <v>30</v>
      </c>
      <c r="D539" s="3" t="s">
        <v>31</v>
      </c>
      <c r="E539" s="9" t="s">
        <v>98</v>
      </c>
      <c r="F539" s="10">
        <v>-450000</v>
      </c>
      <c r="G539" s="10">
        <v>-327930.03340000001</v>
      </c>
      <c r="H539" s="11">
        <v>0.728733407648125</v>
      </c>
      <c r="I539" s="12">
        <v>-0.29994587</v>
      </c>
      <c r="J539" s="12">
        <v>-0.65510000000000002</v>
      </c>
      <c r="K539" s="13">
        <v>0</v>
      </c>
      <c r="L539" s="13">
        <v>-116465.70540000001</v>
      </c>
    </row>
    <row r="540" spans="1:12" x14ac:dyDescent="0.2">
      <c r="A540" s="3" t="s">
        <v>285</v>
      </c>
      <c r="B540" s="3" t="s">
        <v>286</v>
      </c>
      <c r="C540" s="3" t="s">
        <v>30</v>
      </c>
      <c r="D540" s="3" t="s">
        <v>31</v>
      </c>
      <c r="E540" s="9" t="s">
        <v>99</v>
      </c>
      <c r="F540" s="10">
        <v>-465000</v>
      </c>
      <c r="G540" s="10">
        <v>-337031.45439999999</v>
      </c>
      <c r="H540" s="11">
        <v>0.724798826573952</v>
      </c>
      <c r="I540" s="12">
        <v>-0.29993461999999999</v>
      </c>
      <c r="J540" s="12">
        <v>-0.65510000000000002</v>
      </c>
      <c r="K540" s="13">
        <v>0</v>
      </c>
      <c r="L540" s="13">
        <v>-119701.905</v>
      </c>
    </row>
    <row r="541" spans="1:12" x14ac:dyDescent="0.2">
      <c r="A541" s="3" t="s">
        <v>285</v>
      </c>
      <c r="B541" s="3" t="s">
        <v>286</v>
      </c>
      <c r="C541" s="3" t="s">
        <v>30</v>
      </c>
      <c r="D541" s="3" t="s">
        <v>31</v>
      </c>
      <c r="E541" s="9" t="s">
        <v>100</v>
      </c>
      <c r="F541" s="10">
        <v>-465000</v>
      </c>
      <c r="G541" s="10">
        <v>-335144.61629999999</v>
      </c>
      <c r="H541" s="11">
        <v>0.72074111030854104</v>
      </c>
      <c r="I541" s="12">
        <v>-0.29992244000000001</v>
      </c>
      <c r="J541" s="12">
        <v>-0.65510000000000002</v>
      </c>
      <c r="K541" s="13">
        <v>0</v>
      </c>
      <c r="L541" s="13">
        <v>-119035.84639999999</v>
      </c>
    </row>
    <row r="542" spans="1:12" x14ac:dyDescent="0.2">
      <c r="A542" s="3" t="s">
        <v>285</v>
      </c>
      <c r="B542" s="3" t="s">
        <v>286</v>
      </c>
      <c r="C542" s="3" t="s">
        <v>30</v>
      </c>
      <c r="D542" s="3" t="s">
        <v>31</v>
      </c>
      <c r="E542" s="9" t="s">
        <v>101</v>
      </c>
      <c r="F542" s="10">
        <v>-420000</v>
      </c>
      <c r="G542" s="10">
        <v>-301010.49739999999</v>
      </c>
      <c r="H542" s="11">
        <v>0.71669166055560507</v>
      </c>
      <c r="I542" s="12">
        <v>-0.29990971</v>
      </c>
      <c r="J542" s="12">
        <v>-0.65510000000000002</v>
      </c>
      <c r="K542" s="13">
        <v>0</v>
      </c>
      <c r="L542" s="13">
        <v>-106916.0067</v>
      </c>
    </row>
    <row r="543" spans="1:12" x14ac:dyDescent="0.2">
      <c r="A543" s="3" t="s">
        <v>285</v>
      </c>
      <c r="B543" s="3" t="s">
        <v>286</v>
      </c>
      <c r="C543" s="3" t="s">
        <v>30</v>
      </c>
      <c r="D543" s="3" t="s">
        <v>31</v>
      </c>
      <c r="E543" s="9" t="s">
        <v>102</v>
      </c>
      <c r="F543" s="10">
        <v>-465000</v>
      </c>
      <c r="G543" s="10">
        <v>-331564.20270000002</v>
      </c>
      <c r="H543" s="11">
        <v>0.71304129617928602</v>
      </c>
      <c r="I543" s="12">
        <v>-0.29989773000000003</v>
      </c>
      <c r="J543" s="12">
        <v>-0.65510000000000002</v>
      </c>
      <c r="K543" s="13">
        <v>0</v>
      </c>
      <c r="L543" s="13">
        <v>-117772.3591</v>
      </c>
    </row>
    <row r="544" spans="1:12" x14ac:dyDescent="0.2">
      <c r="A544" s="3" t="s">
        <v>285</v>
      </c>
      <c r="B544" s="3" t="s">
        <v>286</v>
      </c>
      <c r="C544" s="3" t="s">
        <v>30</v>
      </c>
      <c r="D544" s="3" t="s">
        <v>31</v>
      </c>
      <c r="E544" s="9" t="s">
        <v>103</v>
      </c>
      <c r="F544" s="10">
        <v>-450000</v>
      </c>
      <c r="G544" s="10">
        <v>-319053.55660000001</v>
      </c>
      <c r="H544" s="11">
        <v>0.70900790356041699</v>
      </c>
      <c r="I544" s="12">
        <v>-0.40488393</v>
      </c>
      <c r="J544" s="12">
        <v>-0.65510000000000002</v>
      </c>
      <c r="K544" s="13">
        <v>0</v>
      </c>
      <c r="L544" s="13">
        <v>-79832.327799999999</v>
      </c>
    </row>
    <row r="545" spans="1:12" x14ac:dyDescent="0.2">
      <c r="A545" s="3" t="s">
        <v>285</v>
      </c>
      <c r="B545" s="3" t="s">
        <v>286</v>
      </c>
      <c r="C545" s="3" t="s">
        <v>30</v>
      </c>
      <c r="D545" s="3" t="s">
        <v>31</v>
      </c>
      <c r="E545" s="9" t="s">
        <v>104</v>
      </c>
      <c r="F545" s="10">
        <v>-465000</v>
      </c>
      <c r="G545" s="10">
        <v>-327877.45770000003</v>
      </c>
      <c r="H545" s="11">
        <v>0.70511281215900201</v>
      </c>
      <c r="I545" s="12">
        <v>-0.40487003999999999</v>
      </c>
      <c r="J545" s="12">
        <v>-0.65510000000000002</v>
      </c>
      <c r="K545" s="13">
        <v>0</v>
      </c>
      <c r="L545" s="13">
        <v>-82044.761899999998</v>
      </c>
    </row>
    <row r="546" spans="1:12" x14ac:dyDescent="0.2">
      <c r="A546" s="3" t="s">
        <v>285</v>
      </c>
      <c r="B546" s="3" t="s">
        <v>286</v>
      </c>
      <c r="C546" s="3" t="s">
        <v>30</v>
      </c>
      <c r="D546" s="3" t="s">
        <v>31</v>
      </c>
      <c r="E546" s="9" t="s">
        <v>105</v>
      </c>
      <c r="F546" s="10">
        <v>-450000</v>
      </c>
      <c r="G546" s="10">
        <v>-315493.40720000002</v>
      </c>
      <c r="H546" s="11">
        <v>0.70109646038893103</v>
      </c>
      <c r="I546" s="12">
        <v>-0.40485515</v>
      </c>
      <c r="J546" s="12">
        <v>-0.65510000000000002</v>
      </c>
      <c r="K546" s="13">
        <v>0</v>
      </c>
      <c r="L546" s="13">
        <v>-78950.601299999995</v>
      </c>
    </row>
    <row r="547" spans="1:12" x14ac:dyDescent="0.2">
      <c r="A547" s="3" t="s">
        <v>285</v>
      </c>
      <c r="B547" s="3" t="s">
        <v>286</v>
      </c>
      <c r="C547" s="3" t="s">
        <v>30</v>
      </c>
      <c r="D547" s="3" t="s">
        <v>31</v>
      </c>
      <c r="E547" s="9" t="s">
        <v>106</v>
      </c>
      <c r="F547" s="10">
        <v>-465000</v>
      </c>
      <c r="G547" s="10">
        <v>-324206.40399999998</v>
      </c>
      <c r="H547" s="11">
        <v>0.69721807304043903</v>
      </c>
      <c r="I547" s="12">
        <v>-0.40484019999999998</v>
      </c>
      <c r="J547" s="12">
        <v>-0.65510000000000002</v>
      </c>
      <c r="K547" s="13">
        <v>0</v>
      </c>
      <c r="L547" s="13">
        <v>-81135.830100000006</v>
      </c>
    </row>
    <row r="548" spans="1:12" x14ac:dyDescent="0.2">
      <c r="A548" s="3" t="s">
        <v>285</v>
      </c>
      <c r="B548" s="3" t="s">
        <v>286</v>
      </c>
      <c r="C548" s="3" t="s">
        <v>30</v>
      </c>
      <c r="D548" s="3" t="s">
        <v>31</v>
      </c>
      <c r="E548" s="9" t="s">
        <v>107</v>
      </c>
      <c r="F548" s="10">
        <v>-465000</v>
      </c>
      <c r="G548" s="10">
        <v>-322346.92790000001</v>
      </c>
      <c r="H548" s="11">
        <v>0.69321919983663305</v>
      </c>
      <c r="I548" s="12">
        <v>-0.40482420000000002</v>
      </c>
      <c r="J548" s="12">
        <v>-0.65510000000000002</v>
      </c>
      <c r="K548" s="13">
        <v>0</v>
      </c>
      <c r="L548" s="13">
        <v>-80675.6345</v>
      </c>
    </row>
    <row r="549" spans="1:12" x14ac:dyDescent="0.2">
      <c r="A549" s="3" t="s">
        <v>285</v>
      </c>
      <c r="B549" s="3" t="s">
        <v>286</v>
      </c>
      <c r="C549" s="3" t="s">
        <v>30</v>
      </c>
      <c r="D549" s="3" t="s">
        <v>31</v>
      </c>
      <c r="E549" s="9" t="s">
        <v>108</v>
      </c>
      <c r="F549" s="10">
        <v>-450000</v>
      </c>
      <c r="G549" s="10">
        <v>-310153.21830000001</v>
      </c>
      <c r="H549" s="11">
        <v>0.68922937400123496</v>
      </c>
      <c r="I549" s="12">
        <v>-0.40480765000000002</v>
      </c>
      <c r="J549" s="12">
        <v>-0.65510000000000002</v>
      </c>
      <c r="K549" s="13">
        <v>0</v>
      </c>
      <c r="L549" s="13">
        <v>-77628.978900000002</v>
      </c>
    </row>
    <row r="550" spans="1:12" x14ac:dyDescent="0.2">
      <c r="A550" s="3" t="s">
        <v>285</v>
      </c>
      <c r="B550" s="3" t="s">
        <v>286</v>
      </c>
      <c r="C550" s="3" t="s">
        <v>30</v>
      </c>
      <c r="D550" s="3" t="s">
        <v>31</v>
      </c>
      <c r="E550" s="9" t="s">
        <v>109</v>
      </c>
      <c r="F550" s="10">
        <v>-465000</v>
      </c>
      <c r="G550" s="10">
        <v>-318700.29090000002</v>
      </c>
      <c r="H550" s="11">
        <v>0.68537696965537398</v>
      </c>
      <c r="I550" s="12">
        <v>-0.40479109000000002</v>
      </c>
      <c r="J550" s="12">
        <v>-0.65510000000000002</v>
      </c>
      <c r="K550" s="13">
        <v>0</v>
      </c>
      <c r="L550" s="13">
        <v>-79773.521699999998</v>
      </c>
    </row>
    <row r="551" spans="1:12" x14ac:dyDescent="0.2">
      <c r="A551" s="3" t="s">
        <v>285</v>
      </c>
      <c r="B551" s="3" t="s">
        <v>286</v>
      </c>
      <c r="C551" s="3" t="s">
        <v>30</v>
      </c>
      <c r="D551" s="3" t="s">
        <v>31</v>
      </c>
      <c r="E551" s="9" t="s">
        <v>110</v>
      </c>
      <c r="F551" s="10">
        <v>-450000</v>
      </c>
      <c r="G551" s="10">
        <v>-306632.36940000003</v>
      </c>
      <c r="H551" s="11">
        <v>0.68140526524784906</v>
      </c>
      <c r="I551" s="12">
        <v>-0.34657533000000001</v>
      </c>
      <c r="J551" s="12">
        <v>-0.65510000000000002</v>
      </c>
      <c r="K551" s="13">
        <v>0</v>
      </c>
      <c r="L551" s="13">
        <v>-94603.649699999994</v>
      </c>
    </row>
    <row r="552" spans="1:12" x14ac:dyDescent="0.2">
      <c r="A552" s="3" t="s">
        <v>285</v>
      </c>
      <c r="B552" s="3" t="s">
        <v>286</v>
      </c>
      <c r="C552" s="3" t="s">
        <v>30</v>
      </c>
      <c r="D552" s="3" t="s">
        <v>31</v>
      </c>
      <c r="E552" s="9" t="s">
        <v>111</v>
      </c>
      <c r="F552" s="10">
        <v>-465000</v>
      </c>
      <c r="G552" s="10">
        <v>-315070.32880000002</v>
      </c>
      <c r="H552" s="11">
        <v>0.67757059956324506</v>
      </c>
      <c r="I552" s="12">
        <v>-0.34655897000000002</v>
      </c>
      <c r="J552" s="12">
        <v>-0.65510000000000002</v>
      </c>
      <c r="K552" s="13">
        <v>0</v>
      </c>
      <c r="L552" s="13">
        <v>-97212.123500000002</v>
      </c>
    </row>
    <row r="553" spans="1:12" x14ac:dyDescent="0.2">
      <c r="A553" s="3" t="s">
        <v>285</v>
      </c>
      <c r="B553" s="3" t="s">
        <v>286</v>
      </c>
      <c r="C553" s="3" t="s">
        <v>30</v>
      </c>
      <c r="D553" s="3" t="s">
        <v>31</v>
      </c>
      <c r="E553" s="9" t="s">
        <v>112</v>
      </c>
      <c r="F553" s="10">
        <v>-465000</v>
      </c>
      <c r="G553" s="10">
        <v>-313232.10560000001</v>
      </c>
      <c r="H553" s="11">
        <v>0.67361743131607599</v>
      </c>
      <c r="I553" s="12">
        <v>-0.34654155000000003</v>
      </c>
      <c r="J553" s="12">
        <v>-0.65510000000000002</v>
      </c>
      <c r="K553" s="13">
        <v>0</v>
      </c>
      <c r="L553" s="13">
        <v>-96650.412299999996</v>
      </c>
    </row>
    <row r="554" spans="1:12" x14ac:dyDescent="0.2">
      <c r="A554" s="3" t="s">
        <v>285</v>
      </c>
      <c r="B554" s="3" t="s">
        <v>286</v>
      </c>
      <c r="C554" s="3" t="s">
        <v>30</v>
      </c>
      <c r="D554" s="3" t="s">
        <v>31</v>
      </c>
      <c r="E554" s="9" t="s">
        <v>113</v>
      </c>
      <c r="F554" s="10">
        <v>-435000</v>
      </c>
      <c r="G554" s="10">
        <v>-291308.12</v>
      </c>
      <c r="H554" s="11">
        <v>0.66967383907364497</v>
      </c>
      <c r="I554" s="12">
        <v>-0.34652360999999998</v>
      </c>
      <c r="J554" s="12">
        <v>-0.65510000000000002</v>
      </c>
      <c r="K554" s="13">
        <v>0</v>
      </c>
      <c r="L554" s="13">
        <v>-89890.8073</v>
      </c>
    </row>
    <row r="555" spans="1:12" x14ac:dyDescent="0.2">
      <c r="A555" s="3" t="s">
        <v>285</v>
      </c>
      <c r="B555" s="3" t="s">
        <v>286</v>
      </c>
      <c r="C555" s="3" t="s">
        <v>30</v>
      </c>
      <c r="D555" s="3" t="s">
        <v>31</v>
      </c>
      <c r="E555" s="9" t="s">
        <v>114</v>
      </c>
      <c r="F555" s="10">
        <v>-465000</v>
      </c>
      <c r="G555" s="10">
        <v>-309686.94640000002</v>
      </c>
      <c r="H555" s="11">
        <v>0.66599343308247405</v>
      </c>
      <c r="I555" s="12">
        <v>-0.34650636000000001</v>
      </c>
      <c r="J555" s="12">
        <v>-0.65510000000000002</v>
      </c>
      <c r="K555" s="13">
        <v>0</v>
      </c>
      <c r="L555" s="13">
        <v>-95567.422200000001</v>
      </c>
    </row>
    <row r="556" spans="1:12" x14ac:dyDescent="0.2">
      <c r="A556" s="3" t="s">
        <v>285</v>
      </c>
      <c r="B556" s="3" t="s">
        <v>286</v>
      </c>
      <c r="C556" s="3" t="s">
        <v>30</v>
      </c>
      <c r="D556" s="3" t="s">
        <v>31</v>
      </c>
      <c r="E556" s="9" t="s">
        <v>115</v>
      </c>
      <c r="F556" s="10">
        <v>-450000</v>
      </c>
      <c r="G556" s="10">
        <v>-297930.90059999999</v>
      </c>
      <c r="H556" s="11">
        <v>0.66206866805527098</v>
      </c>
      <c r="I556" s="12">
        <v>-0.50148740999999997</v>
      </c>
      <c r="J556" s="12">
        <v>-0.65510000000000002</v>
      </c>
      <c r="K556" s="13">
        <v>0</v>
      </c>
      <c r="L556" s="13">
        <v>-45765.936600000001</v>
      </c>
    </row>
    <row r="557" spans="1:12" x14ac:dyDescent="0.2">
      <c r="A557" s="3" t="s">
        <v>285</v>
      </c>
      <c r="B557" s="3" t="s">
        <v>286</v>
      </c>
      <c r="C557" s="3" t="s">
        <v>30</v>
      </c>
      <c r="D557" s="3" t="s">
        <v>31</v>
      </c>
      <c r="E557" s="9" t="s">
        <v>116</v>
      </c>
      <c r="F557" s="10">
        <v>-465000</v>
      </c>
      <c r="G557" s="10">
        <v>-306100.15860000002</v>
      </c>
      <c r="H557" s="11">
        <v>0.65827991102152805</v>
      </c>
      <c r="I557" s="12">
        <v>-0.50146858000000005</v>
      </c>
      <c r="J557" s="12">
        <v>-0.65510000000000002</v>
      </c>
      <c r="K557" s="13">
        <v>0</v>
      </c>
      <c r="L557" s="13">
        <v>-47026.601900000001</v>
      </c>
    </row>
    <row r="558" spans="1:12" x14ac:dyDescent="0.2">
      <c r="A558" s="3" t="s">
        <v>285</v>
      </c>
      <c r="B558" s="3" t="s">
        <v>286</v>
      </c>
      <c r="C558" s="3" t="s">
        <v>30</v>
      </c>
      <c r="D558" s="3" t="s">
        <v>31</v>
      </c>
      <c r="E558" s="9" t="s">
        <v>117</v>
      </c>
      <c r="F558" s="10">
        <v>-450000</v>
      </c>
      <c r="G558" s="10">
        <v>-294476.20689999999</v>
      </c>
      <c r="H558" s="11">
        <v>0.65439157092641598</v>
      </c>
      <c r="I558" s="12">
        <v>-0.50145088999999998</v>
      </c>
      <c r="J558" s="12">
        <v>-0.65510000000000002</v>
      </c>
      <c r="K558" s="13">
        <v>0</v>
      </c>
      <c r="L558" s="13">
        <v>-45246.006000000001</v>
      </c>
    </row>
    <row r="559" spans="1:12" x14ac:dyDescent="0.2">
      <c r="A559" s="3" t="s">
        <v>285</v>
      </c>
      <c r="B559" s="3" t="s">
        <v>286</v>
      </c>
      <c r="C559" s="3" t="s">
        <v>30</v>
      </c>
      <c r="D559" s="3" t="s">
        <v>31</v>
      </c>
      <c r="E559" s="9" t="s">
        <v>118</v>
      </c>
      <c r="F559" s="10">
        <v>-465000</v>
      </c>
      <c r="G559" s="10">
        <v>-302618.26140000002</v>
      </c>
      <c r="H559" s="11">
        <v>0.65079195990877103</v>
      </c>
      <c r="I559" s="12">
        <v>-0.50145423</v>
      </c>
      <c r="J559" s="12">
        <v>-0.65510000000000002</v>
      </c>
      <c r="K559" s="13">
        <v>0</v>
      </c>
      <c r="L559" s="13">
        <v>-46496.016799999998</v>
      </c>
    </row>
    <row r="560" spans="1:12" x14ac:dyDescent="0.2">
      <c r="A560" s="3" t="s">
        <v>285</v>
      </c>
      <c r="B560" s="3" t="s">
        <v>286</v>
      </c>
      <c r="C560" s="3" t="s">
        <v>30</v>
      </c>
      <c r="D560" s="3" t="s">
        <v>31</v>
      </c>
      <c r="E560" s="9" t="s">
        <v>119</v>
      </c>
      <c r="F560" s="10">
        <v>-465000</v>
      </c>
      <c r="G560" s="10">
        <v>-300894.26179999998</v>
      </c>
      <c r="H560" s="11">
        <v>0.64708443395118198</v>
      </c>
      <c r="I560" s="12">
        <v>-0.50145772</v>
      </c>
      <c r="J560" s="12">
        <v>-0.65510000000000002</v>
      </c>
      <c r="K560" s="13">
        <v>0</v>
      </c>
      <c r="L560" s="13">
        <v>-46230.080000000002</v>
      </c>
    </row>
    <row r="561" spans="1:12" x14ac:dyDescent="0.2">
      <c r="A561" s="3" t="s">
        <v>285</v>
      </c>
      <c r="B561" s="3" t="s">
        <v>286</v>
      </c>
      <c r="C561" s="3" t="s">
        <v>30</v>
      </c>
      <c r="D561" s="3" t="s">
        <v>31</v>
      </c>
      <c r="E561" s="9" t="s">
        <v>120</v>
      </c>
      <c r="F561" s="10">
        <v>-450000</v>
      </c>
      <c r="G561" s="10">
        <v>-289525.14429999999</v>
      </c>
      <c r="H561" s="11">
        <v>0.64338920964078405</v>
      </c>
      <c r="I561" s="12">
        <v>-0.50146126999999996</v>
      </c>
      <c r="J561" s="12">
        <v>-0.65510000000000002</v>
      </c>
      <c r="K561" s="13">
        <v>0</v>
      </c>
      <c r="L561" s="13">
        <v>-44482.2762</v>
      </c>
    </row>
    <row r="562" spans="1:12" x14ac:dyDescent="0.2">
      <c r="A562" s="3" t="s">
        <v>285</v>
      </c>
      <c r="B562" s="3" t="s">
        <v>286</v>
      </c>
      <c r="C562" s="3" t="s">
        <v>30</v>
      </c>
      <c r="D562" s="3" t="s">
        <v>31</v>
      </c>
      <c r="E562" s="9" t="s">
        <v>121</v>
      </c>
      <c r="F562" s="10">
        <v>-465000</v>
      </c>
      <c r="G562" s="10">
        <v>-297518.59169999999</v>
      </c>
      <c r="H562" s="11">
        <v>0.63982492841107896</v>
      </c>
      <c r="I562" s="12">
        <v>-0.50146475000000001</v>
      </c>
      <c r="J562" s="12">
        <v>-0.65510000000000002</v>
      </c>
      <c r="K562" s="13">
        <v>0</v>
      </c>
      <c r="L562" s="13">
        <v>-45709.3436</v>
      </c>
    </row>
    <row r="563" spans="1:12" x14ac:dyDescent="0.2">
      <c r="A563" s="3" t="s">
        <v>285</v>
      </c>
      <c r="B563" s="3" t="s">
        <v>286</v>
      </c>
      <c r="C563" s="3" t="s">
        <v>30</v>
      </c>
      <c r="D563" s="3" t="s">
        <v>31</v>
      </c>
      <c r="E563" s="9" t="s">
        <v>122</v>
      </c>
      <c r="F563" s="10">
        <v>-450000</v>
      </c>
      <c r="G563" s="10">
        <v>-286269.30060000002</v>
      </c>
      <c r="H563" s="11">
        <v>0.63615400131629996</v>
      </c>
      <c r="I563" s="12">
        <v>-0.36646840000000003</v>
      </c>
      <c r="J563" s="12">
        <v>-0.65510000000000002</v>
      </c>
      <c r="K563" s="13">
        <v>0</v>
      </c>
      <c r="L563" s="13">
        <v>-82626.367299999998</v>
      </c>
    </row>
    <row r="564" spans="1:12" x14ac:dyDescent="0.2">
      <c r="A564" s="3" t="s">
        <v>285</v>
      </c>
      <c r="B564" s="3" t="s">
        <v>286</v>
      </c>
      <c r="C564" s="3" t="s">
        <v>30</v>
      </c>
      <c r="D564" s="3" t="s">
        <v>31</v>
      </c>
      <c r="E564" s="9" t="s">
        <v>123</v>
      </c>
      <c r="F564" s="10">
        <v>-465000</v>
      </c>
      <c r="G564" s="10">
        <v>-294165.18</v>
      </c>
      <c r="H564" s="11">
        <v>0.63261329025661994</v>
      </c>
      <c r="I564" s="12">
        <v>-0.36647198000000003</v>
      </c>
      <c r="J564" s="12">
        <v>-0.65510000000000002</v>
      </c>
      <c r="K564" s="13">
        <v>0</v>
      </c>
      <c r="L564" s="13">
        <v>-84904.314800000007</v>
      </c>
    </row>
    <row r="565" spans="1:12" x14ac:dyDescent="0.2">
      <c r="A565" s="3" t="s">
        <v>285</v>
      </c>
      <c r="B565" s="3" t="s">
        <v>286</v>
      </c>
      <c r="C565" s="3" t="s">
        <v>30</v>
      </c>
      <c r="D565" s="3" t="s">
        <v>31</v>
      </c>
      <c r="E565" s="9" t="s">
        <v>124</v>
      </c>
      <c r="F565" s="10">
        <v>-465000</v>
      </c>
      <c r="G565" s="10">
        <v>-292469.55099999998</v>
      </c>
      <c r="H565" s="11">
        <v>0.62896677630864806</v>
      </c>
      <c r="I565" s="12">
        <v>-0.36647572</v>
      </c>
      <c r="J565" s="12">
        <v>-0.65510000000000002</v>
      </c>
      <c r="K565" s="13">
        <v>0</v>
      </c>
      <c r="L565" s="13">
        <v>-84413.812300000005</v>
      </c>
    </row>
    <row r="566" spans="1:12" x14ac:dyDescent="0.2">
      <c r="A566" s="3" t="s">
        <v>285</v>
      </c>
      <c r="B566" s="3" t="s">
        <v>286</v>
      </c>
      <c r="C566" s="3" t="s">
        <v>30</v>
      </c>
      <c r="D566" s="3" t="s">
        <v>31</v>
      </c>
      <c r="E566" s="9" t="s">
        <v>125</v>
      </c>
      <c r="F566" s="10">
        <v>-420000</v>
      </c>
      <c r="G566" s="10">
        <v>-262639.739</v>
      </c>
      <c r="H566" s="11">
        <v>0.62533271178908101</v>
      </c>
      <c r="I566" s="12">
        <v>-0.36647952</v>
      </c>
      <c r="J566" s="12">
        <v>-0.65510000000000002</v>
      </c>
      <c r="K566" s="13">
        <v>0</v>
      </c>
      <c r="L566" s="13">
        <v>-75803.206200000001</v>
      </c>
    </row>
    <row r="567" spans="1:12" x14ac:dyDescent="0.2">
      <c r="A567" s="3" t="s">
        <v>285</v>
      </c>
      <c r="B567" s="3" t="s">
        <v>286</v>
      </c>
      <c r="C567" s="3" t="s">
        <v>30</v>
      </c>
      <c r="D567" s="3" t="s">
        <v>31</v>
      </c>
      <c r="E567" s="9" t="s">
        <v>126</v>
      </c>
      <c r="F567" s="10">
        <v>-465000</v>
      </c>
      <c r="G567" s="10">
        <v>-289258.39039999997</v>
      </c>
      <c r="H567" s="11">
        <v>0.62206105470440298</v>
      </c>
      <c r="I567" s="12">
        <v>-0.366483</v>
      </c>
      <c r="J567" s="12">
        <v>-0.65510000000000002</v>
      </c>
      <c r="K567" s="13">
        <v>0</v>
      </c>
      <c r="L567" s="13">
        <v>-83484.888300000006</v>
      </c>
    </row>
    <row r="568" spans="1:12" x14ac:dyDescent="0.2">
      <c r="A568" s="3" t="s">
        <v>285</v>
      </c>
      <c r="B568" s="3" t="s">
        <v>286</v>
      </c>
      <c r="C568" s="3" t="s">
        <v>30</v>
      </c>
      <c r="D568" s="3" t="s">
        <v>31</v>
      </c>
      <c r="E568" s="9" t="s">
        <v>127</v>
      </c>
      <c r="F568" s="10">
        <v>-450000</v>
      </c>
      <c r="G568" s="10">
        <v>-278302.84230000002</v>
      </c>
      <c r="H568" s="11">
        <v>0.61845076077697203</v>
      </c>
      <c r="I568" s="12">
        <v>-0.52148689999999998</v>
      </c>
      <c r="J568" s="12">
        <v>-0.65510000000000002</v>
      </c>
      <c r="K568" s="13">
        <v>0</v>
      </c>
      <c r="L568" s="13">
        <v>-37184.905400000003</v>
      </c>
    </row>
    <row r="569" spans="1:12" x14ac:dyDescent="0.2">
      <c r="A569" s="3" t="s">
        <v>285</v>
      </c>
      <c r="B569" s="3" t="s">
        <v>286</v>
      </c>
      <c r="C569" s="3" t="s">
        <v>30</v>
      </c>
      <c r="D569" s="3" t="s">
        <v>31</v>
      </c>
      <c r="E569" s="9" t="s">
        <v>128</v>
      </c>
      <c r="F569" s="10">
        <v>-465000</v>
      </c>
      <c r="G569" s="10">
        <v>-285960.5183</v>
      </c>
      <c r="H569" s="11">
        <v>0.61496885652709499</v>
      </c>
      <c r="I569" s="12">
        <v>-0.52149071999999996</v>
      </c>
      <c r="J569" s="12">
        <v>-0.65510000000000002</v>
      </c>
      <c r="K569" s="13">
        <v>0</v>
      </c>
      <c r="L569" s="13">
        <v>-38206.978300000002</v>
      </c>
    </row>
    <row r="570" spans="1:12" x14ac:dyDescent="0.2">
      <c r="A570" s="3" t="s">
        <v>285</v>
      </c>
      <c r="B570" s="3" t="s">
        <v>286</v>
      </c>
      <c r="C570" s="3" t="s">
        <v>30</v>
      </c>
      <c r="D570" s="3" t="s">
        <v>31</v>
      </c>
      <c r="E570" s="9" t="s">
        <v>129</v>
      </c>
      <c r="F570" s="10">
        <v>-450000</v>
      </c>
      <c r="G570" s="10">
        <v>-275122.45809999999</v>
      </c>
      <c r="H570" s="11">
        <v>0.61138324025200796</v>
      </c>
      <c r="I570" s="12">
        <v>-0.52149471999999997</v>
      </c>
      <c r="J570" s="12">
        <v>-0.65510000000000002</v>
      </c>
      <c r="K570" s="13">
        <v>0</v>
      </c>
      <c r="L570" s="13">
        <v>-36757.8125</v>
      </c>
    </row>
    <row r="571" spans="1:12" x14ac:dyDescent="0.2">
      <c r="A571" s="3" t="s">
        <v>285</v>
      </c>
      <c r="B571" s="3" t="s">
        <v>286</v>
      </c>
      <c r="C571" s="3" t="s">
        <v>30</v>
      </c>
      <c r="D571" s="3" t="s">
        <v>31</v>
      </c>
      <c r="E571" s="9" t="s">
        <v>130</v>
      </c>
      <c r="F571" s="10">
        <v>-465000</v>
      </c>
      <c r="G571" s="10">
        <v>-282685.24849999999</v>
      </c>
      <c r="H571" s="11">
        <v>0.60792526558285997</v>
      </c>
      <c r="I571" s="12">
        <v>-0.52149864000000001</v>
      </c>
      <c r="J571" s="12">
        <v>-0.65510000000000002</v>
      </c>
      <c r="K571" s="13">
        <v>0</v>
      </c>
      <c r="L571" s="13">
        <v>-37767.133200000004</v>
      </c>
    </row>
    <row r="572" spans="1:12" x14ac:dyDescent="0.2">
      <c r="A572" s="3" t="s">
        <v>285</v>
      </c>
      <c r="B572" s="3" t="s">
        <v>286</v>
      </c>
      <c r="C572" s="3" t="s">
        <v>30</v>
      </c>
      <c r="D572" s="3" t="s">
        <v>31</v>
      </c>
      <c r="E572" s="9" t="s">
        <v>131</v>
      </c>
      <c r="F572" s="10">
        <v>-465000</v>
      </c>
      <c r="G572" s="10">
        <v>-281029.45750000002</v>
      </c>
      <c r="H572" s="11">
        <v>0.60436442483280606</v>
      </c>
      <c r="I572" s="12">
        <v>-0.52150273999999996</v>
      </c>
      <c r="J572" s="12">
        <v>-0.65510000000000002</v>
      </c>
      <c r="K572" s="13">
        <v>0</v>
      </c>
      <c r="L572" s="13">
        <v>-37544.764799999997</v>
      </c>
    </row>
    <row r="573" spans="1:12" x14ac:dyDescent="0.2">
      <c r="A573" s="3" t="s">
        <v>285</v>
      </c>
      <c r="B573" s="3" t="s">
        <v>286</v>
      </c>
      <c r="C573" s="3" t="s">
        <v>30</v>
      </c>
      <c r="D573" s="3" t="s">
        <v>31</v>
      </c>
      <c r="E573" s="9" t="s">
        <v>132</v>
      </c>
      <c r="F573" s="10">
        <v>-450000</v>
      </c>
      <c r="G573" s="10">
        <v>-270367.29489999998</v>
      </c>
      <c r="H573" s="11">
        <v>0.60081621079226899</v>
      </c>
      <c r="I573" s="12">
        <v>-0.52150689000000006</v>
      </c>
      <c r="J573" s="12">
        <v>-0.65510000000000002</v>
      </c>
      <c r="K573" s="13">
        <v>0</v>
      </c>
      <c r="L573" s="13">
        <v>-36119.2065</v>
      </c>
    </row>
    <row r="574" spans="1:12" x14ac:dyDescent="0.2">
      <c r="A574" s="3" t="s">
        <v>285</v>
      </c>
      <c r="B574" s="3" t="s">
        <v>286</v>
      </c>
      <c r="C574" s="3" t="s">
        <v>30</v>
      </c>
      <c r="D574" s="3" t="s">
        <v>31</v>
      </c>
      <c r="E574" s="9" t="s">
        <v>133</v>
      </c>
      <c r="F574" s="10">
        <v>-465000</v>
      </c>
      <c r="G574" s="10">
        <v>-277788.4423</v>
      </c>
      <c r="H574" s="11">
        <v>0.59739449952009405</v>
      </c>
      <c r="I574" s="12">
        <v>-0.52151095999999997</v>
      </c>
      <c r="J574" s="12">
        <v>-0.65510000000000002</v>
      </c>
      <c r="K574" s="13">
        <v>0</v>
      </c>
      <c r="L574" s="13">
        <v>-37109.490700000002</v>
      </c>
    </row>
    <row r="575" spans="1:12" x14ac:dyDescent="0.2">
      <c r="A575" s="3" t="s">
        <v>285</v>
      </c>
      <c r="B575" s="3" t="s">
        <v>286</v>
      </c>
      <c r="C575" s="3" t="s">
        <v>30</v>
      </c>
      <c r="D575" s="3" t="s">
        <v>31</v>
      </c>
      <c r="E575" s="9" t="s">
        <v>134</v>
      </c>
      <c r="F575" s="10">
        <v>-450000</v>
      </c>
      <c r="G575" s="10">
        <v>-267242.03950000001</v>
      </c>
      <c r="H575" s="11">
        <v>0.59387119896339402</v>
      </c>
      <c r="I575" s="12">
        <v>-0.48151522000000002</v>
      </c>
      <c r="J575" s="12">
        <v>-0.65510000000000002</v>
      </c>
      <c r="K575" s="13">
        <v>0</v>
      </c>
      <c r="L575" s="13">
        <v>-46389.1518</v>
      </c>
    </row>
    <row r="576" spans="1:12" x14ac:dyDescent="0.2">
      <c r="A576" s="3" t="s">
        <v>285</v>
      </c>
      <c r="B576" s="3" t="s">
        <v>286</v>
      </c>
      <c r="C576" s="3" t="s">
        <v>30</v>
      </c>
      <c r="D576" s="3" t="s">
        <v>31</v>
      </c>
      <c r="E576" s="9" t="s">
        <v>135</v>
      </c>
      <c r="F576" s="10">
        <v>-465000</v>
      </c>
      <c r="G576" s="10">
        <v>-274570.24229999998</v>
      </c>
      <c r="H576" s="11">
        <v>0.59047363931874097</v>
      </c>
      <c r="I576" s="12">
        <v>-0.48151938</v>
      </c>
      <c r="J576" s="12">
        <v>-0.65510000000000002</v>
      </c>
      <c r="K576" s="13">
        <v>0</v>
      </c>
      <c r="L576" s="13">
        <v>-47660.072699999997</v>
      </c>
    </row>
    <row r="577" spans="1:12" x14ac:dyDescent="0.2">
      <c r="A577" s="3" t="s">
        <v>285</v>
      </c>
      <c r="B577" s="3" t="s">
        <v>286</v>
      </c>
      <c r="C577" s="3" t="s">
        <v>30</v>
      </c>
      <c r="D577" s="3" t="s">
        <v>31</v>
      </c>
      <c r="E577" s="9" t="s">
        <v>136</v>
      </c>
      <c r="F577" s="10">
        <v>-465000</v>
      </c>
      <c r="G577" s="10">
        <v>-272943.5319</v>
      </c>
      <c r="H577" s="11">
        <v>0.58697533737771501</v>
      </c>
      <c r="I577" s="12">
        <v>-0.48152374000000003</v>
      </c>
      <c r="J577" s="12">
        <v>-0.65510000000000002</v>
      </c>
      <c r="K577" s="13">
        <v>0</v>
      </c>
      <c r="L577" s="13">
        <v>-47376.518799999998</v>
      </c>
    </row>
    <row r="578" spans="1:12" x14ac:dyDescent="0.2">
      <c r="A578" s="3" t="s">
        <v>285</v>
      </c>
      <c r="B578" s="3" t="s">
        <v>286</v>
      </c>
      <c r="C578" s="3" t="s">
        <v>30</v>
      </c>
      <c r="D578" s="3" t="s">
        <v>31</v>
      </c>
      <c r="E578" s="9" t="s">
        <v>137</v>
      </c>
      <c r="F578" s="10">
        <v>-420000</v>
      </c>
      <c r="G578" s="10">
        <v>-245065.70370000001</v>
      </c>
      <c r="H578" s="11">
        <v>0.58348977067013397</v>
      </c>
      <c r="I578" s="12">
        <v>-0.48152813999999999</v>
      </c>
      <c r="J578" s="12">
        <v>-0.65510000000000002</v>
      </c>
      <c r="K578" s="13">
        <v>0</v>
      </c>
      <c r="L578" s="13">
        <v>-42536.5098</v>
      </c>
    </row>
    <row r="579" spans="1:12" x14ac:dyDescent="0.2">
      <c r="A579" s="3" t="s">
        <v>285</v>
      </c>
      <c r="B579" s="3" t="s">
        <v>286</v>
      </c>
      <c r="C579" s="3" t="s">
        <v>30</v>
      </c>
      <c r="D579" s="3" t="s">
        <v>31</v>
      </c>
      <c r="E579" s="9" t="s">
        <v>138</v>
      </c>
      <c r="F579" s="10">
        <v>-465000</v>
      </c>
      <c r="G579" s="10">
        <v>-269863.9031</v>
      </c>
      <c r="H579" s="11">
        <v>0.580352479756302</v>
      </c>
      <c r="I579" s="12">
        <v>-0.48153215999999999</v>
      </c>
      <c r="J579" s="12">
        <v>-0.65510000000000002</v>
      </c>
      <c r="K579" s="13">
        <v>0</v>
      </c>
      <c r="L579" s="13">
        <v>-46839.693500000001</v>
      </c>
    </row>
    <row r="580" spans="1:12" x14ac:dyDescent="0.2">
      <c r="A580" s="3" t="s">
        <v>285</v>
      </c>
      <c r="B580" s="3" t="s">
        <v>286</v>
      </c>
      <c r="C580" s="3" t="s">
        <v>30</v>
      </c>
      <c r="D580" s="3" t="s">
        <v>31</v>
      </c>
      <c r="E580" s="9" t="s">
        <v>139</v>
      </c>
      <c r="F580" s="10">
        <v>-450000</v>
      </c>
      <c r="G580" s="10">
        <v>-259601.04269999999</v>
      </c>
      <c r="H580" s="11">
        <v>0.57689120589646403</v>
      </c>
      <c r="I580" s="12">
        <v>-0.55153667000000006</v>
      </c>
      <c r="J580" s="12">
        <v>-0.65510000000000002</v>
      </c>
      <c r="K580" s="13">
        <v>0</v>
      </c>
      <c r="L580" s="13">
        <v>-26885.1489</v>
      </c>
    </row>
    <row r="581" spans="1:12" x14ac:dyDescent="0.2">
      <c r="A581" s="3" t="s">
        <v>285</v>
      </c>
      <c r="B581" s="3" t="s">
        <v>286</v>
      </c>
      <c r="C581" s="3" t="s">
        <v>30</v>
      </c>
      <c r="D581" s="3" t="s">
        <v>31</v>
      </c>
      <c r="E581" s="9" t="s">
        <v>140</v>
      </c>
      <c r="F581" s="10">
        <v>-465000</v>
      </c>
      <c r="G581" s="10">
        <v>-266702.50079999998</v>
      </c>
      <c r="H581" s="11">
        <v>0.57355376516877699</v>
      </c>
      <c r="I581" s="12">
        <v>-0.55154108000000002</v>
      </c>
      <c r="J581" s="12">
        <v>-0.65510000000000002</v>
      </c>
      <c r="K581" s="13">
        <v>0</v>
      </c>
      <c r="L581" s="13">
        <v>-27619.424200000001</v>
      </c>
    </row>
    <row r="582" spans="1:12" x14ac:dyDescent="0.2">
      <c r="A582" s="3" t="s">
        <v>285</v>
      </c>
      <c r="B582" s="3" t="s">
        <v>286</v>
      </c>
      <c r="C582" s="3" t="s">
        <v>30</v>
      </c>
      <c r="D582" s="3" t="s">
        <v>31</v>
      </c>
      <c r="E582" s="9" t="s">
        <v>141</v>
      </c>
      <c r="F582" s="10">
        <v>-450000</v>
      </c>
      <c r="G582" s="10">
        <v>-256552.95559999999</v>
      </c>
      <c r="H582" s="11">
        <v>0.57011767920932799</v>
      </c>
      <c r="I582" s="12">
        <v>-0.55154568000000004</v>
      </c>
      <c r="J582" s="12">
        <v>-0.65510000000000002</v>
      </c>
      <c r="K582" s="13">
        <v>0</v>
      </c>
      <c r="L582" s="13">
        <v>-26567.167000000001</v>
      </c>
    </row>
    <row r="583" spans="1:12" x14ac:dyDescent="0.2">
      <c r="A583" s="3" t="s">
        <v>285</v>
      </c>
      <c r="B583" s="3" t="s">
        <v>286</v>
      </c>
      <c r="C583" s="3" t="s">
        <v>30</v>
      </c>
      <c r="D583" s="3" t="s">
        <v>31</v>
      </c>
      <c r="E583" s="9" t="s">
        <v>142</v>
      </c>
      <c r="F583" s="10">
        <v>-465000</v>
      </c>
      <c r="G583" s="10">
        <v>-263564.16100000002</v>
      </c>
      <c r="H583" s="11">
        <v>0.56680464732295499</v>
      </c>
      <c r="I583" s="12">
        <v>-0.55155018</v>
      </c>
      <c r="J583" s="12">
        <v>-0.65510000000000002</v>
      </c>
      <c r="K583" s="13">
        <v>0</v>
      </c>
      <c r="L583" s="13">
        <v>-27292.0203</v>
      </c>
    </row>
    <row r="584" spans="1:12" x14ac:dyDescent="0.2">
      <c r="A584" s="3" t="s">
        <v>285</v>
      </c>
      <c r="B584" s="3" t="s">
        <v>286</v>
      </c>
      <c r="C584" s="3" t="s">
        <v>30</v>
      </c>
      <c r="D584" s="3" t="s">
        <v>31</v>
      </c>
      <c r="E584" s="9" t="s">
        <v>143</v>
      </c>
      <c r="F584" s="10">
        <v>-465000</v>
      </c>
      <c r="G584" s="10">
        <v>-261978.125</v>
      </c>
      <c r="H584" s="11">
        <v>0.56339381717525405</v>
      </c>
      <c r="I584" s="12">
        <v>-0.55155489000000002</v>
      </c>
      <c r="J584" s="12">
        <v>-0.65510000000000002</v>
      </c>
      <c r="K584" s="13">
        <v>0</v>
      </c>
      <c r="L584" s="13">
        <v>-27126.553899999999</v>
      </c>
    </row>
    <row r="585" spans="1:12" x14ac:dyDescent="0.2">
      <c r="A585" s="3" t="s">
        <v>285</v>
      </c>
      <c r="B585" s="3" t="s">
        <v>286</v>
      </c>
      <c r="C585" s="3" t="s">
        <v>30</v>
      </c>
      <c r="D585" s="3" t="s">
        <v>31</v>
      </c>
      <c r="E585" s="9" t="s">
        <v>144</v>
      </c>
      <c r="F585" s="10">
        <v>-450000</v>
      </c>
      <c r="G585" s="10">
        <v>-251998.13089999999</v>
      </c>
      <c r="H585" s="11">
        <v>0.55999584641587397</v>
      </c>
      <c r="I585" s="12">
        <v>-0.55155964999999996</v>
      </c>
      <c r="J585" s="12">
        <v>-0.65510000000000002</v>
      </c>
      <c r="K585" s="13">
        <v>0</v>
      </c>
      <c r="L585" s="13">
        <v>-26091.975699999999</v>
      </c>
    </row>
    <row r="586" spans="1:12" x14ac:dyDescent="0.2">
      <c r="A586" s="3" t="s">
        <v>285</v>
      </c>
      <c r="B586" s="3" t="s">
        <v>286</v>
      </c>
      <c r="C586" s="3" t="s">
        <v>30</v>
      </c>
      <c r="D586" s="3" t="s">
        <v>31</v>
      </c>
      <c r="E586" s="9" t="s">
        <v>145</v>
      </c>
      <c r="F586" s="10">
        <v>-465000</v>
      </c>
      <c r="G586" s="10">
        <v>-258874.682</v>
      </c>
      <c r="H586" s="11">
        <v>0.55671974621313602</v>
      </c>
      <c r="I586" s="12">
        <v>-0.55156430000000001</v>
      </c>
      <c r="J586" s="12">
        <v>-0.65510000000000002</v>
      </c>
      <c r="K586" s="13">
        <v>0</v>
      </c>
      <c r="L586" s="13">
        <v>-26802.772000000001</v>
      </c>
    </row>
    <row r="587" spans="1:12" x14ac:dyDescent="0.2">
      <c r="A587" s="3" t="s">
        <v>285</v>
      </c>
      <c r="B587" s="3" t="s">
        <v>286</v>
      </c>
      <c r="C587" s="3" t="s">
        <v>30</v>
      </c>
      <c r="D587" s="3" t="s">
        <v>31</v>
      </c>
      <c r="E587" s="9" t="s">
        <v>146</v>
      </c>
      <c r="F587" s="10">
        <v>-450000</v>
      </c>
      <c r="G587" s="10">
        <v>-249006.20600000001</v>
      </c>
      <c r="H587" s="11">
        <v>0.55334712451624302</v>
      </c>
      <c r="I587" s="12">
        <v>-0.51156915999999997</v>
      </c>
      <c r="J587" s="12">
        <v>-0.65510000000000002</v>
      </c>
      <c r="K587" s="13">
        <v>0</v>
      </c>
      <c r="L587" s="13">
        <v>-35740.071100000001</v>
      </c>
    </row>
    <row r="588" spans="1:12" x14ac:dyDescent="0.2">
      <c r="A588" s="3" t="s">
        <v>285</v>
      </c>
      <c r="B588" s="3" t="s">
        <v>286</v>
      </c>
      <c r="C588" s="3" t="s">
        <v>30</v>
      </c>
      <c r="D588" s="3" t="s">
        <v>31</v>
      </c>
      <c r="E588" s="9" t="s">
        <v>147</v>
      </c>
      <c r="F588" s="10">
        <v>-465000</v>
      </c>
      <c r="G588" s="10">
        <v>-255794.44620000001</v>
      </c>
      <c r="H588" s="11">
        <v>0.55009558325056707</v>
      </c>
      <c r="I588" s="12">
        <v>-0.51157390000000003</v>
      </c>
      <c r="J588" s="12">
        <v>-0.65510000000000002</v>
      </c>
      <c r="K588" s="13">
        <v>0</v>
      </c>
      <c r="L588" s="13">
        <v>-36713.178099999997</v>
      </c>
    </row>
    <row r="589" spans="1:12" x14ac:dyDescent="0.2">
      <c r="A589" s="3" t="s">
        <v>285</v>
      </c>
      <c r="B589" s="3" t="s">
        <v>286</v>
      </c>
      <c r="C589" s="3" t="s">
        <v>30</v>
      </c>
      <c r="D589" s="3" t="s">
        <v>31</v>
      </c>
      <c r="E589" s="9" t="s">
        <v>148</v>
      </c>
      <c r="F589" s="10">
        <v>-465000</v>
      </c>
      <c r="G589" s="10">
        <v>-254237.99040000001</v>
      </c>
      <c r="H589" s="11">
        <v>0.54674836642971703</v>
      </c>
      <c r="I589" s="12">
        <v>-0.51157885999999997</v>
      </c>
      <c r="J589" s="12">
        <v>-0.65510000000000002</v>
      </c>
      <c r="K589" s="13">
        <v>0</v>
      </c>
      <c r="L589" s="13">
        <v>-36488.525600000001</v>
      </c>
    </row>
    <row r="590" spans="1:12" x14ac:dyDescent="0.2">
      <c r="A590" s="3" t="s">
        <v>285</v>
      </c>
      <c r="B590" s="3" t="s">
        <v>286</v>
      </c>
      <c r="C590" s="3" t="s">
        <v>30</v>
      </c>
      <c r="D590" s="3" t="s">
        <v>31</v>
      </c>
      <c r="E590" s="9" t="s">
        <v>149</v>
      </c>
      <c r="F590" s="10">
        <v>-420000</v>
      </c>
      <c r="G590" s="10">
        <v>-228233.9137</v>
      </c>
      <c r="H590" s="11">
        <v>0.54341408015149306</v>
      </c>
      <c r="I590" s="12">
        <v>-0.51158387000000005</v>
      </c>
      <c r="J590" s="12">
        <v>-0.65510000000000002</v>
      </c>
      <c r="K590" s="13">
        <v>0</v>
      </c>
      <c r="L590" s="13">
        <v>-32755.247599999999</v>
      </c>
    </row>
    <row r="591" spans="1:12" x14ac:dyDescent="0.2">
      <c r="A591" s="3" t="s">
        <v>285</v>
      </c>
      <c r="B591" s="3" t="s">
        <v>286</v>
      </c>
      <c r="C591" s="3" t="s">
        <v>30</v>
      </c>
      <c r="D591" s="3" t="s">
        <v>31</v>
      </c>
      <c r="E591" s="9" t="s">
        <v>150</v>
      </c>
      <c r="F591" s="10">
        <v>-465000</v>
      </c>
      <c r="G591" s="10">
        <v>-251292.3199</v>
      </c>
      <c r="H591" s="11">
        <v>0.54041359128502497</v>
      </c>
      <c r="I591" s="12">
        <v>-0.51158844000000003</v>
      </c>
      <c r="J591" s="12">
        <v>-0.65510000000000002</v>
      </c>
      <c r="K591" s="13">
        <v>0</v>
      </c>
      <c r="L591" s="13">
        <v>-36063.352800000001</v>
      </c>
    </row>
    <row r="592" spans="1:12" x14ac:dyDescent="0.2">
      <c r="A592" s="3" t="s">
        <v>285</v>
      </c>
      <c r="B592" s="3" t="s">
        <v>286</v>
      </c>
      <c r="C592" s="3" t="s">
        <v>30</v>
      </c>
      <c r="D592" s="3" t="s">
        <v>31</v>
      </c>
      <c r="E592" s="9" t="s">
        <v>151</v>
      </c>
      <c r="F592" s="10">
        <v>-450000</v>
      </c>
      <c r="G592" s="10">
        <v>-241696.777</v>
      </c>
      <c r="H592" s="11">
        <v>0.53710394896837899</v>
      </c>
      <c r="I592" s="12">
        <v>-0.58959355000000002</v>
      </c>
      <c r="J592" s="12">
        <v>-0.65510000000000002</v>
      </c>
      <c r="K592" s="13">
        <v>0</v>
      </c>
      <c r="L592" s="13">
        <v>-15832.698700000001</v>
      </c>
    </row>
    <row r="593" spans="1:12" x14ac:dyDescent="0.2">
      <c r="A593" s="3" t="s">
        <v>285</v>
      </c>
      <c r="B593" s="3" t="s">
        <v>286</v>
      </c>
      <c r="C593" s="3" t="s">
        <v>30</v>
      </c>
      <c r="D593" s="3" t="s">
        <v>31</v>
      </c>
      <c r="E593" s="9" t="s">
        <v>152</v>
      </c>
      <c r="F593" s="10">
        <v>-465000</v>
      </c>
      <c r="G593" s="10">
        <v>-248269.73749999999</v>
      </c>
      <c r="H593" s="11">
        <v>0.53391341392881297</v>
      </c>
      <c r="I593" s="12">
        <v>-0.58959854</v>
      </c>
      <c r="J593" s="12">
        <v>-0.65510000000000002</v>
      </c>
      <c r="K593" s="13">
        <v>0</v>
      </c>
      <c r="L593" s="13">
        <v>-16262.031000000001</v>
      </c>
    </row>
    <row r="594" spans="1:12" x14ac:dyDescent="0.2">
      <c r="A594" s="3" t="s">
        <v>285</v>
      </c>
      <c r="B594" s="3" t="s">
        <v>286</v>
      </c>
      <c r="C594" s="3" t="s">
        <v>30</v>
      </c>
      <c r="D594" s="3" t="s">
        <v>31</v>
      </c>
      <c r="E594" s="9" t="s">
        <v>153</v>
      </c>
      <c r="F594" s="10">
        <v>-450000</v>
      </c>
      <c r="G594" s="10">
        <v>-238786.97380000001</v>
      </c>
      <c r="H594" s="11">
        <v>0.53063771944557903</v>
      </c>
      <c r="I594" s="12">
        <v>-0.58959276000000005</v>
      </c>
      <c r="J594" s="12">
        <v>-0.65510000000000002</v>
      </c>
      <c r="K594" s="13">
        <v>0</v>
      </c>
      <c r="L594" s="13">
        <v>-15642.275600000001</v>
      </c>
    </row>
    <row r="595" spans="1:12" x14ac:dyDescent="0.2">
      <c r="A595" s="3" t="s">
        <v>285</v>
      </c>
      <c r="B595" s="3" t="s">
        <v>286</v>
      </c>
      <c r="C595" s="3" t="s">
        <v>30</v>
      </c>
      <c r="D595" s="3" t="s">
        <v>31</v>
      </c>
      <c r="E595" s="9" t="s">
        <v>154</v>
      </c>
      <c r="F595" s="10">
        <v>-465000</v>
      </c>
      <c r="G595" s="10">
        <v>-245392.2562</v>
      </c>
      <c r="H595" s="11">
        <v>0.52772528204370994</v>
      </c>
      <c r="I595" s="12">
        <v>-0.58959338000000006</v>
      </c>
      <c r="J595" s="12">
        <v>-0.65510000000000002</v>
      </c>
      <c r="K595" s="13">
        <v>0</v>
      </c>
      <c r="L595" s="13">
        <v>-16074.8179</v>
      </c>
    </row>
    <row r="596" spans="1:12" x14ac:dyDescent="0.2">
      <c r="A596" s="3" t="s">
        <v>285</v>
      </c>
      <c r="B596" s="3" t="s">
        <v>286</v>
      </c>
      <c r="C596" s="3" t="s">
        <v>30</v>
      </c>
      <c r="D596" s="3" t="s">
        <v>31</v>
      </c>
      <c r="E596" s="9" t="s">
        <v>155</v>
      </c>
      <c r="F596" s="10">
        <v>-465000</v>
      </c>
      <c r="G596" s="10">
        <v>-243999.34909999999</v>
      </c>
      <c r="H596" s="11">
        <v>0.52472978297783801</v>
      </c>
      <c r="I596" s="12">
        <v>-0.58959399000000001</v>
      </c>
      <c r="J596" s="12">
        <v>-0.65510000000000002</v>
      </c>
      <c r="K596" s="13">
        <v>0</v>
      </c>
      <c r="L596" s="13">
        <v>-15983.4234</v>
      </c>
    </row>
    <row r="597" spans="1:12" x14ac:dyDescent="0.2">
      <c r="A597" s="3" t="s">
        <v>285</v>
      </c>
      <c r="B597" s="3" t="s">
        <v>286</v>
      </c>
      <c r="C597" s="3" t="s">
        <v>30</v>
      </c>
      <c r="D597" s="3" t="s">
        <v>31</v>
      </c>
      <c r="E597" s="9" t="s">
        <v>156</v>
      </c>
      <c r="F597" s="10">
        <v>-450000</v>
      </c>
      <c r="G597" s="10">
        <v>-234786.81830000001</v>
      </c>
      <c r="H597" s="11">
        <v>0.52174848511193905</v>
      </c>
      <c r="I597" s="12">
        <v>-0.58959457999999998</v>
      </c>
      <c r="J597" s="12">
        <v>-0.65510000000000002</v>
      </c>
      <c r="K597" s="13">
        <v>0</v>
      </c>
      <c r="L597" s="13">
        <v>-15379.808800000001</v>
      </c>
    </row>
    <row r="598" spans="1:12" x14ac:dyDescent="0.2">
      <c r="A598" s="3" t="s">
        <v>285</v>
      </c>
      <c r="B598" s="3" t="s">
        <v>286</v>
      </c>
      <c r="C598" s="3" t="s">
        <v>30</v>
      </c>
      <c r="D598" s="3" t="s">
        <v>31</v>
      </c>
      <c r="E598" s="9" t="s">
        <v>157</v>
      </c>
      <c r="F598" s="10">
        <v>-465000</v>
      </c>
      <c r="G598" s="10">
        <v>-241277.72769999999</v>
      </c>
      <c r="H598" s="11">
        <v>0.51887683371860405</v>
      </c>
      <c r="I598" s="12">
        <v>-0.58959512999999997</v>
      </c>
      <c r="J598" s="12">
        <v>-0.65510000000000002</v>
      </c>
      <c r="K598" s="13">
        <v>0</v>
      </c>
      <c r="L598" s="13">
        <v>-15804.8665</v>
      </c>
    </row>
    <row r="599" spans="1:12" x14ac:dyDescent="0.2">
      <c r="A599" s="3" t="s">
        <v>285</v>
      </c>
      <c r="B599" s="3" t="s">
        <v>286</v>
      </c>
      <c r="C599" s="3" t="s">
        <v>30</v>
      </c>
      <c r="D599" s="3" t="s">
        <v>31</v>
      </c>
      <c r="E599" s="9" t="s">
        <v>158</v>
      </c>
      <c r="F599" s="10">
        <v>-450000</v>
      </c>
      <c r="G599" s="10">
        <v>-232165.50210000001</v>
      </c>
      <c r="H599" s="11">
        <v>0.51592333802929902</v>
      </c>
      <c r="I599" s="12">
        <v>-0.52959566999999996</v>
      </c>
      <c r="J599" s="12">
        <v>-0.65510000000000002</v>
      </c>
      <c r="K599" s="13">
        <v>0</v>
      </c>
      <c r="L599" s="13">
        <v>-29137.775700000002</v>
      </c>
    </row>
    <row r="600" spans="1:12" x14ac:dyDescent="0.2">
      <c r="A600" s="3" t="s">
        <v>285</v>
      </c>
      <c r="B600" s="3" t="s">
        <v>286</v>
      </c>
      <c r="C600" s="3" t="s">
        <v>30</v>
      </c>
      <c r="D600" s="3" t="s">
        <v>31</v>
      </c>
      <c r="E600" s="9" t="s">
        <v>159</v>
      </c>
      <c r="F600" s="10">
        <v>-465000</v>
      </c>
      <c r="G600" s="10">
        <v>-238581.50289999999</v>
      </c>
      <c r="H600" s="11">
        <v>0.51307850088079099</v>
      </c>
      <c r="I600" s="12">
        <v>-0.52959617000000003</v>
      </c>
      <c r="J600" s="12">
        <v>-0.65510000000000002</v>
      </c>
      <c r="K600" s="13">
        <v>0</v>
      </c>
      <c r="L600" s="13">
        <v>-29942.892</v>
      </c>
    </row>
    <row r="601" spans="1:12" x14ac:dyDescent="0.2">
      <c r="A601" s="3" t="s">
        <v>285</v>
      </c>
      <c r="B601" s="3" t="s">
        <v>286</v>
      </c>
      <c r="C601" s="3" t="s">
        <v>30</v>
      </c>
      <c r="D601" s="3" t="s">
        <v>31</v>
      </c>
      <c r="E601" s="9" t="s">
        <v>160</v>
      </c>
      <c r="F601" s="10">
        <v>-465000</v>
      </c>
      <c r="G601" s="10">
        <v>-237220.96789999999</v>
      </c>
      <c r="H601" s="11">
        <v>0.51015261921548805</v>
      </c>
      <c r="I601" s="12">
        <v>-0.52959666999999999</v>
      </c>
      <c r="J601" s="12">
        <v>-0.65510000000000002</v>
      </c>
      <c r="K601" s="13">
        <v>0</v>
      </c>
      <c r="L601" s="13">
        <v>-29772.022499999999</v>
      </c>
    </row>
    <row r="602" spans="1:12" x14ac:dyDescent="0.2">
      <c r="A602" s="3" t="s">
        <v>285</v>
      </c>
      <c r="B602" s="3" t="s">
        <v>286</v>
      </c>
      <c r="C602" s="3" t="s">
        <v>30</v>
      </c>
      <c r="D602" s="3" t="s">
        <v>31</v>
      </c>
      <c r="E602" s="9" t="s">
        <v>161</v>
      </c>
      <c r="F602" s="10">
        <v>-435000</v>
      </c>
      <c r="G602" s="10">
        <v>-220649.704</v>
      </c>
      <c r="H602" s="11">
        <v>0.50724069892286805</v>
      </c>
      <c r="I602" s="12">
        <v>-0.52959712999999997</v>
      </c>
      <c r="J602" s="12">
        <v>-0.65510000000000002</v>
      </c>
      <c r="K602" s="13">
        <v>0</v>
      </c>
      <c r="L602" s="13">
        <v>-27692.17</v>
      </c>
    </row>
    <row r="603" spans="1:12" x14ac:dyDescent="0.2">
      <c r="A603" s="3" t="s">
        <v>285</v>
      </c>
      <c r="B603" s="3" t="s">
        <v>286</v>
      </c>
      <c r="C603" s="3" t="s">
        <v>30</v>
      </c>
      <c r="D603" s="3" t="s">
        <v>31</v>
      </c>
      <c r="E603" s="9" t="s">
        <v>162</v>
      </c>
      <c r="F603" s="10">
        <v>-465000</v>
      </c>
      <c r="G603" s="10">
        <v>-234606.09700000001</v>
      </c>
      <c r="H603" s="11">
        <v>0.50452924087002704</v>
      </c>
      <c r="I603" s="12">
        <v>-0.52959754999999997</v>
      </c>
      <c r="J603" s="12">
        <v>-0.65510000000000002</v>
      </c>
      <c r="K603" s="13">
        <v>0</v>
      </c>
      <c r="L603" s="13">
        <v>-29443.639500000001</v>
      </c>
    </row>
    <row r="604" spans="1:12" x14ac:dyDescent="0.2">
      <c r="A604" s="3" t="s">
        <v>285</v>
      </c>
      <c r="B604" s="3" t="s">
        <v>286</v>
      </c>
      <c r="C604" s="3" t="s">
        <v>30</v>
      </c>
      <c r="D604" s="3" t="s">
        <v>31</v>
      </c>
      <c r="E604" s="9" t="s">
        <v>163</v>
      </c>
      <c r="F604" s="10">
        <v>-450000</v>
      </c>
      <c r="G604" s="10">
        <v>-225739.89230000001</v>
      </c>
      <c r="H604" s="11">
        <v>0.50164420501813101</v>
      </c>
      <c r="I604" s="12">
        <v>-0.62959797000000006</v>
      </c>
      <c r="J604" s="12">
        <v>-0.65510000000000002</v>
      </c>
      <c r="K604" s="13">
        <v>0</v>
      </c>
      <c r="L604" s="13">
        <v>-5756.8245000000006</v>
      </c>
    </row>
    <row r="605" spans="1:12" x14ac:dyDescent="0.2">
      <c r="A605" s="3" t="s">
        <v>285</v>
      </c>
      <c r="B605" s="3" t="s">
        <v>286</v>
      </c>
      <c r="C605" s="3" t="s">
        <v>30</v>
      </c>
      <c r="D605" s="3" t="s">
        <v>31</v>
      </c>
      <c r="E605" s="9" t="s">
        <v>164</v>
      </c>
      <c r="F605" s="10">
        <v>-465000</v>
      </c>
      <c r="G605" s="10">
        <v>-231972.40779999999</v>
      </c>
      <c r="H605" s="11">
        <v>0.49886539316378997</v>
      </c>
      <c r="I605" s="12">
        <v>-0.62959836000000002</v>
      </c>
      <c r="J605" s="12">
        <v>-0.65510000000000002</v>
      </c>
      <c r="K605" s="13">
        <v>0</v>
      </c>
      <c r="L605" s="13">
        <v>-5915.6769000000004</v>
      </c>
    </row>
    <row r="606" spans="1:12" x14ac:dyDescent="0.2">
      <c r="A606" s="3" t="s">
        <v>285</v>
      </c>
      <c r="B606" s="3" t="s">
        <v>286</v>
      </c>
      <c r="C606" s="3" t="s">
        <v>30</v>
      </c>
      <c r="D606" s="3" t="s">
        <v>31</v>
      </c>
      <c r="E606" s="9" t="s">
        <v>165</v>
      </c>
      <c r="F606" s="10">
        <v>-450000</v>
      </c>
      <c r="G606" s="10">
        <v>-223203.3769</v>
      </c>
      <c r="H606" s="11">
        <v>0.49600750418394701</v>
      </c>
      <c r="I606" s="12">
        <v>-0.62959873</v>
      </c>
      <c r="J606" s="12">
        <v>-0.65510000000000002</v>
      </c>
      <c r="K606" s="13">
        <v>0</v>
      </c>
      <c r="L606" s="13">
        <v>-5691.9686000000002</v>
      </c>
    </row>
    <row r="607" spans="1:12" x14ac:dyDescent="0.2">
      <c r="A607" s="3" t="s">
        <v>285</v>
      </c>
      <c r="B607" s="3" t="s">
        <v>286</v>
      </c>
      <c r="C607" s="3" t="s">
        <v>30</v>
      </c>
      <c r="D607" s="3" t="s">
        <v>31</v>
      </c>
      <c r="E607" s="9" t="s">
        <v>166</v>
      </c>
      <c r="F607" s="10">
        <v>-465000</v>
      </c>
      <c r="G607" s="10">
        <v>-229363.516</v>
      </c>
      <c r="H607" s="11">
        <v>0.493254873073531</v>
      </c>
      <c r="I607" s="12">
        <v>-0.62959907000000004</v>
      </c>
      <c r="J607" s="12">
        <v>-0.65510000000000002</v>
      </c>
      <c r="K607" s="13">
        <v>0</v>
      </c>
      <c r="L607" s="13">
        <v>-5848.9822000000004</v>
      </c>
    </row>
    <row r="608" spans="1:12" x14ac:dyDescent="0.2">
      <c r="A608" s="3" t="s">
        <v>285</v>
      </c>
      <c r="B608" s="3" t="s">
        <v>286</v>
      </c>
      <c r="C608" s="3" t="s">
        <v>30</v>
      </c>
      <c r="D608" s="3" t="s">
        <v>31</v>
      </c>
      <c r="E608" s="9" t="s">
        <v>167</v>
      </c>
      <c r="F608" s="10">
        <v>-465000</v>
      </c>
      <c r="G608" s="10">
        <v>-228047.1341</v>
      </c>
      <c r="H608" s="11">
        <v>0.49042394419693203</v>
      </c>
      <c r="I608" s="12">
        <v>-0.62959940000000003</v>
      </c>
      <c r="J608" s="12">
        <v>-0.65510000000000002</v>
      </c>
      <c r="K608" s="13">
        <v>0</v>
      </c>
      <c r="L608" s="13">
        <v>-5815.3388000000004</v>
      </c>
    </row>
    <row r="609" spans="1:12" x14ac:dyDescent="0.2">
      <c r="A609" s="3" t="s">
        <v>285</v>
      </c>
      <c r="B609" s="3" t="s">
        <v>286</v>
      </c>
      <c r="C609" s="3" t="s">
        <v>30</v>
      </c>
      <c r="D609" s="3" t="s">
        <v>31</v>
      </c>
      <c r="E609" s="9" t="s">
        <v>168</v>
      </c>
      <c r="F609" s="10">
        <v>-450000</v>
      </c>
      <c r="G609" s="10">
        <v>-219422.9902</v>
      </c>
      <c r="H609" s="11">
        <v>0.48760664491549</v>
      </c>
      <c r="I609" s="12">
        <v>-0.62959969999999998</v>
      </c>
      <c r="J609" s="12">
        <v>-0.65510000000000002</v>
      </c>
      <c r="K609" s="13">
        <v>0</v>
      </c>
      <c r="L609" s="13">
        <v>-5595.3516</v>
      </c>
    </row>
    <row r="610" spans="1:12" x14ac:dyDescent="0.2">
      <c r="A610" s="3" t="s">
        <v>285</v>
      </c>
      <c r="B610" s="3" t="s">
        <v>286</v>
      </c>
      <c r="C610" s="3" t="s">
        <v>30</v>
      </c>
      <c r="D610" s="3" t="s">
        <v>31</v>
      </c>
      <c r="E610" s="9" t="s">
        <v>169</v>
      </c>
      <c r="F610" s="10">
        <v>-465000</v>
      </c>
      <c r="G610" s="10">
        <v>-225475.31849999999</v>
      </c>
      <c r="H610" s="11">
        <v>0.48489315816807299</v>
      </c>
      <c r="I610" s="12">
        <v>-0.62959997000000001</v>
      </c>
      <c r="J610" s="12">
        <v>-0.65510000000000002</v>
      </c>
      <c r="K610" s="13">
        <v>0</v>
      </c>
      <c r="L610" s="13">
        <v>-5749.6271000000006</v>
      </c>
    </row>
    <row r="611" spans="1:12" x14ac:dyDescent="0.2">
      <c r="A611" s="3" t="s">
        <v>285</v>
      </c>
      <c r="B611" s="3" t="s">
        <v>286</v>
      </c>
      <c r="C611" s="3" t="s">
        <v>30</v>
      </c>
      <c r="D611" s="3" t="s">
        <v>31</v>
      </c>
      <c r="E611" s="9" t="s">
        <v>170</v>
      </c>
      <c r="F611" s="10">
        <v>-450000</v>
      </c>
      <c r="G611" s="10">
        <v>-216946.1421</v>
      </c>
      <c r="H611" s="11">
        <v>0.482102538106082</v>
      </c>
      <c r="I611" s="12">
        <v>-0.56960023000000004</v>
      </c>
      <c r="J611" s="12">
        <v>-0.65510000000000002</v>
      </c>
      <c r="K611" s="13">
        <v>0</v>
      </c>
      <c r="L611" s="13">
        <v>-18548.8462</v>
      </c>
    </row>
    <row r="612" spans="1:12" x14ac:dyDescent="0.2">
      <c r="A612" s="3" t="s">
        <v>285</v>
      </c>
      <c r="B612" s="3" t="s">
        <v>286</v>
      </c>
      <c r="C612" s="3" t="s">
        <v>30</v>
      </c>
      <c r="D612" s="3" t="s">
        <v>31</v>
      </c>
      <c r="E612" s="9" t="s">
        <v>171</v>
      </c>
      <c r="F612" s="10">
        <v>-465000</v>
      </c>
      <c r="G612" s="10">
        <v>-222927.87270000001</v>
      </c>
      <c r="H612" s="11">
        <v>0.47941478005343802</v>
      </c>
      <c r="I612" s="12">
        <v>-0.56960045000000004</v>
      </c>
      <c r="J612" s="12">
        <v>-0.65510000000000002</v>
      </c>
      <c r="K612" s="13">
        <v>0</v>
      </c>
      <c r="L612" s="13">
        <v>-19060.233199999999</v>
      </c>
    </row>
    <row r="613" spans="1:12" x14ac:dyDescent="0.2">
      <c r="A613" s="3" t="s">
        <v>285</v>
      </c>
      <c r="B613" s="3" t="s">
        <v>286</v>
      </c>
      <c r="C613" s="3" t="s">
        <v>30</v>
      </c>
      <c r="D613" s="3" t="s">
        <v>31</v>
      </c>
      <c r="E613" s="9" t="s">
        <v>172</v>
      </c>
      <c r="F613" s="10">
        <v>-465000</v>
      </c>
      <c r="G613" s="10">
        <v>-221642.5539</v>
      </c>
      <c r="H613" s="11">
        <v>0.47665065351917402</v>
      </c>
      <c r="I613" s="12">
        <v>-0.56960065000000004</v>
      </c>
      <c r="J613" s="12">
        <v>-0.65510000000000002</v>
      </c>
      <c r="K613" s="13">
        <v>0</v>
      </c>
      <c r="L613" s="13">
        <v>-18950.293300000001</v>
      </c>
    </row>
    <row r="614" spans="1:12" x14ac:dyDescent="0.2">
      <c r="A614" s="3" t="s">
        <v>285</v>
      </c>
      <c r="B614" s="3" t="s">
        <v>286</v>
      </c>
      <c r="C614" s="3" t="s">
        <v>30</v>
      </c>
      <c r="D614" s="3" t="s">
        <v>31</v>
      </c>
      <c r="E614" s="9" t="s">
        <v>173</v>
      </c>
      <c r="F614" s="10">
        <v>-420000</v>
      </c>
      <c r="G614" s="10">
        <v>-199037.9664</v>
      </c>
      <c r="H614" s="11">
        <v>0.47389991988931102</v>
      </c>
      <c r="I614" s="12">
        <v>-0.56960084</v>
      </c>
      <c r="J614" s="12">
        <v>-0.65510000000000002</v>
      </c>
      <c r="K614" s="13">
        <v>0</v>
      </c>
      <c r="L614" s="13">
        <v>-17017.579600000001</v>
      </c>
    </row>
    <row r="615" spans="1:12" x14ac:dyDescent="0.2">
      <c r="A615" s="3" t="s">
        <v>285</v>
      </c>
      <c r="B615" s="3" t="s">
        <v>286</v>
      </c>
      <c r="C615" s="3" t="s">
        <v>30</v>
      </c>
      <c r="D615" s="3" t="s">
        <v>31</v>
      </c>
      <c r="E615" s="9" t="s">
        <v>174</v>
      </c>
      <c r="F615" s="10">
        <v>-465000</v>
      </c>
      <c r="G615" s="10">
        <v>-219213.489</v>
      </c>
      <c r="H615" s="11">
        <v>0.47142685802908602</v>
      </c>
      <c r="I615" s="12">
        <v>-0.56960098000000003</v>
      </c>
      <c r="J615" s="12">
        <v>-0.65510000000000002</v>
      </c>
      <c r="K615" s="13">
        <v>0</v>
      </c>
      <c r="L615" s="13">
        <v>-18742.538499999999</v>
      </c>
    </row>
    <row r="616" spans="1:12" x14ac:dyDescent="0.2">
      <c r="A616" s="3" t="s">
        <v>285</v>
      </c>
      <c r="B616" s="3" t="s">
        <v>286</v>
      </c>
      <c r="C616" s="3" t="s">
        <v>30</v>
      </c>
      <c r="D616" s="3" t="s">
        <v>31</v>
      </c>
      <c r="E616" s="9" t="s">
        <v>175</v>
      </c>
      <c r="F616" s="10">
        <v>-450000</v>
      </c>
      <c r="G616" s="10">
        <v>-210915.66699999999</v>
      </c>
      <c r="H616" s="11">
        <v>0.46870148216109603</v>
      </c>
      <c r="I616" s="12">
        <v>-0.66960112000000005</v>
      </c>
      <c r="J616" s="12">
        <v>-0.65510000000000002</v>
      </c>
      <c r="K616" s="13">
        <v>0</v>
      </c>
      <c r="L616" s="13">
        <v>3058.5125000000003</v>
      </c>
    </row>
    <row r="617" spans="1:12" x14ac:dyDescent="0.2">
      <c r="A617" s="3" t="s">
        <v>285</v>
      </c>
      <c r="B617" s="3" t="s">
        <v>286</v>
      </c>
      <c r="C617" s="3" t="s">
        <v>30</v>
      </c>
      <c r="D617" s="3" t="s">
        <v>31</v>
      </c>
      <c r="E617" s="9" t="s">
        <v>176</v>
      </c>
      <c r="F617" s="10">
        <v>-465000</v>
      </c>
      <c r="G617" s="10">
        <v>-216725.6385</v>
      </c>
      <c r="H617" s="11">
        <v>0.46607664203793103</v>
      </c>
      <c r="I617" s="12">
        <v>-0.66960122</v>
      </c>
      <c r="J617" s="12">
        <v>-0.65510000000000002</v>
      </c>
      <c r="K617" s="13">
        <v>0</v>
      </c>
      <c r="L617" s="13">
        <v>3142.7870000000003</v>
      </c>
    </row>
    <row r="618" spans="1:12" x14ac:dyDescent="0.2">
      <c r="A618" s="3" t="s">
        <v>285</v>
      </c>
      <c r="B618" s="3" t="s">
        <v>286</v>
      </c>
      <c r="C618" s="3" t="s">
        <v>30</v>
      </c>
      <c r="D618" s="3" t="s">
        <v>31</v>
      </c>
      <c r="E618" s="9" t="s">
        <v>177</v>
      </c>
      <c r="F618" s="10">
        <v>-450000</v>
      </c>
      <c r="G618" s="10">
        <v>-208519.78589999999</v>
      </c>
      <c r="H618" s="11">
        <v>0.46337730198407701</v>
      </c>
      <c r="I618" s="12">
        <v>-0.66960131000000001</v>
      </c>
      <c r="J618" s="12">
        <v>-0.65510000000000002</v>
      </c>
      <c r="K618" s="13">
        <v>0</v>
      </c>
      <c r="L618" s="13">
        <v>3023.8104000000003</v>
      </c>
    </row>
    <row r="619" spans="1:12" x14ac:dyDescent="0.2">
      <c r="A619" s="3" t="s">
        <v>285</v>
      </c>
      <c r="B619" s="3" t="s">
        <v>286</v>
      </c>
      <c r="C619" s="3" t="s">
        <v>30</v>
      </c>
      <c r="D619" s="3" t="s">
        <v>31</v>
      </c>
      <c r="E619" s="9" t="s">
        <v>178</v>
      </c>
      <c r="F619" s="10">
        <v>-465000</v>
      </c>
      <c r="G619" s="10">
        <v>-214261.56940000001</v>
      </c>
      <c r="H619" s="11">
        <v>0.46077756867608</v>
      </c>
      <c r="I619" s="12">
        <v>-0.66960136999999997</v>
      </c>
      <c r="J619" s="12">
        <v>-0.65510000000000002</v>
      </c>
      <c r="K619" s="13">
        <v>0</v>
      </c>
      <c r="L619" s="13">
        <v>3107.087</v>
      </c>
    </row>
    <row r="620" spans="1:12" x14ac:dyDescent="0.2">
      <c r="A620" s="3" t="s">
        <v>285</v>
      </c>
      <c r="B620" s="3" t="s">
        <v>286</v>
      </c>
      <c r="C620" s="3" t="s">
        <v>30</v>
      </c>
      <c r="D620" s="3" t="s">
        <v>31</v>
      </c>
      <c r="E620" s="9" t="s">
        <v>179</v>
      </c>
      <c r="F620" s="10">
        <v>-465000</v>
      </c>
      <c r="G620" s="10">
        <v>-213018.39739999999</v>
      </c>
      <c r="H620" s="11">
        <v>0.458104080346391</v>
      </c>
      <c r="I620" s="12">
        <v>-0.66960141000000006</v>
      </c>
      <c r="J620" s="12">
        <v>-0.65510000000000002</v>
      </c>
      <c r="K620" s="13">
        <v>0</v>
      </c>
      <c r="L620" s="13">
        <v>3089.0678000000003</v>
      </c>
    </row>
    <row r="621" spans="1:12" x14ac:dyDescent="0.2">
      <c r="A621" s="3" t="s">
        <v>285</v>
      </c>
      <c r="B621" s="3" t="s">
        <v>286</v>
      </c>
      <c r="C621" s="3" t="s">
        <v>30</v>
      </c>
      <c r="D621" s="3" t="s">
        <v>31</v>
      </c>
      <c r="E621" s="9" t="s">
        <v>180</v>
      </c>
      <c r="F621" s="10">
        <v>-450000</v>
      </c>
      <c r="G621" s="10">
        <v>-204949.64670000001</v>
      </c>
      <c r="H621" s="11">
        <v>0.45544365938384102</v>
      </c>
      <c r="I621" s="12">
        <v>-0.66960143000000005</v>
      </c>
      <c r="J621" s="12">
        <v>-0.65510000000000002</v>
      </c>
      <c r="K621" s="13">
        <v>0</v>
      </c>
      <c r="L621" s="13">
        <v>2972.0626999999999</v>
      </c>
    </row>
    <row r="622" spans="1:12" x14ac:dyDescent="0.2">
      <c r="A622" s="3" t="s">
        <v>285</v>
      </c>
      <c r="B622" s="3" t="s">
        <v>286</v>
      </c>
      <c r="C622" s="3" t="s">
        <v>30</v>
      </c>
      <c r="D622" s="3" t="s">
        <v>31</v>
      </c>
      <c r="E622" s="9" t="s">
        <v>181</v>
      </c>
      <c r="F622" s="10">
        <v>-465000</v>
      </c>
      <c r="G622" s="10">
        <v>-210589.8769</v>
      </c>
      <c r="H622" s="11">
        <v>0.45288145572276001</v>
      </c>
      <c r="I622" s="12">
        <v>-0.66960142</v>
      </c>
      <c r="J622" s="12">
        <v>-0.65510000000000002</v>
      </c>
      <c r="K622" s="13">
        <v>0</v>
      </c>
      <c r="L622" s="13">
        <v>3053.8524000000002</v>
      </c>
    </row>
    <row r="623" spans="1:12" x14ac:dyDescent="0.2">
      <c r="A623" s="3" t="s">
        <v>285</v>
      </c>
      <c r="B623" s="3" t="s">
        <v>286</v>
      </c>
      <c r="C623" s="3" t="s">
        <v>30</v>
      </c>
      <c r="D623" s="3" t="s">
        <v>31</v>
      </c>
      <c r="E623" s="9" t="s">
        <v>182</v>
      </c>
      <c r="F623" s="10">
        <v>-450000</v>
      </c>
      <c r="G623" s="10">
        <v>-202610.97440000001</v>
      </c>
      <c r="H623" s="11">
        <v>0.45024660975819802</v>
      </c>
      <c r="I623" s="12">
        <v>-0.60960139000000002</v>
      </c>
      <c r="J623" s="12">
        <v>-0.65510000000000002</v>
      </c>
      <c r="K623" s="13">
        <v>0</v>
      </c>
      <c r="L623" s="13">
        <v>-9218.5181000000011</v>
      </c>
    </row>
    <row r="624" spans="1:12" x14ac:dyDescent="0.2">
      <c r="A624" s="3" t="s">
        <v>285</v>
      </c>
      <c r="B624" s="3" t="s">
        <v>286</v>
      </c>
      <c r="C624" s="3" t="s">
        <v>30</v>
      </c>
      <c r="D624" s="3" t="s">
        <v>31</v>
      </c>
      <c r="E624" s="9" t="s">
        <v>183</v>
      </c>
      <c r="F624" s="10">
        <v>-465000</v>
      </c>
      <c r="G624" s="10">
        <v>-208184.7164</v>
      </c>
      <c r="H624" s="11">
        <v>0.44770906755398598</v>
      </c>
      <c r="I624" s="12">
        <v>-0.60960133000000005</v>
      </c>
      <c r="J624" s="12">
        <v>-0.65510000000000002</v>
      </c>
      <c r="K624" s="13">
        <v>0</v>
      </c>
      <c r="L624" s="13">
        <v>-9472.1269000000011</v>
      </c>
    </row>
    <row r="625" spans="1:12" x14ac:dyDescent="0.2">
      <c r="A625" s="3" t="s">
        <v>285</v>
      </c>
      <c r="B625" s="3" t="s">
        <v>286</v>
      </c>
      <c r="C625" s="3" t="s">
        <v>30</v>
      </c>
      <c r="D625" s="3" t="s">
        <v>31</v>
      </c>
      <c r="E625" s="9" t="s">
        <v>184</v>
      </c>
      <c r="F625" s="10">
        <v>-465000</v>
      </c>
      <c r="G625" s="10">
        <v>-206971.3204</v>
      </c>
      <c r="H625" s="11">
        <v>0.44509961372875201</v>
      </c>
      <c r="I625" s="12">
        <v>-0.60960124999999998</v>
      </c>
      <c r="J625" s="12">
        <v>-0.65510000000000002</v>
      </c>
      <c r="K625" s="13">
        <v>0</v>
      </c>
      <c r="L625" s="13">
        <v>-9416.9356000000007</v>
      </c>
    </row>
    <row r="626" spans="1:12" x14ac:dyDescent="0.2">
      <c r="A626" s="3" t="s">
        <v>285</v>
      </c>
      <c r="B626" s="3" t="s">
        <v>286</v>
      </c>
      <c r="C626" s="3" t="s">
        <v>30</v>
      </c>
      <c r="D626" s="3" t="s">
        <v>31</v>
      </c>
      <c r="E626" s="9" t="s">
        <v>185</v>
      </c>
      <c r="F626" s="10">
        <v>-420000</v>
      </c>
      <c r="G626" s="10">
        <v>-185851.25760000001</v>
      </c>
      <c r="H626" s="11">
        <v>0.44250299419083999</v>
      </c>
      <c r="I626" s="12">
        <v>-0.60960115000000004</v>
      </c>
      <c r="J626" s="12">
        <v>-0.65510000000000002</v>
      </c>
      <c r="K626" s="13">
        <v>0</v>
      </c>
      <c r="L626" s="13">
        <v>-8456.0187000000005</v>
      </c>
    </row>
    <row r="627" spans="1:12" x14ac:dyDescent="0.2">
      <c r="A627" s="3" t="s">
        <v>285</v>
      </c>
      <c r="B627" s="3" t="s">
        <v>286</v>
      </c>
      <c r="C627" s="3" t="s">
        <v>30</v>
      </c>
      <c r="D627" s="3" t="s">
        <v>31</v>
      </c>
      <c r="E627" s="9" t="s">
        <v>186</v>
      </c>
      <c r="F627" s="10">
        <v>-465000</v>
      </c>
      <c r="G627" s="10">
        <v>-204678.4235</v>
      </c>
      <c r="H627" s="11">
        <v>0.440168652640052</v>
      </c>
      <c r="I627" s="12">
        <v>-0.60960102999999999</v>
      </c>
      <c r="J627" s="12">
        <v>-0.65510000000000002</v>
      </c>
      <c r="K627" s="13">
        <v>0</v>
      </c>
      <c r="L627" s="13">
        <v>-9312.6566999999995</v>
      </c>
    </row>
    <row r="628" spans="1:12" ht="13.5" thickBot="1" x14ac:dyDescent="0.25">
      <c r="A628" s="3" t="s">
        <v>285</v>
      </c>
      <c r="B628" s="3" t="s">
        <v>286</v>
      </c>
      <c r="C628" s="3" t="s">
        <v>30</v>
      </c>
      <c r="D628" s="3" t="s">
        <v>31</v>
      </c>
      <c r="E628" s="9" t="s">
        <v>187</v>
      </c>
      <c r="F628" s="10">
        <v>-450000</v>
      </c>
      <c r="G628" s="42">
        <v>-196918.34839999999</v>
      </c>
      <c r="H628" s="11">
        <v>0.43759632978147001</v>
      </c>
      <c r="I628" s="12">
        <v>-0.70960087999999999</v>
      </c>
      <c r="J628" s="12">
        <v>-0.65510000000000002</v>
      </c>
      <c r="K628" s="13">
        <v>0</v>
      </c>
      <c r="L628" s="13">
        <v>10732.2238</v>
      </c>
    </row>
    <row r="629" spans="1:12" ht="13.5" thickTop="1" x14ac:dyDescent="0.2">
      <c r="A629" s="3" t="s">
        <v>285</v>
      </c>
      <c r="B629" s="3" t="s">
        <v>286</v>
      </c>
      <c r="C629" s="3" t="s">
        <v>30</v>
      </c>
      <c r="D629" s="3" t="s">
        <v>31</v>
      </c>
      <c r="E629" s="9" t="s">
        <v>188</v>
      </c>
      <c r="F629" s="10">
        <v>-465000</v>
      </c>
      <c r="G629" s="10">
        <v>-202330.3702</v>
      </c>
      <c r="H629" s="11">
        <v>0.43511907569485703</v>
      </c>
      <c r="I629" s="12">
        <v>-0.70960071000000002</v>
      </c>
      <c r="J629" s="12">
        <v>-0.65510000000000002</v>
      </c>
      <c r="K629" s="13">
        <v>0</v>
      </c>
      <c r="L629" s="13">
        <v>11027.149600000001</v>
      </c>
    </row>
    <row r="630" spans="1:12" x14ac:dyDescent="0.2">
      <c r="A630" s="3" t="s">
        <v>285</v>
      </c>
      <c r="B630" s="3" t="s">
        <v>286</v>
      </c>
      <c r="C630" s="3" t="s">
        <v>30</v>
      </c>
      <c r="D630" s="3" t="s">
        <v>31</v>
      </c>
      <c r="E630" s="9" t="s">
        <v>189</v>
      </c>
      <c r="F630" s="10">
        <v>-450000</v>
      </c>
      <c r="G630" s="10">
        <v>-194657.26250000001</v>
      </c>
      <c r="H630" s="11">
        <v>0.43257169452990502</v>
      </c>
      <c r="I630" s="12">
        <v>-0.70960051000000002</v>
      </c>
      <c r="J630" s="12">
        <v>-0.65510000000000002</v>
      </c>
      <c r="K630" s="13">
        <v>0</v>
      </c>
      <c r="L630" s="13">
        <v>10608.921</v>
      </c>
    </row>
    <row r="631" spans="1:12" x14ac:dyDescent="0.2">
      <c r="A631" s="3" t="s">
        <v>285</v>
      </c>
      <c r="B631" s="3" t="s">
        <v>286</v>
      </c>
      <c r="C631" s="3" t="s">
        <v>30</v>
      </c>
      <c r="D631" s="3" t="s">
        <v>31</v>
      </c>
      <c r="E631" s="9" t="s">
        <v>190</v>
      </c>
      <c r="F631" s="10">
        <v>-465000</v>
      </c>
      <c r="G631" s="10">
        <v>-200005.09779999999</v>
      </c>
      <c r="H631" s="11">
        <v>0.43011848989449902</v>
      </c>
      <c r="I631" s="12">
        <v>-0.70960029999999996</v>
      </c>
      <c r="J631" s="12">
        <v>-0.65510000000000002</v>
      </c>
      <c r="K631" s="13">
        <v>0</v>
      </c>
      <c r="L631" s="13">
        <v>10900.3377</v>
      </c>
    </row>
    <row r="632" spans="1:12" x14ac:dyDescent="0.2">
      <c r="A632" s="3" t="s">
        <v>285</v>
      </c>
      <c r="B632" s="3" t="s">
        <v>286</v>
      </c>
      <c r="C632" s="3" t="s">
        <v>30</v>
      </c>
      <c r="D632" s="3" t="s">
        <v>31</v>
      </c>
      <c r="E632" s="9" t="s">
        <v>191</v>
      </c>
      <c r="F632" s="10">
        <v>-465000</v>
      </c>
      <c r="G632" s="10">
        <v>-198832.07930000001</v>
      </c>
      <c r="H632" s="11">
        <v>0.42759586936965699</v>
      </c>
      <c r="I632" s="12">
        <v>-0.70960005000000004</v>
      </c>
      <c r="J632" s="12">
        <v>-0.65510000000000002</v>
      </c>
      <c r="K632" s="13">
        <v>0</v>
      </c>
      <c r="L632" s="13">
        <v>10836.3588</v>
      </c>
    </row>
    <row r="633" spans="1:12" x14ac:dyDescent="0.2">
      <c r="A633" s="3" t="s">
        <v>285</v>
      </c>
      <c r="B633" s="3" t="s">
        <v>286</v>
      </c>
      <c r="C633" s="3" t="s">
        <v>30</v>
      </c>
      <c r="D633" s="3" t="s">
        <v>31</v>
      </c>
      <c r="E633" s="9" t="s">
        <v>192</v>
      </c>
      <c r="F633" s="10">
        <v>-450000</v>
      </c>
      <c r="G633" s="10">
        <v>-191288.59330000001</v>
      </c>
      <c r="H633" s="11">
        <v>0.42508576290835703</v>
      </c>
      <c r="I633" s="12">
        <v>-0.70959978000000001</v>
      </c>
      <c r="J633" s="12">
        <v>-0.65510000000000002</v>
      </c>
      <c r="K633" s="13">
        <v>0</v>
      </c>
      <c r="L633" s="13">
        <v>10425.186600000001</v>
      </c>
    </row>
    <row r="634" spans="1:12" x14ac:dyDescent="0.2">
      <c r="A634" s="3" t="s">
        <v>285</v>
      </c>
      <c r="B634" s="3" t="s">
        <v>286</v>
      </c>
      <c r="C634" s="3" t="s">
        <v>30</v>
      </c>
      <c r="D634" s="3" t="s">
        <v>31</v>
      </c>
      <c r="E634" s="9" t="s">
        <v>193</v>
      </c>
      <c r="F634" s="10">
        <v>-465000</v>
      </c>
      <c r="G634" s="10">
        <v>-196540.85200000001</v>
      </c>
      <c r="H634" s="11">
        <v>0.42266849883410201</v>
      </c>
      <c r="I634" s="12">
        <v>-0.70959950000000005</v>
      </c>
      <c r="J634" s="12">
        <v>-0.65510000000000002</v>
      </c>
      <c r="K634" s="13">
        <v>0</v>
      </c>
      <c r="L634" s="13">
        <v>10711.377500000001</v>
      </c>
    </row>
    <row r="635" spans="1:12" x14ac:dyDescent="0.2">
      <c r="A635" s="3" t="s">
        <v>285</v>
      </c>
      <c r="B635" s="3" t="s">
        <v>287</v>
      </c>
      <c r="C635" s="3" t="s">
        <v>30</v>
      </c>
      <c r="D635" s="3" t="s">
        <v>31</v>
      </c>
      <c r="E635" s="9" t="s">
        <v>74</v>
      </c>
      <c r="F635" s="10">
        <v>-192000</v>
      </c>
      <c r="G635" s="10">
        <v>-159538.47039999999</v>
      </c>
      <c r="H635" s="11">
        <v>0.830929533592078</v>
      </c>
      <c r="I635" s="12">
        <v>-0.27499624</v>
      </c>
      <c r="J635" s="12">
        <v>-0.56000000000000005</v>
      </c>
      <c r="K635" s="13">
        <v>0</v>
      </c>
      <c r="L635" s="13">
        <v>-45469.064400000003</v>
      </c>
    </row>
    <row r="636" spans="1:12" x14ac:dyDescent="0.2">
      <c r="A636" s="3" t="s">
        <v>285</v>
      </c>
      <c r="B636" s="3" t="s">
        <v>287</v>
      </c>
      <c r="C636" s="3" t="s">
        <v>30</v>
      </c>
      <c r="D636" s="3" t="s">
        <v>31</v>
      </c>
      <c r="E636" s="9" t="s">
        <v>75</v>
      </c>
      <c r="F636" s="10">
        <v>-198400</v>
      </c>
      <c r="G636" s="10">
        <v>-163996.91190000001</v>
      </c>
      <c r="H636" s="11">
        <v>0.82659733842404204</v>
      </c>
      <c r="I636" s="12">
        <v>-0.27498886</v>
      </c>
      <c r="J636" s="12">
        <v>-0.56000000000000005</v>
      </c>
      <c r="K636" s="13">
        <v>0</v>
      </c>
      <c r="L636" s="13">
        <v>-46740.9467</v>
      </c>
    </row>
    <row r="637" spans="1:12" x14ac:dyDescent="0.2">
      <c r="A637" s="3" t="s">
        <v>285</v>
      </c>
      <c r="B637" s="3" t="s">
        <v>287</v>
      </c>
      <c r="C637" s="3" t="s">
        <v>30</v>
      </c>
      <c r="D637" s="3" t="s">
        <v>31</v>
      </c>
      <c r="E637" s="9" t="s">
        <v>76</v>
      </c>
      <c r="F637" s="10">
        <v>-198400</v>
      </c>
      <c r="G637" s="10">
        <v>-163109.11850000001</v>
      </c>
      <c r="H637" s="11">
        <v>0.82212257324334204</v>
      </c>
      <c r="I637" s="12">
        <v>-0.27498155000000002</v>
      </c>
      <c r="J637" s="12">
        <v>-0.56000000000000005</v>
      </c>
      <c r="K637" s="13">
        <v>0</v>
      </c>
      <c r="L637" s="13">
        <v>-46489.1083</v>
      </c>
    </row>
    <row r="638" spans="1:12" x14ac:dyDescent="0.2">
      <c r="A638" s="3" t="s">
        <v>285</v>
      </c>
      <c r="B638" s="3" t="s">
        <v>287</v>
      </c>
      <c r="C638" s="3" t="s">
        <v>30</v>
      </c>
      <c r="D638" s="3" t="s">
        <v>31</v>
      </c>
      <c r="E638" s="9" t="s">
        <v>77</v>
      </c>
      <c r="F638" s="10">
        <v>-179200</v>
      </c>
      <c r="G638" s="10">
        <v>-146522.62599999999</v>
      </c>
      <c r="H638" s="11">
        <v>0.81764858245325001</v>
      </c>
      <c r="I638" s="12">
        <v>-0.27497440000000001</v>
      </c>
      <c r="J638" s="12">
        <v>-0.56000000000000005</v>
      </c>
      <c r="K638" s="13">
        <v>0</v>
      </c>
      <c r="L638" s="13">
        <v>-41762.699699999997</v>
      </c>
    </row>
    <row r="639" spans="1:12" x14ac:dyDescent="0.2">
      <c r="A639" s="3" t="s">
        <v>285</v>
      </c>
      <c r="B639" s="3" t="s">
        <v>287</v>
      </c>
      <c r="C639" s="3" t="s">
        <v>30</v>
      </c>
      <c r="D639" s="3" t="s">
        <v>31</v>
      </c>
      <c r="E639" s="9" t="s">
        <v>78</v>
      </c>
      <c r="F639" s="10">
        <v>-198400</v>
      </c>
      <c r="G639" s="10">
        <v>-161418.4859</v>
      </c>
      <c r="H639" s="11">
        <v>0.813601239426745</v>
      </c>
      <c r="I639" s="12">
        <v>-0.27496724</v>
      </c>
      <c r="J639" s="12">
        <v>-0.56000000000000005</v>
      </c>
      <c r="K639" s="13">
        <v>0</v>
      </c>
      <c r="L639" s="13">
        <v>-46009.557000000001</v>
      </c>
    </row>
    <row r="640" spans="1:12" x14ac:dyDescent="0.2">
      <c r="A640" s="3" t="s">
        <v>285</v>
      </c>
      <c r="B640" s="3" t="s">
        <v>287</v>
      </c>
      <c r="C640" s="3" t="s">
        <v>30</v>
      </c>
      <c r="D640" s="3" t="s">
        <v>31</v>
      </c>
      <c r="E640" s="9" t="s">
        <v>79</v>
      </c>
      <c r="F640" s="10">
        <v>-192000</v>
      </c>
      <c r="G640" s="10">
        <v>-155360.6133</v>
      </c>
      <c r="H640" s="11">
        <v>0.80916986078953501</v>
      </c>
      <c r="I640" s="12">
        <v>-0.32996513999999999</v>
      </c>
      <c r="J640" s="12">
        <v>-0.7</v>
      </c>
      <c r="K640" s="13">
        <v>0</v>
      </c>
      <c r="L640" s="13">
        <v>-57488.843200000003</v>
      </c>
    </row>
    <row r="641" spans="1:12" x14ac:dyDescent="0.2">
      <c r="A641" s="3" t="s">
        <v>285</v>
      </c>
      <c r="B641" s="3" t="s">
        <v>287</v>
      </c>
      <c r="C641" s="3" t="s">
        <v>30</v>
      </c>
      <c r="D641" s="3" t="s">
        <v>31</v>
      </c>
      <c r="E641" s="9" t="s">
        <v>80</v>
      </c>
      <c r="F641" s="10">
        <v>-198400</v>
      </c>
      <c r="G641" s="10">
        <v>-159697.4883</v>
      </c>
      <c r="H641" s="11">
        <v>0.80492685635309402</v>
      </c>
      <c r="I641" s="12">
        <v>-0.3299685</v>
      </c>
      <c r="J641" s="12">
        <v>-0.7</v>
      </c>
      <c r="K641" s="13">
        <v>0</v>
      </c>
      <c r="L641" s="13">
        <v>-59093.100599999998</v>
      </c>
    </row>
    <row r="642" spans="1:12" x14ac:dyDescent="0.2">
      <c r="A642" s="3" t="s">
        <v>285</v>
      </c>
      <c r="B642" s="3" t="s">
        <v>287</v>
      </c>
      <c r="C642" s="3" t="s">
        <v>30</v>
      </c>
      <c r="D642" s="3" t="s">
        <v>31</v>
      </c>
      <c r="E642" s="9" t="s">
        <v>81</v>
      </c>
      <c r="F642" s="10">
        <v>-192000</v>
      </c>
      <c r="G642" s="10">
        <v>-153703.61859999999</v>
      </c>
      <c r="H642" s="11">
        <v>0.80053967997868991</v>
      </c>
      <c r="I642" s="12">
        <v>-0.32997172000000002</v>
      </c>
      <c r="J642" s="12">
        <v>-0.7</v>
      </c>
      <c r="K642" s="13">
        <v>0</v>
      </c>
      <c r="L642" s="13">
        <v>-56874.685400000002</v>
      </c>
    </row>
    <row r="643" spans="1:12" x14ac:dyDescent="0.2">
      <c r="A643" s="3" t="s">
        <v>285</v>
      </c>
      <c r="B643" s="3" t="s">
        <v>287</v>
      </c>
      <c r="C643" s="3" t="s">
        <v>30</v>
      </c>
      <c r="D643" s="3" t="s">
        <v>31</v>
      </c>
      <c r="E643" s="9" t="s">
        <v>82</v>
      </c>
      <c r="F643" s="10">
        <v>-198400</v>
      </c>
      <c r="G643" s="10">
        <v>-157985.1287</v>
      </c>
      <c r="H643" s="11">
        <v>0.79629601158800201</v>
      </c>
      <c r="I643" s="12">
        <v>-0.32997510000000002</v>
      </c>
      <c r="J643" s="12">
        <v>-0.7</v>
      </c>
      <c r="K643" s="13">
        <v>0</v>
      </c>
      <c r="L643" s="13">
        <v>-58458.431199999999</v>
      </c>
    </row>
    <row r="644" spans="1:12" x14ac:dyDescent="0.2">
      <c r="A644" s="3" t="s">
        <v>285</v>
      </c>
      <c r="B644" s="3" t="s">
        <v>287</v>
      </c>
      <c r="C644" s="3" t="s">
        <v>30</v>
      </c>
      <c r="D644" s="3" t="s">
        <v>31</v>
      </c>
      <c r="E644" s="9" t="s">
        <v>83</v>
      </c>
      <c r="F644" s="10">
        <v>-198400</v>
      </c>
      <c r="G644" s="10">
        <v>-157115.6263</v>
      </c>
      <c r="H644" s="11">
        <v>0.79191343885566701</v>
      </c>
      <c r="I644" s="12">
        <v>-0.32997890000000002</v>
      </c>
      <c r="J644" s="12">
        <v>-0.7</v>
      </c>
      <c r="K644" s="13">
        <v>0</v>
      </c>
      <c r="L644" s="13">
        <v>-58136.096299999997</v>
      </c>
    </row>
    <row r="645" spans="1:12" x14ac:dyDescent="0.2">
      <c r="A645" s="3" t="s">
        <v>285</v>
      </c>
      <c r="B645" s="3" t="s">
        <v>287</v>
      </c>
      <c r="C645" s="3" t="s">
        <v>30</v>
      </c>
      <c r="D645" s="3" t="s">
        <v>31</v>
      </c>
      <c r="E645" s="9" t="s">
        <v>84</v>
      </c>
      <c r="F645" s="10">
        <v>-192000</v>
      </c>
      <c r="G645" s="10">
        <v>-151205.61720000001</v>
      </c>
      <c r="H645" s="11">
        <v>0.78752925607906399</v>
      </c>
      <c r="I645" s="12">
        <v>-0.32998248000000002</v>
      </c>
      <c r="J645" s="12">
        <v>-0.7</v>
      </c>
      <c r="K645" s="13">
        <v>0</v>
      </c>
      <c r="L645" s="13">
        <v>-55948.726799999997</v>
      </c>
    </row>
    <row r="646" spans="1:12" x14ac:dyDescent="0.2">
      <c r="A646" s="3" t="s">
        <v>285</v>
      </c>
      <c r="B646" s="3" t="s">
        <v>287</v>
      </c>
      <c r="C646" s="3" t="s">
        <v>30</v>
      </c>
      <c r="D646" s="3" t="s">
        <v>31</v>
      </c>
      <c r="E646" s="9" t="s">
        <v>85</v>
      </c>
      <c r="F646" s="10">
        <v>-198400</v>
      </c>
      <c r="G646" s="10">
        <v>-155403.7929</v>
      </c>
      <c r="H646" s="11">
        <v>0.78328524654702703</v>
      </c>
      <c r="I646" s="12">
        <v>-0.32998574000000003</v>
      </c>
      <c r="J646" s="12">
        <v>-0.7</v>
      </c>
      <c r="K646" s="13">
        <v>0</v>
      </c>
      <c r="L646" s="13">
        <v>-57501.619400000003</v>
      </c>
    </row>
    <row r="647" spans="1:12" x14ac:dyDescent="0.2">
      <c r="A647" s="3" t="s">
        <v>285</v>
      </c>
      <c r="B647" s="3" t="s">
        <v>287</v>
      </c>
      <c r="C647" s="3" t="s">
        <v>30</v>
      </c>
      <c r="D647" s="3" t="s">
        <v>31</v>
      </c>
      <c r="E647" s="9" t="s">
        <v>86</v>
      </c>
      <c r="F647" s="10">
        <v>-192000</v>
      </c>
      <c r="G647" s="10">
        <v>-149548.56289999999</v>
      </c>
      <c r="H647" s="11">
        <v>0.77889876509119305</v>
      </c>
      <c r="I647" s="12">
        <v>-0.27498888999999999</v>
      </c>
      <c r="J647" s="12">
        <v>-0.56000000000000005</v>
      </c>
      <c r="K647" s="13">
        <v>0</v>
      </c>
      <c r="L647" s="13">
        <v>-42623.0023</v>
      </c>
    </row>
    <row r="648" spans="1:12" x14ac:dyDescent="0.2">
      <c r="A648" s="3" t="s">
        <v>285</v>
      </c>
      <c r="B648" s="3" t="s">
        <v>287</v>
      </c>
      <c r="C648" s="3" t="s">
        <v>30</v>
      </c>
      <c r="D648" s="3" t="s">
        <v>31</v>
      </c>
      <c r="E648" s="9" t="s">
        <v>87</v>
      </c>
      <c r="F648" s="10">
        <v>-198400</v>
      </c>
      <c r="G648" s="10">
        <v>-153691.1722</v>
      </c>
      <c r="H648" s="11">
        <v>0.77465308547670297</v>
      </c>
      <c r="I648" s="12">
        <v>-0.27499172</v>
      </c>
      <c r="J648" s="12">
        <v>-0.56000000000000005</v>
      </c>
      <c r="K648" s="13">
        <v>0</v>
      </c>
      <c r="L648" s="13">
        <v>-43803.256000000001</v>
      </c>
    </row>
    <row r="649" spans="1:12" x14ac:dyDescent="0.2">
      <c r="A649" s="3" t="s">
        <v>285</v>
      </c>
      <c r="B649" s="3" t="s">
        <v>287</v>
      </c>
      <c r="C649" s="3" t="s">
        <v>30</v>
      </c>
      <c r="D649" s="3" t="s">
        <v>31</v>
      </c>
      <c r="E649" s="9" t="s">
        <v>88</v>
      </c>
      <c r="F649" s="10">
        <v>-198400</v>
      </c>
      <c r="G649" s="10">
        <v>-152820.6649</v>
      </c>
      <c r="H649" s="11">
        <v>0.77026544806611197</v>
      </c>
      <c r="I649" s="12">
        <v>-0.27499444000000001</v>
      </c>
      <c r="J649" s="12">
        <v>-0.56000000000000005</v>
      </c>
      <c r="K649" s="13">
        <v>0</v>
      </c>
      <c r="L649" s="13">
        <v>-43554.739500000003</v>
      </c>
    </row>
    <row r="650" spans="1:12" x14ac:dyDescent="0.2">
      <c r="A650" s="3" t="s">
        <v>285</v>
      </c>
      <c r="B650" s="3" t="s">
        <v>287</v>
      </c>
      <c r="C650" s="3" t="s">
        <v>30</v>
      </c>
      <c r="D650" s="3" t="s">
        <v>31</v>
      </c>
      <c r="E650" s="9" t="s">
        <v>89</v>
      </c>
      <c r="F650" s="10">
        <v>-179200</v>
      </c>
      <c r="G650" s="10">
        <v>-137245.27609999999</v>
      </c>
      <c r="H650" s="11">
        <v>0.76587765708697597</v>
      </c>
      <c r="I650" s="12">
        <v>-0.27499693000000003</v>
      </c>
      <c r="J650" s="12">
        <v>-0.56000000000000005</v>
      </c>
      <c r="K650" s="13">
        <v>0</v>
      </c>
      <c r="L650" s="13">
        <v>-39115.324800000002</v>
      </c>
    </row>
    <row r="651" spans="1:12" x14ac:dyDescent="0.2">
      <c r="A651" s="3" t="s">
        <v>285</v>
      </c>
      <c r="B651" s="3" t="s">
        <v>287</v>
      </c>
      <c r="C651" s="3" t="s">
        <v>30</v>
      </c>
      <c r="D651" s="3" t="s">
        <v>31</v>
      </c>
      <c r="E651" s="9" t="s">
        <v>90</v>
      </c>
      <c r="F651" s="10">
        <v>-198400</v>
      </c>
      <c r="G651" s="10">
        <v>-151163.8567</v>
      </c>
      <c r="H651" s="11">
        <v>0.76191460042864301</v>
      </c>
      <c r="I651" s="12">
        <v>-0.27499899999999999</v>
      </c>
      <c r="J651" s="12">
        <v>-0.56000000000000005</v>
      </c>
      <c r="K651" s="13">
        <v>0</v>
      </c>
      <c r="L651" s="13">
        <v>-43081.851000000002</v>
      </c>
    </row>
    <row r="652" spans="1:12" x14ac:dyDescent="0.2">
      <c r="A652" s="3" t="s">
        <v>285</v>
      </c>
      <c r="B652" s="3" t="s">
        <v>287</v>
      </c>
      <c r="C652" s="3" t="s">
        <v>30</v>
      </c>
      <c r="D652" s="3" t="s">
        <v>31</v>
      </c>
      <c r="E652" s="9" t="s">
        <v>91</v>
      </c>
      <c r="F652" s="10">
        <v>-192000</v>
      </c>
      <c r="G652" s="10">
        <v>-145445.24489999999</v>
      </c>
      <c r="H652" s="11">
        <v>0.75752731735257106</v>
      </c>
      <c r="I652" s="12">
        <v>-0.35500107000000003</v>
      </c>
      <c r="J652" s="12">
        <v>-0.7</v>
      </c>
      <c r="K652" s="13">
        <v>0</v>
      </c>
      <c r="L652" s="13">
        <v>-50178.453699999998</v>
      </c>
    </row>
    <row r="653" spans="1:12" x14ac:dyDescent="0.2">
      <c r="A653" s="3" t="s">
        <v>285</v>
      </c>
      <c r="B653" s="3" t="s">
        <v>287</v>
      </c>
      <c r="C653" s="3" t="s">
        <v>30</v>
      </c>
      <c r="D653" s="3" t="s">
        <v>31</v>
      </c>
      <c r="E653" s="9" t="s">
        <v>92</v>
      </c>
      <c r="F653" s="10">
        <v>-198400</v>
      </c>
      <c r="G653" s="10">
        <v>-149451.19</v>
      </c>
      <c r="H653" s="11">
        <v>0.75328220787245503</v>
      </c>
      <c r="I653" s="12">
        <v>-0.35500287000000003</v>
      </c>
      <c r="J653" s="12">
        <v>-0.7</v>
      </c>
      <c r="K653" s="13">
        <v>0</v>
      </c>
      <c r="L653" s="13">
        <v>-51560.231599999999</v>
      </c>
    </row>
    <row r="654" spans="1:12" x14ac:dyDescent="0.2">
      <c r="A654" s="3" t="s">
        <v>285</v>
      </c>
      <c r="B654" s="3" t="s">
        <v>287</v>
      </c>
      <c r="C654" s="3" t="s">
        <v>30</v>
      </c>
      <c r="D654" s="3" t="s">
        <v>31</v>
      </c>
      <c r="E654" s="9" t="s">
        <v>93</v>
      </c>
      <c r="F654" s="10">
        <v>-192000</v>
      </c>
      <c r="G654" s="10">
        <v>-143791.5686</v>
      </c>
      <c r="H654" s="11">
        <v>0.74891441991861507</v>
      </c>
      <c r="I654" s="12">
        <v>-0.35499512999999999</v>
      </c>
      <c r="J654" s="12">
        <v>-0.7</v>
      </c>
      <c r="K654" s="13">
        <v>0</v>
      </c>
      <c r="L654" s="13">
        <v>-49608.7909</v>
      </c>
    </row>
    <row r="655" spans="1:12" x14ac:dyDescent="0.2">
      <c r="A655" s="3" t="s">
        <v>285</v>
      </c>
      <c r="B655" s="3" t="s">
        <v>287</v>
      </c>
      <c r="C655" s="3" t="s">
        <v>30</v>
      </c>
      <c r="D655" s="3" t="s">
        <v>31</v>
      </c>
      <c r="E655" s="9" t="s">
        <v>94</v>
      </c>
      <c r="F655" s="10">
        <v>-198400</v>
      </c>
      <c r="G655" s="10">
        <v>-147796.61919999999</v>
      </c>
      <c r="H655" s="11">
        <v>0.74494263734336996</v>
      </c>
      <c r="I655" s="12">
        <v>-0.35498654000000002</v>
      </c>
      <c r="J655" s="12">
        <v>-0.7</v>
      </c>
      <c r="K655" s="13">
        <v>0</v>
      </c>
      <c r="L655" s="13">
        <v>-50991.8223</v>
      </c>
    </row>
    <row r="656" spans="1:12" x14ac:dyDescent="0.2">
      <c r="A656" s="3" t="s">
        <v>285</v>
      </c>
      <c r="B656" s="3" t="s">
        <v>287</v>
      </c>
      <c r="C656" s="3" t="s">
        <v>30</v>
      </c>
      <c r="D656" s="3" t="s">
        <v>31</v>
      </c>
      <c r="E656" s="9" t="s">
        <v>95</v>
      </c>
      <c r="F656" s="10">
        <v>-198400</v>
      </c>
      <c r="G656" s="10">
        <v>-146983.82370000001</v>
      </c>
      <c r="H656" s="11">
        <v>0.74084588543767504</v>
      </c>
      <c r="I656" s="12">
        <v>-0.35497712000000003</v>
      </c>
      <c r="J656" s="12">
        <v>-0.7</v>
      </c>
      <c r="K656" s="13">
        <v>0</v>
      </c>
      <c r="L656" s="13">
        <v>-50712.781999999999</v>
      </c>
    </row>
    <row r="657" spans="1:12" x14ac:dyDescent="0.2">
      <c r="A657" s="3" t="s">
        <v>285</v>
      </c>
      <c r="B657" s="3" t="s">
        <v>287</v>
      </c>
      <c r="C657" s="3" t="s">
        <v>30</v>
      </c>
      <c r="D657" s="3" t="s">
        <v>31</v>
      </c>
      <c r="E657" s="9" t="s">
        <v>96</v>
      </c>
      <c r="F657" s="10">
        <v>-192000</v>
      </c>
      <c r="G657" s="10">
        <v>-141457.30600000001</v>
      </c>
      <c r="H657" s="11">
        <v>0.73675680196884497</v>
      </c>
      <c r="I657" s="12">
        <v>-0.35496714000000001</v>
      </c>
      <c r="J657" s="12">
        <v>-0.7</v>
      </c>
      <c r="K657" s="13">
        <v>0</v>
      </c>
      <c r="L657" s="13">
        <v>-48807.418899999997</v>
      </c>
    </row>
    <row r="658" spans="1:12" x14ac:dyDescent="0.2">
      <c r="A658" s="3" t="s">
        <v>285</v>
      </c>
      <c r="B658" s="3" t="s">
        <v>287</v>
      </c>
      <c r="C658" s="3" t="s">
        <v>30</v>
      </c>
      <c r="D658" s="3" t="s">
        <v>31</v>
      </c>
      <c r="E658" s="9" t="s">
        <v>97</v>
      </c>
      <c r="F658" s="10">
        <v>-198400</v>
      </c>
      <c r="G658" s="10">
        <v>-145388.9172</v>
      </c>
      <c r="H658" s="11">
        <v>0.73280704212216097</v>
      </c>
      <c r="I658" s="12">
        <v>-0.35495694999999999</v>
      </c>
      <c r="J658" s="12">
        <v>-0.7</v>
      </c>
      <c r="K658" s="13">
        <v>0</v>
      </c>
      <c r="L658" s="13">
        <v>-50165.435400000002</v>
      </c>
    </row>
    <row r="659" spans="1:12" x14ac:dyDescent="0.2">
      <c r="A659" s="3" t="s">
        <v>285</v>
      </c>
      <c r="B659" s="3" t="s">
        <v>287</v>
      </c>
      <c r="C659" s="3" t="s">
        <v>30</v>
      </c>
      <c r="D659" s="3" t="s">
        <v>31</v>
      </c>
      <c r="E659" s="9" t="s">
        <v>98</v>
      </c>
      <c r="F659" s="10">
        <v>-192000</v>
      </c>
      <c r="G659" s="10">
        <v>-139916.8143</v>
      </c>
      <c r="H659" s="11">
        <v>0.728733407648125</v>
      </c>
      <c r="I659" s="12">
        <v>-0.29994587</v>
      </c>
      <c r="J659" s="12">
        <v>-0.56000000000000005</v>
      </c>
      <c r="K659" s="13">
        <v>0</v>
      </c>
      <c r="L659" s="13">
        <v>-36385.945299999999</v>
      </c>
    </row>
    <row r="660" spans="1:12" x14ac:dyDescent="0.2">
      <c r="A660" s="3" t="s">
        <v>285</v>
      </c>
      <c r="B660" s="3" t="s">
        <v>287</v>
      </c>
      <c r="C660" s="3" t="s">
        <v>30</v>
      </c>
      <c r="D660" s="3" t="s">
        <v>31</v>
      </c>
      <c r="E660" s="9" t="s">
        <v>99</v>
      </c>
      <c r="F660" s="10">
        <v>-198400</v>
      </c>
      <c r="G660" s="10">
        <v>-143800.08720000001</v>
      </c>
      <c r="H660" s="11">
        <v>0.724798826573952</v>
      </c>
      <c r="I660" s="12">
        <v>-0.29993461999999999</v>
      </c>
      <c r="J660" s="12">
        <v>-0.56000000000000005</v>
      </c>
      <c r="K660" s="13">
        <v>0</v>
      </c>
      <c r="L660" s="13">
        <v>-37397.424500000001</v>
      </c>
    </row>
    <row r="661" spans="1:12" x14ac:dyDescent="0.2">
      <c r="A661" s="3" t="s">
        <v>285</v>
      </c>
      <c r="B661" s="3" t="s">
        <v>287</v>
      </c>
      <c r="C661" s="3" t="s">
        <v>30</v>
      </c>
      <c r="D661" s="3" t="s">
        <v>31</v>
      </c>
      <c r="E661" s="9" t="s">
        <v>100</v>
      </c>
      <c r="F661" s="10">
        <v>-198400</v>
      </c>
      <c r="G661" s="10">
        <v>-142995.03630000001</v>
      </c>
      <c r="H661" s="11">
        <v>0.72074111030854104</v>
      </c>
      <c r="I661" s="12">
        <v>-0.29992244000000001</v>
      </c>
      <c r="J661" s="12">
        <v>-0.56000000000000005</v>
      </c>
      <c r="K661" s="13">
        <v>0</v>
      </c>
      <c r="L661" s="13">
        <v>-37189.799800000001</v>
      </c>
    </row>
    <row r="662" spans="1:12" x14ac:dyDescent="0.2">
      <c r="A662" s="3" t="s">
        <v>285</v>
      </c>
      <c r="B662" s="3" t="s">
        <v>287</v>
      </c>
      <c r="C662" s="3" t="s">
        <v>30</v>
      </c>
      <c r="D662" s="3" t="s">
        <v>31</v>
      </c>
      <c r="E662" s="9" t="s">
        <v>101</v>
      </c>
      <c r="F662" s="10">
        <v>-179200</v>
      </c>
      <c r="G662" s="10">
        <v>-128431.1456</v>
      </c>
      <c r="H662" s="11">
        <v>0.71669166055560507</v>
      </c>
      <c r="I662" s="12">
        <v>-0.29990971</v>
      </c>
      <c r="J662" s="12">
        <v>-0.56000000000000005</v>
      </c>
      <c r="K662" s="13">
        <v>0</v>
      </c>
      <c r="L662" s="13">
        <v>-33403.694199999998</v>
      </c>
    </row>
    <row r="663" spans="1:12" x14ac:dyDescent="0.2">
      <c r="A663" s="3" t="s">
        <v>285</v>
      </c>
      <c r="B663" s="3" t="s">
        <v>287</v>
      </c>
      <c r="C663" s="3" t="s">
        <v>30</v>
      </c>
      <c r="D663" s="3" t="s">
        <v>31</v>
      </c>
      <c r="E663" s="9" t="s">
        <v>102</v>
      </c>
      <c r="F663" s="10">
        <v>-198400</v>
      </c>
      <c r="G663" s="10">
        <v>-141467.39319999999</v>
      </c>
      <c r="H663" s="11">
        <v>0.71304129617928602</v>
      </c>
      <c r="I663" s="12">
        <v>-0.29989773000000003</v>
      </c>
      <c r="J663" s="12">
        <v>-0.56000000000000005</v>
      </c>
      <c r="K663" s="13">
        <v>0</v>
      </c>
      <c r="L663" s="13">
        <v>-36795.9908</v>
      </c>
    </row>
    <row r="664" spans="1:12" x14ac:dyDescent="0.2">
      <c r="A664" s="3" t="s">
        <v>285</v>
      </c>
      <c r="B664" s="3" t="s">
        <v>287</v>
      </c>
      <c r="C664" s="3" t="s">
        <v>30</v>
      </c>
      <c r="D664" s="3" t="s">
        <v>31</v>
      </c>
      <c r="E664" s="9" t="s">
        <v>103</v>
      </c>
      <c r="F664" s="10">
        <v>-192000</v>
      </c>
      <c r="G664" s="10">
        <v>-136129.51749999999</v>
      </c>
      <c r="H664" s="11">
        <v>0.70900790356041699</v>
      </c>
      <c r="I664" s="12">
        <v>-0.40488393</v>
      </c>
      <c r="J664" s="12">
        <v>-0.7</v>
      </c>
      <c r="K664" s="13">
        <v>0</v>
      </c>
      <c r="L664" s="13">
        <v>-40174.008500000004</v>
      </c>
    </row>
    <row r="665" spans="1:12" x14ac:dyDescent="0.2">
      <c r="A665" s="3" t="s">
        <v>285</v>
      </c>
      <c r="B665" s="3" t="s">
        <v>287</v>
      </c>
      <c r="C665" s="3" t="s">
        <v>30</v>
      </c>
      <c r="D665" s="3" t="s">
        <v>31</v>
      </c>
      <c r="E665" s="9" t="s">
        <v>104</v>
      </c>
      <c r="F665" s="10">
        <v>-198400</v>
      </c>
      <c r="G665" s="10">
        <v>-139894.38190000001</v>
      </c>
      <c r="H665" s="11">
        <v>0.70511281215900201</v>
      </c>
      <c r="I665" s="12">
        <v>-0.40487003999999999</v>
      </c>
      <c r="J665" s="12">
        <v>-0.7</v>
      </c>
      <c r="K665" s="13">
        <v>0</v>
      </c>
      <c r="L665" s="13">
        <v>-41287.022799999999</v>
      </c>
    </row>
    <row r="666" spans="1:12" x14ac:dyDescent="0.2">
      <c r="A666" s="3" t="s">
        <v>285</v>
      </c>
      <c r="B666" s="3" t="s">
        <v>287</v>
      </c>
      <c r="C666" s="3" t="s">
        <v>30</v>
      </c>
      <c r="D666" s="3" t="s">
        <v>31</v>
      </c>
      <c r="E666" s="9" t="s">
        <v>105</v>
      </c>
      <c r="F666" s="10">
        <v>-192000</v>
      </c>
      <c r="G666" s="10">
        <v>-134610.52040000001</v>
      </c>
      <c r="H666" s="11">
        <v>0.70109646038893103</v>
      </c>
      <c r="I666" s="12">
        <v>-0.40485515</v>
      </c>
      <c r="J666" s="12">
        <v>-0.7</v>
      </c>
      <c r="K666" s="13">
        <v>0</v>
      </c>
      <c r="L666" s="13">
        <v>-39729.602200000001</v>
      </c>
    </row>
    <row r="667" spans="1:12" x14ac:dyDescent="0.2">
      <c r="A667" s="3" t="s">
        <v>285</v>
      </c>
      <c r="B667" s="3" t="s">
        <v>287</v>
      </c>
      <c r="C667" s="3" t="s">
        <v>30</v>
      </c>
      <c r="D667" s="3" t="s">
        <v>31</v>
      </c>
      <c r="E667" s="9" t="s">
        <v>106</v>
      </c>
      <c r="F667" s="10">
        <v>-198400</v>
      </c>
      <c r="G667" s="10">
        <v>-138328.06570000001</v>
      </c>
      <c r="H667" s="11">
        <v>0.69721807304043903</v>
      </c>
      <c r="I667" s="12">
        <v>-0.40484019999999998</v>
      </c>
      <c r="J667" s="12">
        <v>-0.7</v>
      </c>
      <c r="K667" s="13">
        <v>0</v>
      </c>
      <c r="L667" s="13">
        <v>-40828.884299999998</v>
      </c>
    </row>
    <row r="668" spans="1:12" x14ac:dyDescent="0.2">
      <c r="A668" s="3" t="s">
        <v>285</v>
      </c>
      <c r="B668" s="3" t="s">
        <v>287</v>
      </c>
      <c r="C668" s="3" t="s">
        <v>30</v>
      </c>
      <c r="D668" s="3" t="s">
        <v>31</v>
      </c>
      <c r="E668" s="9" t="s">
        <v>107</v>
      </c>
      <c r="F668" s="10">
        <v>-198400</v>
      </c>
      <c r="G668" s="10">
        <v>-137534.68919999999</v>
      </c>
      <c r="H668" s="11">
        <v>0.69321919983663305</v>
      </c>
      <c r="I668" s="12">
        <v>-0.40482420000000002</v>
      </c>
      <c r="J668" s="12">
        <v>-0.7</v>
      </c>
      <c r="K668" s="13">
        <v>0</v>
      </c>
      <c r="L668" s="13">
        <v>-40596.911599999999</v>
      </c>
    </row>
    <row r="669" spans="1:12" x14ac:dyDescent="0.2">
      <c r="A669" s="3" t="s">
        <v>285</v>
      </c>
      <c r="B669" s="3" t="s">
        <v>287</v>
      </c>
      <c r="C669" s="3" t="s">
        <v>30</v>
      </c>
      <c r="D669" s="3" t="s">
        <v>31</v>
      </c>
      <c r="E669" s="9" t="s">
        <v>108</v>
      </c>
      <c r="F669" s="10">
        <v>-192000</v>
      </c>
      <c r="G669" s="10">
        <v>-132332.0398</v>
      </c>
      <c r="H669" s="11">
        <v>0.68922937400123496</v>
      </c>
      <c r="I669" s="12">
        <v>-0.40480765000000002</v>
      </c>
      <c r="J669" s="12">
        <v>-0.7</v>
      </c>
      <c r="K669" s="13">
        <v>0</v>
      </c>
      <c r="L669" s="13">
        <v>-39063.406300000002</v>
      </c>
    </row>
    <row r="670" spans="1:12" x14ac:dyDescent="0.2">
      <c r="A670" s="3" t="s">
        <v>285</v>
      </c>
      <c r="B670" s="3" t="s">
        <v>287</v>
      </c>
      <c r="C670" s="3" t="s">
        <v>30</v>
      </c>
      <c r="D670" s="3" t="s">
        <v>31</v>
      </c>
      <c r="E670" s="9" t="s">
        <v>109</v>
      </c>
      <c r="F670" s="10">
        <v>-198400</v>
      </c>
      <c r="G670" s="10">
        <v>-135978.79079999999</v>
      </c>
      <c r="H670" s="11">
        <v>0.68537696965537398</v>
      </c>
      <c r="I670" s="12">
        <v>-0.40479109000000002</v>
      </c>
      <c r="J670" s="12">
        <v>-0.7</v>
      </c>
      <c r="K670" s="13">
        <v>0</v>
      </c>
      <c r="L670" s="13">
        <v>-40142.150300000001</v>
      </c>
    </row>
    <row r="671" spans="1:12" x14ac:dyDescent="0.2">
      <c r="A671" s="3" t="s">
        <v>285</v>
      </c>
      <c r="B671" s="3" t="s">
        <v>287</v>
      </c>
      <c r="C671" s="3" t="s">
        <v>30</v>
      </c>
      <c r="D671" s="3" t="s">
        <v>31</v>
      </c>
      <c r="E671" s="9" t="s">
        <v>110</v>
      </c>
      <c r="F671" s="10">
        <v>-192000</v>
      </c>
      <c r="G671" s="10">
        <v>-130829.8109</v>
      </c>
      <c r="H671" s="11">
        <v>0.68140526524784906</v>
      </c>
      <c r="I671" s="12">
        <v>-0.34657533000000001</v>
      </c>
      <c r="J671" s="12">
        <v>-0.56000000000000005</v>
      </c>
      <c r="K671" s="13">
        <v>0</v>
      </c>
      <c r="L671" s="13">
        <v>-27922.3089</v>
      </c>
    </row>
    <row r="672" spans="1:12" x14ac:dyDescent="0.2">
      <c r="A672" s="3" t="s">
        <v>285</v>
      </c>
      <c r="B672" s="3" t="s">
        <v>287</v>
      </c>
      <c r="C672" s="3" t="s">
        <v>30</v>
      </c>
      <c r="D672" s="3" t="s">
        <v>31</v>
      </c>
      <c r="E672" s="9" t="s">
        <v>111</v>
      </c>
      <c r="F672" s="10">
        <v>-198400</v>
      </c>
      <c r="G672" s="10">
        <v>-134430.00700000001</v>
      </c>
      <c r="H672" s="11">
        <v>0.67757059956324506</v>
      </c>
      <c r="I672" s="12">
        <v>-0.34655897000000002</v>
      </c>
      <c r="J672" s="12">
        <v>-0.56000000000000005</v>
      </c>
      <c r="K672" s="13">
        <v>0</v>
      </c>
      <c r="L672" s="13">
        <v>-28692.879000000001</v>
      </c>
    </row>
    <row r="673" spans="1:12" x14ac:dyDescent="0.2">
      <c r="A673" s="3" t="s">
        <v>285</v>
      </c>
      <c r="B673" s="3" t="s">
        <v>287</v>
      </c>
      <c r="C673" s="3" t="s">
        <v>30</v>
      </c>
      <c r="D673" s="3" t="s">
        <v>31</v>
      </c>
      <c r="E673" s="9" t="s">
        <v>112</v>
      </c>
      <c r="F673" s="10">
        <v>-198400</v>
      </c>
      <c r="G673" s="10">
        <v>-133645.69839999999</v>
      </c>
      <c r="H673" s="11">
        <v>0.67361743131607599</v>
      </c>
      <c r="I673" s="12">
        <v>-0.34654155000000003</v>
      </c>
      <c r="J673" s="12">
        <v>-0.56000000000000005</v>
      </c>
      <c r="K673" s="13">
        <v>0</v>
      </c>
      <c r="L673" s="13">
        <v>-28527.803400000001</v>
      </c>
    </row>
    <row r="674" spans="1:12" x14ac:dyDescent="0.2">
      <c r="A674" s="3" t="s">
        <v>285</v>
      </c>
      <c r="B674" s="3" t="s">
        <v>287</v>
      </c>
      <c r="C674" s="3" t="s">
        <v>30</v>
      </c>
      <c r="D674" s="3" t="s">
        <v>31</v>
      </c>
      <c r="E674" s="9" t="s">
        <v>113</v>
      </c>
      <c r="F674" s="10">
        <v>-185600</v>
      </c>
      <c r="G674" s="10">
        <v>-124291.4645</v>
      </c>
      <c r="H674" s="11">
        <v>0.66967383907364497</v>
      </c>
      <c r="I674" s="12">
        <v>-0.34652360999999998</v>
      </c>
      <c r="J674" s="12">
        <v>-0.56000000000000005</v>
      </c>
      <c r="K674" s="13">
        <v>0</v>
      </c>
      <c r="L674" s="13">
        <v>-26533.292799999999</v>
      </c>
    </row>
    <row r="675" spans="1:12" x14ac:dyDescent="0.2">
      <c r="A675" s="3" t="s">
        <v>285</v>
      </c>
      <c r="B675" s="3" t="s">
        <v>287</v>
      </c>
      <c r="C675" s="3" t="s">
        <v>30</v>
      </c>
      <c r="D675" s="3" t="s">
        <v>31</v>
      </c>
      <c r="E675" s="9" t="s">
        <v>114</v>
      </c>
      <c r="F675" s="10">
        <v>-198400</v>
      </c>
      <c r="G675" s="10">
        <v>-132133.09710000001</v>
      </c>
      <c r="H675" s="11">
        <v>0.66599343308247405</v>
      </c>
      <c r="I675" s="12">
        <v>-0.34650636000000001</v>
      </c>
      <c r="J675" s="12">
        <v>-0.56000000000000005</v>
      </c>
      <c r="K675" s="13">
        <v>0</v>
      </c>
      <c r="L675" s="13">
        <v>-28209.5759</v>
      </c>
    </row>
    <row r="676" spans="1:12" x14ac:dyDescent="0.2">
      <c r="A676" s="3" t="s">
        <v>285</v>
      </c>
      <c r="B676" s="3" t="s">
        <v>287</v>
      </c>
      <c r="C676" s="3" t="s">
        <v>30</v>
      </c>
      <c r="D676" s="3" t="s">
        <v>31</v>
      </c>
      <c r="E676" s="9" t="s">
        <v>115</v>
      </c>
      <c r="F676" s="10">
        <v>-192000</v>
      </c>
      <c r="G676" s="10">
        <v>-127117.18429999999</v>
      </c>
      <c r="H676" s="11">
        <v>0.66206866805527098</v>
      </c>
      <c r="I676" s="12">
        <v>-0.50148740999999997</v>
      </c>
      <c r="J676" s="12">
        <v>-0.7</v>
      </c>
      <c r="K676" s="13">
        <v>0</v>
      </c>
      <c r="L676" s="13">
        <v>-25234.361199999999</v>
      </c>
    </row>
    <row r="677" spans="1:12" x14ac:dyDescent="0.2">
      <c r="A677" s="3" t="s">
        <v>285</v>
      </c>
      <c r="B677" s="3" t="s">
        <v>287</v>
      </c>
      <c r="C677" s="3" t="s">
        <v>30</v>
      </c>
      <c r="D677" s="3" t="s">
        <v>31</v>
      </c>
      <c r="E677" s="9" t="s">
        <v>116</v>
      </c>
      <c r="F677" s="10">
        <v>-198400</v>
      </c>
      <c r="G677" s="10">
        <v>-130602.7343</v>
      </c>
      <c r="H677" s="11">
        <v>0.65827991102152805</v>
      </c>
      <c r="I677" s="12">
        <v>-0.50146858000000005</v>
      </c>
      <c r="J677" s="12">
        <v>-0.7</v>
      </c>
      <c r="K677" s="13">
        <v>0</v>
      </c>
      <c r="L677" s="13">
        <v>-25928.746299999999</v>
      </c>
    </row>
    <row r="678" spans="1:12" x14ac:dyDescent="0.2">
      <c r="A678" s="3" t="s">
        <v>285</v>
      </c>
      <c r="B678" s="3" t="s">
        <v>287</v>
      </c>
      <c r="C678" s="3" t="s">
        <v>30</v>
      </c>
      <c r="D678" s="3" t="s">
        <v>31</v>
      </c>
      <c r="E678" s="9" t="s">
        <v>117</v>
      </c>
      <c r="F678" s="10">
        <v>-192000</v>
      </c>
      <c r="G678" s="10">
        <v>-125643.1816</v>
      </c>
      <c r="H678" s="11">
        <v>0.65439157092641598</v>
      </c>
      <c r="I678" s="12">
        <v>-0.50145088999999998</v>
      </c>
      <c r="J678" s="12">
        <v>-0.7</v>
      </c>
      <c r="K678" s="13">
        <v>0</v>
      </c>
      <c r="L678" s="13">
        <v>-24946.341400000001</v>
      </c>
    </row>
    <row r="679" spans="1:12" x14ac:dyDescent="0.2">
      <c r="A679" s="3" t="s">
        <v>285</v>
      </c>
      <c r="B679" s="3" t="s">
        <v>287</v>
      </c>
      <c r="C679" s="3" t="s">
        <v>30</v>
      </c>
      <c r="D679" s="3" t="s">
        <v>31</v>
      </c>
      <c r="E679" s="9" t="s">
        <v>118</v>
      </c>
      <c r="F679" s="10">
        <v>-198400</v>
      </c>
      <c r="G679" s="10">
        <v>-129117.12480000001</v>
      </c>
      <c r="H679" s="11">
        <v>0.65079195990877103</v>
      </c>
      <c r="I679" s="12">
        <v>-0.50145423</v>
      </c>
      <c r="J679" s="12">
        <v>-0.7</v>
      </c>
      <c r="K679" s="13">
        <v>0</v>
      </c>
      <c r="L679" s="13">
        <v>-25635.6594</v>
      </c>
    </row>
    <row r="680" spans="1:12" x14ac:dyDescent="0.2">
      <c r="A680" s="3" t="s">
        <v>285</v>
      </c>
      <c r="B680" s="3" t="s">
        <v>287</v>
      </c>
      <c r="C680" s="3" t="s">
        <v>30</v>
      </c>
      <c r="D680" s="3" t="s">
        <v>31</v>
      </c>
      <c r="E680" s="9" t="s">
        <v>119</v>
      </c>
      <c r="F680" s="10">
        <v>-198400</v>
      </c>
      <c r="G680" s="10">
        <v>-128381.5517</v>
      </c>
      <c r="H680" s="11">
        <v>0.64708443395118198</v>
      </c>
      <c r="I680" s="12">
        <v>-0.50145772</v>
      </c>
      <c r="J680" s="12">
        <v>-0.7</v>
      </c>
      <c r="K680" s="13">
        <v>0</v>
      </c>
      <c r="L680" s="13">
        <v>-25489.165799999999</v>
      </c>
    </row>
    <row r="681" spans="1:12" x14ac:dyDescent="0.2">
      <c r="A681" s="3" t="s">
        <v>285</v>
      </c>
      <c r="B681" s="3" t="s">
        <v>287</v>
      </c>
      <c r="C681" s="3" t="s">
        <v>30</v>
      </c>
      <c r="D681" s="3" t="s">
        <v>31</v>
      </c>
      <c r="E681" s="9" t="s">
        <v>120</v>
      </c>
      <c r="F681" s="10">
        <v>-192000</v>
      </c>
      <c r="G681" s="10">
        <v>-123530.7283</v>
      </c>
      <c r="H681" s="11">
        <v>0.64338920964078405</v>
      </c>
      <c r="I681" s="12">
        <v>-0.50146126999999996</v>
      </c>
      <c r="J681" s="12">
        <v>-0.7</v>
      </c>
      <c r="K681" s="13">
        <v>0</v>
      </c>
      <c r="L681" s="13">
        <v>-24525.6342</v>
      </c>
    </row>
    <row r="682" spans="1:12" x14ac:dyDescent="0.2">
      <c r="A682" s="3" t="s">
        <v>285</v>
      </c>
      <c r="B682" s="3" t="s">
        <v>287</v>
      </c>
      <c r="C682" s="3" t="s">
        <v>30</v>
      </c>
      <c r="D682" s="3" t="s">
        <v>31</v>
      </c>
      <c r="E682" s="9" t="s">
        <v>121</v>
      </c>
      <c r="F682" s="10">
        <v>-198400</v>
      </c>
      <c r="G682" s="10">
        <v>-126941.26579999999</v>
      </c>
      <c r="H682" s="11">
        <v>0.63982492841107896</v>
      </c>
      <c r="I682" s="12">
        <v>-0.50146475000000001</v>
      </c>
      <c r="J682" s="12">
        <v>-0.7</v>
      </c>
      <c r="K682" s="13">
        <v>0</v>
      </c>
      <c r="L682" s="13">
        <v>-25202.3161</v>
      </c>
    </row>
    <row r="683" spans="1:12" x14ac:dyDescent="0.2">
      <c r="A683" s="3" t="s">
        <v>285</v>
      </c>
      <c r="B683" s="3" t="s">
        <v>287</v>
      </c>
      <c r="C683" s="3" t="s">
        <v>30</v>
      </c>
      <c r="D683" s="3" t="s">
        <v>31</v>
      </c>
      <c r="E683" s="9" t="s">
        <v>122</v>
      </c>
      <c r="F683" s="10">
        <v>-192000</v>
      </c>
      <c r="G683" s="10">
        <v>-122141.5683</v>
      </c>
      <c r="H683" s="11">
        <v>0.63615400131629996</v>
      </c>
      <c r="I683" s="12">
        <v>-0.36646840000000003</v>
      </c>
      <c r="J683" s="12">
        <v>-0.56000000000000005</v>
      </c>
      <c r="K683" s="13">
        <v>0</v>
      </c>
      <c r="L683" s="13">
        <v>-23638.2536</v>
      </c>
    </row>
    <row r="684" spans="1:12" x14ac:dyDescent="0.2">
      <c r="A684" s="3" t="s">
        <v>285</v>
      </c>
      <c r="B684" s="3" t="s">
        <v>287</v>
      </c>
      <c r="C684" s="3" t="s">
        <v>30</v>
      </c>
      <c r="D684" s="3" t="s">
        <v>31</v>
      </c>
      <c r="E684" s="9" t="s">
        <v>123</v>
      </c>
      <c r="F684" s="10">
        <v>-198400</v>
      </c>
      <c r="G684" s="10">
        <v>-125510.4768</v>
      </c>
      <c r="H684" s="11">
        <v>0.63261329025661994</v>
      </c>
      <c r="I684" s="12">
        <v>-0.36647198000000003</v>
      </c>
      <c r="J684" s="12">
        <v>-0.56000000000000005</v>
      </c>
      <c r="K684" s="13">
        <v>0</v>
      </c>
      <c r="L684" s="13">
        <v>-24289.794600000001</v>
      </c>
    </row>
    <row r="685" spans="1:12" x14ac:dyDescent="0.2">
      <c r="A685" s="3" t="s">
        <v>285</v>
      </c>
      <c r="B685" s="3" t="s">
        <v>287</v>
      </c>
      <c r="C685" s="3" t="s">
        <v>30</v>
      </c>
      <c r="D685" s="3" t="s">
        <v>31</v>
      </c>
      <c r="E685" s="9" t="s">
        <v>124</v>
      </c>
      <c r="F685" s="10">
        <v>-198400</v>
      </c>
      <c r="G685" s="10">
        <v>-124787.00840000001</v>
      </c>
      <c r="H685" s="11">
        <v>0.62896677630864806</v>
      </c>
      <c r="I685" s="12">
        <v>-0.36647572</v>
      </c>
      <c r="J685" s="12">
        <v>-0.56000000000000005</v>
      </c>
      <c r="K685" s="13">
        <v>0</v>
      </c>
      <c r="L685" s="13">
        <v>-24149.315399999999</v>
      </c>
    </row>
    <row r="686" spans="1:12" x14ac:dyDescent="0.2">
      <c r="A686" s="3" t="s">
        <v>285</v>
      </c>
      <c r="B686" s="3" t="s">
        <v>287</v>
      </c>
      <c r="C686" s="3" t="s">
        <v>30</v>
      </c>
      <c r="D686" s="3" t="s">
        <v>31</v>
      </c>
      <c r="E686" s="9" t="s">
        <v>125</v>
      </c>
      <c r="F686" s="10">
        <v>-179200</v>
      </c>
      <c r="G686" s="10">
        <v>-112059.622</v>
      </c>
      <c r="H686" s="11">
        <v>0.62533271178908101</v>
      </c>
      <c r="I686" s="12">
        <v>-0.36647952</v>
      </c>
      <c r="J686" s="12">
        <v>-0.56000000000000005</v>
      </c>
      <c r="K686" s="13">
        <v>0</v>
      </c>
      <c r="L686" s="13">
        <v>-21685.831300000002</v>
      </c>
    </row>
    <row r="687" spans="1:12" x14ac:dyDescent="0.2">
      <c r="A687" s="3" t="s">
        <v>285</v>
      </c>
      <c r="B687" s="3" t="s">
        <v>287</v>
      </c>
      <c r="C687" s="3" t="s">
        <v>30</v>
      </c>
      <c r="D687" s="3" t="s">
        <v>31</v>
      </c>
      <c r="E687" s="9" t="s">
        <v>126</v>
      </c>
      <c r="F687" s="10">
        <v>-198400</v>
      </c>
      <c r="G687" s="10">
        <v>-123416.9133</v>
      </c>
      <c r="H687" s="11">
        <v>0.62206105470440298</v>
      </c>
      <c r="I687" s="12">
        <v>-0.366483</v>
      </c>
      <c r="J687" s="12">
        <v>-0.56000000000000005</v>
      </c>
      <c r="K687" s="13">
        <v>0</v>
      </c>
      <c r="L687" s="13">
        <v>-23883.2706</v>
      </c>
    </row>
    <row r="688" spans="1:12" x14ac:dyDescent="0.2">
      <c r="A688" s="3" t="s">
        <v>285</v>
      </c>
      <c r="B688" s="3" t="s">
        <v>287</v>
      </c>
      <c r="C688" s="3" t="s">
        <v>30</v>
      </c>
      <c r="D688" s="3" t="s">
        <v>31</v>
      </c>
      <c r="E688" s="9" t="s">
        <v>127</v>
      </c>
      <c r="F688" s="10">
        <v>-192000</v>
      </c>
      <c r="G688" s="10">
        <v>-118742.54610000001</v>
      </c>
      <c r="H688" s="11">
        <v>0.61845076077697203</v>
      </c>
      <c r="I688" s="12">
        <v>-0.52148689999999998</v>
      </c>
      <c r="J688" s="12">
        <v>-0.7</v>
      </c>
      <c r="K688" s="13">
        <v>0</v>
      </c>
      <c r="L688" s="13">
        <v>-21197.1</v>
      </c>
    </row>
    <row r="689" spans="1:12" x14ac:dyDescent="0.2">
      <c r="A689" s="3" t="s">
        <v>285</v>
      </c>
      <c r="B689" s="3" t="s">
        <v>287</v>
      </c>
      <c r="C689" s="3" t="s">
        <v>30</v>
      </c>
      <c r="D689" s="3" t="s">
        <v>31</v>
      </c>
      <c r="E689" s="9" t="s">
        <v>128</v>
      </c>
      <c r="F689" s="10">
        <v>-198400</v>
      </c>
      <c r="G689" s="10">
        <v>-122009.8211</v>
      </c>
      <c r="H689" s="11">
        <v>0.61496885652709499</v>
      </c>
      <c r="I689" s="12">
        <v>-0.52149071999999996</v>
      </c>
      <c r="J689" s="12">
        <v>-0.7</v>
      </c>
      <c r="K689" s="13">
        <v>0</v>
      </c>
      <c r="L689" s="13">
        <v>-21779.8851</v>
      </c>
    </row>
    <row r="690" spans="1:12" x14ac:dyDescent="0.2">
      <c r="A690" s="3" t="s">
        <v>285</v>
      </c>
      <c r="B690" s="3" t="s">
        <v>287</v>
      </c>
      <c r="C690" s="3" t="s">
        <v>30</v>
      </c>
      <c r="D690" s="3" t="s">
        <v>31</v>
      </c>
      <c r="E690" s="9" t="s">
        <v>129</v>
      </c>
      <c r="F690" s="10">
        <v>-192000</v>
      </c>
      <c r="G690" s="10">
        <v>-117385.5821</v>
      </c>
      <c r="H690" s="11">
        <v>0.61138324025200796</v>
      </c>
      <c r="I690" s="12">
        <v>-0.52149471999999997</v>
      </c>
      <c r="J690" s="12">
        <v>-0.7</v>
      </c>
      <c r="K690" s="13">
        <v>0</v>
      </c>
      <c r="L690" s="13">
        <v>-20953.946</v>
      </c>
    </row>
    <row r="691" spans="1:12" x14ac:dyDescent="0.2">
      <c r="A691" s="3" t="s">
        <v>285</v>
      </c>
      <c r="B691" s="3" t="s">
        <v>287</v>
      </c>
      <c r="C691" s="3" t="s">
        <v>30</v>
      </c>
      <c r="D691" s="3" t="s">
        <v>31</v>
      </c>
      <c r="E691" s="9" t="s">
        <v>130</v>
      </c>
      <c r="F691" s="10">
        <v>-198400</v>
      </c>
      <c r="G691" s="10">
        <v>-120612.37270000001</v>
      </c>
      <c r="H691" s="11">
        <v>0.60792526558285997</v>
      </c>
      <c r="I691" s="12">
        <v>-0.52149864000000001</v>
      </c>
      <c r="J691" s="12">
        <v>-0.7</v>
      </c>
      <c r="K691" s="13">
        <v>0</v>
      </c>
      <c r="L691" s="13">
        <v>-21529.472399999999</v>
      </c>
    </row>
    <row r="692" spans="1:12" x14ac:dyDescent="0.2">
      <c r="A692" s="3" t="s">
        <v>285</v>
      </c>
      <c r="B692" s="3" t="s">
        <v>287</v>
      </c>
      <c r="C692" s="3" t="s">
        <v>30</v>
      </c>
      <c r="D692" s="3" t="s">
        <v>31</v>
      </c>
      <c r="E692" s="9" t="s">
        <v>131</v>
      </c>
      <c r="F692" s="10">
        <v>-198400</v>
      </c>
      <c r="G692" s="10">
        <v>-119905.9019</v>
      </c>
      <c r="H692" s="11">
        <v>0.60436442483280606</v>
      </c>
      <c r="I692" s="12">
        <v>-0.52150273999999996</v>
      </c>
      <c r="J692" s="12">
        <v>-0.7</v>
      </c>
      <c r="K692" s="13">
        <v>0</v>
      </c>
      <c r="L692" s="13">
        <v>-21402.874599999999</v>
      </c>
    </row>
    <row r="693" spans="1:12" x14ac:dyDescent="0.2">
      <c r="A693" s="3" t="s">
        <v>285</v>
      </c>
      <c r="B693" s="3" t="s">
        <v>287</v>
      </c>
      <c r="C693" s="3" t="s">
        <v>30</v>
      </c>
      <c r="D693" s="3" t="s">
        <v>31</v>
      </c>
      <c r="E693" s="9" t="s">
        <v>132</v>
      </c>
      <c r="F693" s="10">
        <v>-192000</v>
      </c>
      <c r="G693" s="10">
        <v>-115356.71249999999</v>
      </c>
      <c r="H693" s="11">
        <v>0.60081621079226899</v>
      </c>
      <c r="I693" s="12">
        <v>-0.52150689000000006</v>
      </c>
      <c r="J693" s="12">
        <v>-0.7</v>
      </c>
      <c r="K693" s="13">
        <v>0</v>
      </c>
      <c r="L693" s="13">
        <v>-20590.377799999998</v>
      </c>
    </row>
    <row r="694" spans="1:12" x14ac:dyDescent="0.2">
      <c r="A694" s="3" t="s">
        <v>285</v>
      </c>
      <c r="B694" s="3" t="s">
        <v>287</v>
      </c>
      <c r="C694" s="3" t="s">
        <v>30</v>
      </c>
      <c r="D694" s="3" t="s">
        <v>31</v>
      </c>
      <c r="E694" s="9" t="s">
        <v>133</v>
      </c>
      <c r="F694" s="10">
        <v>-198400</v>
      </c>
      <c r="G694" s="10">
        <v>-118523.0687</v>
      </c>
      <c r="H694" s="11">
        <v>0.59739449952009405</v>
      </c>
      <c r="I694" s="12">
        <v>-0.52151095999999997</v>
      </c>
      <c r="J694" s="12">
        <v>-0.7</v>
      </c>
      <c r="K694" s="13">
        <v>0</v>
      </c>
      <c r="L694" s="13">
        <v>-21155.068500000001</v>
      </c>
    </row>
    <row r="695" spans="1:12" x14ac:dyDescent="0.2">
      <c r="A695" s="3" t="s">
        <v>285</v>
      </c>
      <c r="B695" s="3" t="s">
        <v>287</v>
      </c>
      <c r="C695" s="3" t="s">
        <v>30</v>
      </c>
      <c r="D695" s="3" t="s">
        <v>31</v>
      </c>
      <c r="E695" s="9" t="s">
        <v>134</v>
      </c>
      <c r="F695" s="10">
        <v>-480000</v>
      </c>
      <c r="G695" s="10">
        <v>-285058.17550000001</v>
      </c>
      <c r="H695" s="11">
        <v>0.59387119896339402</v>
      </c>
      <c r="I695" s="12">
        <v>-0.48151522000000002</v>
      </c>
      <c r="J695" s="12">
        <v>-0.56000000000000005</v>
      </c>
      <c r="K695" s="13">
        <v>0</v>
      </c>
      <c r="L695" s="13">
        <v>-22372.729500000001</v>
      </c>
    </row>
    <row r="696" spans="1:12" x14ac:dyDescent="0.2">
      <c r="A696" s="3" t="s">
        <v>285</v>
      </c>
      <c r="B696" s="3" t="s">
        <v>287</v>
      </c>
      <c r="C696" s="3" t="s">
        <v>30</v>
      </c>
      <c r="D696" s="3" t="s">
        <v>31</v>
      </c>
      <c r="E696" s="9" t="s">
        <v>135</v>
      </c>
      <c r="F696" s="10">
        <v>-496000</v>
      </c>
      <c r="G696" s="10">
        <v>-292874.92509999999</v>
      </c>
      <c r="H696" s="11">
        <v>0.59047363931874097</v>
      </c>
      <c r="I696" s="12">
        <v>-0.48151938</v>
      </c>
      <c r="J696" s="12">
        <v>-0.56000000000000005</v>
      </c>
      <c r="K696" s="13">
        <v>0</v>
      </c>
      <c r="L696" s="13">
        <v>-22985.005499999999</v>
      </c>
    </row>
    <row r="697" spans="1:12" x14ac:dyDescent="0.2">
      <c r="A697" s="3" t="s">
        <v>285</v>
      </c>
      <c r="B697" s="3" t="s">
        <v>287</v>
      </c>
      <c r="C697" s="3" t="s">
        <v>30</v>
      </c>
      <c r="D697" s="3" t="s">
        <v>31</v>
      </c>
      <c r="E697" s="9" t="s">
        <v>136</v>
      </c>
      <c r="F697" s="10">
        <v>-496000</v>
      </c>
      <c r="G697" s="10">
        <v>-291139.76730000001</v>
      </c>
      <c r="H697" s="11">
        <v>0.58697533737771501</v>
      </c>
      <c r="I697" s="12">
        <v>-0.48152374000000003</v>
      </c>
      <c r="J697" s="12">
        <v>-0.56000000000000005</v>
      </c>
      <c r="K697" s="13">
        <v>0</v>
      </c>
      <c r="L697" s="13">
        <v>-22847.5615</v>
      </c>
    </row>
    <row r="698" spans="1:12" x14ac:dyDescent="0.2">
      <c r="A698" s="3" t="s">
        <v>285</v>
      </c>
      <c r="B698" s="3" t="s">
        <v>287</v>
      </c>
      <c r="C698" s="3" t="s">
        <v>30</v>
      </c>
      <c r="D698" s="3" t="s">
        <v>31</v>
      </c>
      <c r="E698" s="9" t="s">
        <v>137</v>
      </c>
      <c r="F698" s="10">
        <v>-448000</v>
      </c>
      <c r="G698" s="10">
        <v>-261403.4173</v>
      </c>
      <c r="H698" s="11">
        <v>0.58348977067013397</v>
      </c>
      <c r="I698" s="12">
        <v>-0.48152813999999999</v>
      </c>
      <c r="J698" s="12">
        <v>-0.56000000000000005</v>
      </c>
      <c r="K698" s="13">
        <v>0</v>
      </c>
      <c r="L698" s="13">
        <v>-20512.812099999999</v>
      </c>
    </row>
    <row r="699" spans="1:12" x14ac:dyDescent="0.2">
      <c r="A699" s="3" t="s">
        <v>285</v>
      </c>
      <c r="B699" s="3" t="s">
        <v>287</v>
      </c>
      <c r="C699" s="3" t="s">
        <v>30</v>
      </c>
      <c r="D699" s="3" t="s">
        <v>31</v>
      </c>
      <c r="E699" s="9" t="s">
        <v>138</v>
      </c>
      <c r="F699" s="10">
        <v>-496000</v>
      </c>
      <c r="G699" s="10">
        <v>-287854.83</v>
      </c>
      <c r="H699" s="11">
        <v>0.580352479756302</v>
      </c>
      <c r="I699" s="12">
        <v>-0.48153215999999999</v>
      </c>
      <c r="J699" s="12">
        <v>-0.56000000000000005</v>
      </c>
      <c r="K699" s="13">
        <v>0</v>
      </c>
      <c r="L699" s="13">
        <v>-22587.345399999998</v>
      </c>
    </row>
    <row r="700" spans="1:12" x14ac:dyDescent="0.2">
      <c r="A700" s="3" t="s">
        <v>285</v>
      </c>
      <c r="B700" s="3" t="s">
        <v>287</v>
      </c>
      <c r="C700" s="3" t="s">
        <v>30</v>
      </c>
      <c r="D700" s="3" t="s">
        <v>31</v>
      </c>
      <c r="E700" s="9" t="s">
        <v>139</v>
      </c>
      <c r="F700" s="10">
        <v>-480000</v>
      </c>
      <c r="G700" s="10">
        <v>-276907.77880000003</v>
      </c>
      <c r="H700" s="11">
        <v>0.57689120589646403</v>
      </c>
      <c r="I700" s="12">
        <v>-0.55153667000000006</v>
      </c>
      <c r="J700" s="12">
        <v>-0.7</v>
      </c>
      <c r="K700" s="13">
        <v>0</v>
      </c>
      <c r="L700" s="13">
        <v>-41110.6515</v>
      </c>
    </row>
    <row r="701" spans="1:12" x14ac:dyDescent="0.2">
      <c r="A701" s="3" t="s">
        <v>285</v>
      </c>
      <c r="B701" s="3" t="s">
        <v>287</v>
      </c>
      <c r="C701" s="3" t="s">
        <v>30</v>
      </c>
      <c r="D701" s="3" t="s">
        <v>31</v>
      </c>
      <c r="E701" s="9" t="s">
        <v>140</v>
      </c>
      <c r="F701" s="10">
        <v>-496000</v>
      </c>
      <c r="G701" s="10">
        <v>-284482.66749999998</v>
      </c>
      <c r="H701" s="11">
        <v>0.57355376516877699</v>
      </c>
      <c r="I701" s="12">
        <v>-0.55154108000000002</v>
      </c>
      <c r="J701" s="12">
        <v>-0.7</v>
      </c>
      <c r="K701" s="13">
        <v>0</v>
      </c>
      <c r="L701" s="13">
        <v>-42233.991000000002</v>
      </c>
    </row>
    <row r="702" spans="1:12" x14ac:dyDescent="0.2">
      <c r="A702" s="3" t="s">
        <v>285</v>
      </c>
      <c r="B702" s="3" t="s">
        <v>287</v>
      </c>
      <c r="C702" s="3" t="s">
        <v>30</v>
      </c>
      <c r="D702" s="3" t="s">
        <v>31</v>
      </c>
      <c r="E702" s="9" t="s">
        <v>141</v>
      </c>
      <c r="F702" s="10">
        <v>-480000</v>
      </c>
      <c r="G702" s="10">
        <v>-273656.48599999998</v>
      </c>
      <c r="H702" s="11">
        <v>0.57011767920932799</v>
      </c>
      <c r="I702" s="12">
        <v>-0.55154568000000004</v>
      </c>
      <c r="J702" s="12">
        <v>-0.7</v>
      </c>
      <c r="K702" s="13">
        <v>0</v>
      </c>
      <c r="L702" s="13">
        <v>-40625.487699999998</v>
      </c>
    </row>
    <row r="703" spans="1:12" x14ac:dyDescent="0.2">
      <c r="A703" s="3" t="s">
        <v>285</v>
      </c>
      <c r="B703" s="3" t="s">
        <v>287</v>
      </c>
      <c r="C703" s="3" t="s">
        <v>30</v>
      </c>
      <c r="D703" s="3" t="s">
        <v>31</v>
      </c>
      <c r="E703" s="9" t="s">
        <v>142</v>
      </c>
      <c r="F703" s="10">
        <v>-496000</v>
      </c>
      <c r="G703" s="10">
        <v>-281135.10509999999</v>
      </c>
      <c r="H703" s="11">
        <v>0.56680464732295499</v>
      </c>
      <c r="I703" s="12">
        <v>-0.55155018</v>
      </c>
      <c r="J703" s="12">
        <v>-0.7</v>
      </c>
      <c r="K703" s="13">
        <v>0</v>
      </c>
      <c r="L703" s="13">
        <v>-41734.454599999997</v>
      </c>
    </row>
    <row r="704" spans="1:12" x14ac:dyDescent="0.2">
      <c r="A704" s="3" t="s">
        <v>285</v>
      </c>
      <c r="B704" s="3" t="s">
        <v>287</v>
      </c>
      <c r="C704" s="3" t="s">
        <v>30</v>
      </c>
      <c r="D704" s="3" t="s">
        <v>31</v>
      </c>
      <c r="E704" s="9" t="s">
        <v>143</v>
      </c>
      <c r="F704" s="10">
        <v>-496000</v>
      </c>
      <c r="G704" s="10">
        <v>-279443.3333</v>
      </c>
      <c r="H704" s="11">
        <v>0.56339381717525405</v>
      </c>
      <c r="I704" s="12">
        <v>-0.55155489000000002</v>
      </c>
      <c r="J704" s="12">
        <v>-0.7</v>
      </c>
      <c r="K704" s="13">
        <v>0</v>
      </c>
      <c r="L704" s="13">
        <v>-41481.996500000001</v>
      </c>
    </row>
    <row r="705" spans="1:12" x14ac:dyDescent="0.2">
      <c r="A705" s="3" t="s">
        <v>285</v>
      </c>
      <c r="B705" s="3" t="s">
        <v>287</v>
      </c>
      <c r="C705" s="3" t="s">
        <v>30</v>
      </c>
      <c r="D705" s="3" t="s">
        <v>31</v>
      </c>
      <c r="E705" s="9" t="s">
        <v>144</v>
      </c>
      <c r="F705" s="10">
        <v>-480000</v>
      </c>
      <c r="G705" s="10">
        <v>-268798.00630000001</v>
      </c>
      <c r="H705" s="11">
        <v>0.55999584641587397</v>
      </c>
      <c r="I705" s="12">
        <v>-0.55155964999999996</v>
      </c>
      <c r="J705" s="12">
        <v>-0.7</v>
      </c>
      <c r="K705" s="13">
        <v>0</v>
      </c>
      <c r="L705" s="13">
        <v>-39900.4712</v>
      </c>
    </row>
    <row r="706" spans="1:12" x14ac:dyDescent="0.2">
      <c r="A706" s="3" t="s">
        <v>285</v>
      </c>
      <c r="B706" s="3" t="s">
        <v>287</v>
      </c>
      <c r="C706" s="3" t="s">
        <v>30</v>
      </c>
      <c r="D706" s="3" t="s">
        <v>31</v>
      </c>
      <c r="E706" s="9" t="s">
        <v>145</v>
      </c>
      <c r="F706" s="10">
        <v>-496000</v>
      </c>
      <c r="G706" s="10">
        <v>-276132.99410000001</v>
      </c>
      <c r="H706" s="11">
        <v>0.55671974621313602</v>
      </c>
      <c r="I706" s="12">
        <v>-0.55156430000000001</v>
      </c>
      <c r="J706" s="12">
        <v>-0.7</v>
      </c>
      <c r="K706" s="13">
        <v>0</v>
      </c>
      <c r="L706" s="13">
        <v>-40987.994899999998</v>
      </c>
    </row>
    <row r="707" spans="1:12" x14ac:dyDescent="0.2">
      <c r="A707" s="3" t="s">
        <v>285</v>
      </c>
      <c r="B707" s="3" t="s">
        <v>287</v>
      </c>
      <c r="C707" s="3" t="s">
        <v>30</v>
      </c>
      <c r="D707" s="3" t="s">
        <v>31</v>
      </c>
      <c r="E707" s="9" t="s">
        <v>146</v>
      </c>
      <c r="F707" s="10">
        <v>-480000</v>
      </c>
      <c r="G707" s="10">
        <v>-265606.61979999999</v>
      </c>
      <c r="H707" s="11">
        <v>0.55334712451624302</v>
      </c>
      <c r="I707" s="12">
        <v>-0.51156915999999997</v>
      </c>
      <c r="J707" s="12">
        <v>-0.56000000000000005</v>
      </c>
      <c r="K707" s="13">
        <v>0</v>
      </c>
      <c r="L707" s="13">
        <v>-12863.553</v>
      </c>
    </row>
    <row r="708" spans="1:12" x14ac:dyDescent="0.2">
      <c r="A708" s="3" t="s">
        <v>285</v>
      </c>
      <c r="B708" s="3" t="s">
        <v>287</v>
      </c>
      <c r="C708" s="3" t="s">
        <v>30</v>
      </c>
      <c r="D708" s="3" t="s">
        <v>31</v>
      </c>
      <c r="E708" s="9" t="s">
        <v>147</v>
      </c>
      <c r="F708" s="10">
        <v>-496000</v>
      </c>
      <c r="G708" s="10">
        <v>-272847.4093</v>
      </c>
      <c r="H708" s="11">
        <v>0.55009558325056707</v>
      </c>
      <c r="I708" s="12">
        <v>-0.51157390000000003</v>
      </c>
      <c r="J708" s="12">
        <v>-0.56000000000000005</v>
      </c>
      <c r="K708" s="13">
        <v>0</v>
      </c>
      <c r="L708" s="13">
        <v>-13212.9347</v>
      </c>
    </row>
    <row r="709" spans="1:12" x14ac:dyDescent="0.2">
      <c r="A709" s="3" t="s">
        <v>285</v>
      </c>
      <c r="B709" s="3" t="s">
        <v>287</v>
      </c>
      <c r="C709" s="3" t="s">
        <v>30</v>
      </c>
      <c r="D709" s="3" t="s">
        <v>31</v>
      </c>
      <c r="E709" s="9" t="s">
        <v>148</v>
      </c>
      <c r="F709" s="10">
        <v>-496000</v>
      </c>
      <c r="G709" s="10">
        <v>-271187.18969999999</v>
      </c>
      <c r="H709" s="11">
        <v>0.54674836642971703</v>
      </c>
      <c r="I709" s="12">
        <v>-0.51157885999999997</v>
      </c>
      <c r="J709" s="12">
        <v>-0.56000000000000005</v>
      </c>
      <c r="K709" s="13">
        <v>0</v>
      </c>
      <c r="L709" s="13">
        <v>-13131.1922</v>
      </c>
    </row>
    <row r="710" spans="1:12" x14ac:dyDescent="0.2">
      <c r="A710" s="3" t="s">
        <v>285</v>
      </c>
      <c r="B710" s="3" t="s">
        <v>287</v>
      </c>
      <c r="C710" s="3" t="s">
        <v>30</v>
      </c>
      <c r="D710" s="3" t="s">
        <v>31</v>
      </c>
      <c r="E710" s="9" t="s">
        <v>149</v>
      </c>
      <c r="F710" s="10">
        <v>-448000</v>
      </c>
      <c r="G710" s="10">
        <v>-243449.5079</v>
      </c>
      <c r="H710" s="11">
        <v>0.54341408015149306</v>
      </c>
      <c r="I710" s="12">
        <v>-0.51158387000000005</v>
      </c>
      <c r="J710" s="12">
        <v>-0.56000000000000005</v>
      </c>
      <c r="K710" s="13">
        <v>0</v>
      </c>
      <c r="L710" s="13">
        <v>-11786.882600000001</v>
      </c>
    </row>
    <row r="711" spans="1:12" x14ac:dyDescent="0.2">
      <c r="A711" s="3" t="s">
        <v>285</v>
      </c>
      <c r="B711" s="3" t="s">
        <v>287</v>
      </c>
      <c r="C711" s="3" t="s">
        <v>30</v>
      </c>
      <c r="D711" s="3" t="s">
        <v>31</v>
      </c>
      <c r="E711" s="9" t="s">
        <v>150</v>
      </c>
      <c r="F711" s="10">
        <v>-496000</v>
      </c>
      <c r="G711" s="10">
        <v>-268045.14130000002</v>
      </c>
      <c r="H711" s="11">
        <v>0.54041359128502497</v>
      </c>
      <c r="I711" s="12">
        <v>-0.51158844000000003</v>
      </c>
      <c r="J711" s="12">
        <v>-0.56000000000000005</v>
      </c>
      <c r="K711" s="13">
        <v>0</v>
      </c>
      <c r="L711" s="13">
        <v>-12976.483400000001</v>
      </c>
    </row>
    <row r="712" spans="1:12" x14ac:dyDescent="0.2">
      <c r="A712" s="3" t="s">
        <v>285</v>
      </c>
      <c r="B712" s="3" t="s">
        <v>287</v>
      </c>
      <c r="C712" s="3" t="s">
        <v>30</v>
      </c>
      <c r="D712" s="3" t="s">
        <v>31</v>
      </c>
      <c r="E712" s="9" t="s">
        <v>151</v>
      </c>
      <c r="F712" s="10">
        <v>-480000</v>
      </c>
      <c r="G712" s="10">
        <v>-257809.89550000001</v>
      </c>
      <c r="H712" s="11">
        <v>0.53710394896837899</v>
      </c>
      <c r="I712" s="12">
        <v>-0.58959355000000002</v>
      </c>
      <c r="J712" s="12">
        <v>-0.7</v>
      </c>
      <c r="K712" s="13">
        <v>0</v>
      </c>
      <c r="L712" s="13">
        <v>-28463.876199999999</v>
      </c>
    </row>
    <row r="713" spans="1:12" x14ac:dyDescent="0.2">
      <c r="A713" s="3" t="s">
        <v>285</v>
      </c>
      <c r="B713" s="3" t="s">
        <v>287</v>
      </c>
      <c r="C713" s="3" t="s">
        <v>30</v>
      </c>
      <c r="D713" s="3" t="s">
        <v>31</v>
      </c>
      <c r="E713" s="9" t="s">
        <v>152</v>
      </c>
      <c r="F713" s="10">
        <v>-496000</v>
      </c>
      <c r="G713" s="10">
        <v>-264821.05330000003</v>
      </c>
      <c r="H713" s="11">
        <v>0.53391341392881297</v>
      </c>
      <c r="I713" s="12">
        <v>-0.58959854</v>
      </c>
      <c r="J713" s="12">
        <v>-0.7</v>
      </c>
      <c r="K713" s="13">
        <v>0</v>
      </c>
      <c r="L713" s="13">
        <v>-29236.631700000002</v>
      </c>
    </row>
    <row r="714" spans="1:12" x14ac:dyDescent="0.2">
      <c r="A714" s="3" t="s">
        <v>285</v>
      </c>
      <c r="B714" s="3" t="s">
        <v>287</v>
      </c>
      <c r="C714" s="3" t="s">
        <v>30</v>
      </c>
      <c r="D714" s="3" t="s">
        <v>31</v>
      </c>
      <c r="E714" s="9" t="s">
        <v>153</v>
      </c>
      <c r="F714" s="10">
        <v>-480000</v>
      </c>
      <c r="G714" s="10">
        <v>-254706.1053</v>
      </c>
      <c r="H714" s="11">
        <v>0.53063771944557903</v>
      </c>
      <c r="I714" s="12">
        <v>-0.58959276000000005</v>
      </c>
      <c r="J714" s="12">
        <v>-0.7</v>
      </c>
      <c r="K714" s="13">
        <v>0</v>
      </c>
      <c r="L714" s="13">
        <v>-28121.398100000002</v>
      </c>
    </row>
    <row r="715" spans="1:12" x14ac:dyDescent="0.2">
      <c r="A715" s="3" t="s">
        <v>285</v>
      </c>
      <c r="B715" s="3" t="s">
        <v>287</v>
      </c>
      <c r="C715" s="3" t="s">
        <v>30</v>
      </c>
      <c r="D715" s="3" t="s">
        <v>31</v>
      </c>
      <c r="E715" s="9" t="s">
        <v>154</v>
      </c>
      <c r="F715" s="10">
        <v>-496000</v>
      </c>
      <c r="G715" s="10">
        <v>-261751.73989999999</v>
      </c>
      <c r="H715" s="11">
        <v>0.52772528204370994</v>
      </c>
      <c r="I715" s="12">
        <v>-0.58959338000000006</v>
      </c>
      <c r="J715" s="12">
        <v>-0.7</v>
      </c>
      <c r="K715" s="13">
        <v>0</v>
      </c>
      <c r="L715" s="13">
        <v>-28899.125500000002</v>
      </c>
    </row>
    <row r="716" spans="1:12" x14ac:dyDescent="0.2">
      <c r="A716" s="3" t="s">
        <v>285</v>
      </c>
      <c r="B716" s="3" t="s">
        <v>287</v>
      </c>
      <c r="C716" s="3" t="s">
        <v>30</v>
      </c>
      <c r="D716" s="3" t="s">
        <v>31</v>
      </c>
      <c r="E716" s="9" t="s">
        <v>155</v>
      </c>
      <c r="F716" s="10">
        <v>-496000</v>
      </c>
      <c r="G716" s="10">
        <v>-260265.9724</v>
      </c>
      <c r="H716" s="11">
        <v>0.52472978297783801</v>
      </c>
      <c r="I716" s="12">
        <v>-0.58959399000000001</v>
      </c>
      <c r="J716" s="12">
        <v>-0.7</v>
      </c>
      <c r="K716" s="13">
        <v>0</v>
      </c>
      <c r="L716" s="13">
        <v>-28734.927100000001</v>
      </c>
    </row>
    <row r="717" spans="1:12" x14ac:dyDescent="0.2">
      <c r="A717" s="3" t="s">
        <v>285</v>
      </c>
      <c r="B717" s="3" t="s">
        <v>287</v>
      </c>
      <c r="C717" s="3" t="s">
        <v>30</v>
      </c>
      <c r="D717" s="3" t="s">
        <v>31</v>
      </c>
      <c r="E717" s="9" t="s">
        <v>156</v>
      </c>
      <c r="F717" s="10">
        <v>-480000</v>
      </c>
      <c r="G717" s="10">
        <v>-250439.27290000001</v>
      </c>
      <c r="H717" s="11">
        <v>0.52174848511193905</v>
      </c>
      <c r="I717" s="12">
        <v>-0.58959457999999998</v>
      </c>
      <c r="J717" s="12">
        <v>-0.7</v>
      </c>
      <c r="K717" s="13">
        <v>0</v>
      </c>
      <c r="L717" s="13">
        <v>-27649.852800000001</v>
      </c>
    </row>
    <row r="718" spans="1:12" x14ac:dyDescent="0.2">
      <c r="A718" s="3" t="s">
        <v>285</v>
      </c>
      <c r="B718" s="3" t="s">
        <v>287</v>
      </c>
      <c r="C718" s="3" t="s">
        <v>30</v>
      </c>
      <c r="D718" s="3" t="s">
        <v>31</v>
      </c>
      <c r="E718" s="9" t="s">
        <v>157</v>
      </c>
      <c r="F718" s="10">
        <v>-496000</v>
      </c>
      <c r="G718" s="10">
        <v>-257362.90950000001</v>
      </c>
      <c r="H718" s="11">
        <v>0.51887683371860405</v>
      </c>
      <c r="I718" s="12">
        <v>-0.58959512999999997</v>
      </c>
      <c r="J718" s="12">
        <v>-0.7</v>
      </c>
      <c r="K718" s="13">
        <v>0</v>
      </c>
      <c r="L718" s="13">
        <v>-28414.118900000001</v>
      </c>
    </row>
    <row r="719" spans="1:12" x14ac:dyDescent="0.2">
      <c r="A719" s="3" t="s">
        <v>285</v>
      </c>
      <c r="B719" s="3" t="s">
        <v>287</v>
      </c>
      <c r="C719" s="3" t="s">
        <v>30</v>
      </c>
      <c r="D719" s="3" t="s">
        <v>31</v>
      </c>
      <c r="E719" s="9" t="s">
        <v>158</v>
      </c>
      <c r="F719" s="10">
        <v>-480000</v>
      </c>
      <c r="G719" s="10">
        <v>-247643.2023</v>
      </c>
      <c r="H719" s="11">
        <v>0.51592333802929902</v>
      </c>
      <c r="I719" s="12">
        <v>-0.52959566999999996</v>
      </c>
      <c r="J719" s="12">
        <v>-0.56000000000000005</v>
      </c>
      <c r="K719" s="13">
        <v>0</v>
      </c>
      <c r="L719" s="13">
        <v>-7529.4255000000003</v>
      </c>
    </row>
    <row r="720" spans="1:12" x14ac:dyDescent="0.2">
      <c r="A720" s="3" t="s">
        <v>285</v>
      </c>
      <c r="B720" s="3" t="s">
        <v>287</v>
      </c>
      <c r="C720" s="3" t="s">
        <v>30</v>
      </c>
      <c r="D720" s="3" t="s">
        <v>31</v>
      </c>
      <c r="E720" s="9" t="s">
        <v>159</v>
      </c>
      <c r="F720" s="10">
        <v>-496000</v>
      </c>
      <c r="G720" s="10">
        <v>-254486.93640000001</v>
      </c>
      <c r="H720" s="11">
        <v>0.51307850088079099</v>
      </c>
      <c r="I720" s="12">
        <v>-0.52959617000000003</v>
      </c>
      <c r="J720" s="12">
        <v>-0.56000000000000005</v>
      </c>
      <c r="K720" s="13">
        <v>0</v>
      </c>
      <c r="L720" s="13">
        <v>-7737.3771000000006</v>
      </c>
    </row>
    <row r="721" spans="1:12" x14ac:dyDescent="0.2">
      <c r="A721" s="3" t="s">
        <v>285</v>
      </c>
      <c r="B721" s="3" t="s">
        <v>287</v>
      </c>
      <c r="C721" s="3" t="s">
        <v>30</v>
      </c>
      <c r="D721" s="3" t="s">
        <v>31</v>
      </c>
      <c r="E721" s="9" t="s">
        <v>160</v>
      </c>
      <c r="F721" s="10">
        <v>-496000</v>
      </c>
      <c r="G721" s="10">
        <v>-253035.6991</v>
      </c>
      <c r="H721" s="11">
        <v>0.51015261921548805</v>
      </c>
      <c r="I721" s="12">
        <v>-0.52959666999999999</v>
      </c>
      <c r="J721" s="12">
        <v>-0.56000000000000005</v>
      </c>
      <c r="K721" s="13">
        <v>0</v>
      </c>
      <c r="L721" s="13">
        <v>-7693.1290000000008</v>
      </c>
    </row>
    <row r="722" spans="1:12" x14ac:dyDescent="0.2">
      <c r="A722" s="3" t="s">
        <v>285</v>
      </c>
      <c r="B722" s="3" t="s">
        <v>287</v>
      </c>
      <c r="C722" s="3" t="s">
        <v>30</v>
      </c>
      <c r="D722" s="3" t="s">
        <v>31</v>
      </c>
      <c r="E722" s="9" t="s">
        <v>161</v>
      </c>
      <c r="F722" s="10">
        <v>-464000</v>
      </c>
      <c r="G722" s="10">
        <v>-235359.68429999999</v>
      </c>
      <c r="H722" s="11">
        <v>0.50724069892286805</v>
      </c>
      <c r="I722" s="12">
        <v>-0.52959712999999997</v>
      </c>
      <c r="J722" s="12">
        <v>-0.56000000000000005</v>
      </c>
      <c r="K722" s="13">
        <v>0</v>
      </c>
      <c r="L722" s="13">
        <v>-7155.6087000000007</v>
      </c>
    </row>
    <row r="723" spans="1:12" x14ac:dyDescent="0.2">
      <c r="A723" s="3" t="s">
        <v>285</v>
      </c>
      <c r="B723" s="3" t="s">
        <v>287</v>
      </c>
      <c r="C723" s="3" t="s">
        <v>30</v>
      </c>
      <c r="D723" s="3" t="s">
        <v>31</v>
      </c>
      <c r="E723" s="9" t="s">
        <v>162</v>
      </c>
      <c r="F723" s="10">
        <v>-496000</v>
      </c>
      <c r="G723" s="10">
        <v>-250246.50349999999</v>
      </c>
      <c r="H723" s="11">
        <v>0.50452924087002704</v>
      </c>
      <c r="I723" s="12">
        <v>-0.52959754999999997</v>
      </c>
      <c r="J723" s="12">
        <v>-0.56000000000000005</v>
      </c>
      <c r="K723" s="13">
        <v>0</v>
      </c>
      <c r="L723" s="13">
        <v>-7608.1063000000004</v>
      </c>
    </row>
    <row r="724" spans="1:12" x14ac:dyDescent="0.2">
      <c r="A724" s="3" t="s">
        <v>285</v>
      </c>
      <c r="B724" s="3" t="s">
        <v>287</v>
      </c>
      <c r="C724" s="3" t="s">
        <v>30</v>
      </c>
      <c r="D724" s="3" t="s">
        <v>31</v>
      </c>
      <c r="E724" s="9" t="s">
        <v>163</v>
      </c>
      <c r="F724" s="10">
        <v>-480000</v>
      </c>
      <c r="G724" s="10">
        <v>-240789.21840000001</v>
      </c>
      <c r="H724" s="11">
        <v>0.50164420501813101</v>
      </c>
      <c r="I724" s="12">
        <v>-0.62959797000000006</v>
      </c>
      <c r="J724" s="12">
        <v>-0.7</v>
      </c>
      <c r="K724" s="13">
        <v>0</v>
      </c>
      <c r="L724" s="13">
        <v>-16952.048699999999</v>
      </c>
    </row>
    <row r="725" spans="1:12" x14ac:dyDescent="0.2">
      <c r="A725" s="3" t="s">
        <v>285</v>
      </c>
      <c r="B725" s="3" t="s">
        <v>287</v>
      </c>
      <c r="C725" s="3" t="s">
        <v>30</v>
      </c>
      <c r="D725" s="3" t="s">
        <v>31</v>
      </c>
      <c r="E725" s="9" t="s">
        <v>164</v>
      </c>
      <c r="F725" s="10">
        <v>-496000</v>
      </c>
      <c r="G725" s="10">
        <v>-247437.23499999999</v>
      </c>
      <c r="H725" s="11">
        <v>0.49886539316378997</v>
      </c>
      <c r="I725" s="12">
        <v>-0.62959836000000002</v>
      </c>
      <c r="J725" s="12">
        <v>-0.7</v>
      </c>
      <c r="K725" s="13">
        <v>0</v>
      </c>
      <c r="L725" s="13">
        <v>-17419.9872</v>
      </c>
    </row>
    <row r="726" spans="1:12" x14ac:dyDescent="0.2">
      <c r="A726" s="3" t="s">
        <v>285</v>
      </c>
      <c r="B726" s="3" t="s">
        <v>287</v>
      </c>
      <c r="C726" s="3" t="s">
        <v>30</v>
      </c>
      <c r="D726" s="3" t="s">
        <v>31</v>
      </c>
      <c r="E726" s="9" t="s">
        <v>165</v>
      </c>
      <c r="F726" s="10">
        <v>-480000</v>
      </c>
      <c r="G726" s="10">
        <v>-238083.60200000001</v>
      </c>
      <c r="H726" s="11">
        <v>0.49600750418394701</v>
      </c>
      <c r="I726" s="12">
        <v>-0.62959873</v>
      </c>
      <c r="J726" s="12">
        <v>-0.7</v>
      </c>
      <c r="K726" s="13">
        <v>0</v>
      </c>
      <c r="L726" s="13">
        <v>-16761.386900000001</v>
      </c>
    </row>
    <row r="727" spans="1:12" x14ac:dyDescent="0.2">
      <c r="A727" s="3" t="s">
        <v>285</v>
      </c>
      <c r="B727" s="3" t="s">
        <v>287</v>
      </c>
      <c r="C727" s="3" t="s">
        <v>30</v>
      </c>
      <c r="D727" s="3" t="s">
        <v>31</v>
      </c>
      <c r="E727" s="9" t="s">
        <v>166</v>
      </c>
      <c r="F727" s="10">
        <v>-496000</v>
      </c>
      <c r="G727" s="10">
        <v>-244654.41699999999</v>
      </c>
      <c r="H727" s="11">
        <v>0.493254873073531</v>
      </c>
      <c r="I727" s="12">
        <v>-0.62959907000000004</v>
      </c>
      <c r="J727" s="12">
        <v>-0.7</v>
      </c>
      <c r="K727" s="13">
        <v>0</v>
      </c>
      <c r="L727" s="13">
        <v>-17223.8976</v>
      </c>
    </row>
    <row r="728" spans="1:12" x14ac:dyDescent="0.2">
      <c r="A728" s="3" t="s">
        <v>285</v>
      </c>
      <c r="B728" s="3" t="s">
        <v>287</v>
      </c>
      <c r="C728" s="3" t="s">
        <v>30</v>
      </c>
      <c r="D728" s="3" t="s">
        <v>31</v>
      </c>
      <c r="E728" s="9" t="s">
        <v>167</v>
      </c>
      <c r="F728" s="10">
        <v>-496000</v>
      </c>
      <c r="G728" s="10">
        <v>-243250.2763</v>
      </c>
      <c r="H728" s="11">
        <v>0.49042394419693203</v>
      </c>
      <c r="I728" s="12">
        <v>-0.62959940000000003</v>
      </c>
      <c r="J728" s="12">
        <v>-0.7</v>
      </c>
      <c r="K728" s="13">
        <v>0</v>
      </c>
      <c r="L728" s="13">
        <v>-17124.965400000001</v>
      </c>
    </row>
    <row r="729" spans="1:12" x14ac:dyDescent="0.2">
      <c r="A729" s="3" t="s">
        <v>285</v>
      </c>
      <c r="B729" s="3" t="s">
        <v>287</v>
      </c>
      <c r="C729" s="3" t="s">
        <v>30</v>
      </c>
      <c r="D729" s="3" t="s">
        <v>31</v>
      </c>
      <c r="E729" s="9" t="s">
        <v>168</v>
      </c>
      <c r="F729" s="10">
        <v>-480000</v>
      </c>
      <c r="G729" s="10">
        <v>-234051.18960000001</v>
      </c>
      <c r="H729" s="11">
        <v>0.48760664491549</v>
      </c>
      <c r="I729" s="12">
        <v>-0.62959969999999998</v>
      </c>
      <c r="J729" s="12">
        <v>-0.7</v>
      </c>
      <c r="K729" s="13">
        <v>0</v>
      </c>
      <c r="L729" s="13">
        <v>-16477.273499999999</v>
      </c>
    </row>
    <row r="730" spans="1:12" x14ac:dyDescent="0.2">
      <c r="A730" s="3" t="s">
        <v>285</v>
      </c>
      <c r="B730" s="3" t="s">
        <v>287</v>
      </c>
      <c r="C730" s="3" t="s">
        <v>30</v>
      </c>
      <c r="D730" s="3" t="s">
        <v>31</v>
      </c>
      <c r="E730" s="9" t="s">
        <v>169</v>
      </c>
      <c r="F730" s="10">
        <v>-496000</v>
      </c>
      <c r="G730" s="10">
        <v>-240507.00649999999</v>
      </c>
      <c r="H730" s="11">
        <v>0.48489315816807299</v>
      </c>
      <c r="I730" s="12">
        <v>-0.62959997000000001</v>
      </c>
      <c r="J730" s="12">
        <v>-0.7</v>
      </c>
      <c r="K730" s="13">
        <v>0</v>
      </c>
      <c r="L730" s="13">
        <v>-16931.700199999999</v>
      </c>
    </row>
    <row r="731" spans="1:12" x14ac:dyDescent="0.2">
      <c r="A731" s="3" t="s">
        <v>285</v>
      </c>
      <c r="B731" s="3" t="s">
        <v>287</v>
      </c>
      <c r="C731" s="3" t="s">
        <v>30</v>
      </c>
      <c r="D731" s="3" t="s">
        <v>31</v>
      </c>
      <c r="E731" s="9" t="s">
        <v>170</v>
      </c>
      <c r="F731" s="10">
        <v>-480000</v>
      </c>
      <c r="G731" s="10">
        <v>-231409.21830000001</v>
      </c>
      <c r="H731" s="11">
        <v>0.482102538106082</v>
      </c>
      <c r="I731" s="12">
        <v>-0.56960023000000004</v>
      </c>
      <c r="J731" s="12">
        <v>-0.56000000000000005</v>
      </c>
      <c r="K731" s="13">
        <v>0</v>
      </c>
      <c r="L731" s="13">
        <v>2221.5807</v>
      </c>
    </row>
    <row r="732" spans="1:12" x14ac:dyDescent="0.2">
      <c r="A732" s="3" t="s">
        <v>285</v>
      </c>
      <c r="B732" s="3" t="s">
        <v>287</v>
      </c>
      <c r="C732" s="3" t="s">
        <v>30</v>
      </c>
      <c r="D732" s="3" t="s">
        <v>31</v>
      </c>
      <c r="E732" s="9" t="s">
        <v>171</v>
      </c>
      <c r="F732" s="10">
        <v>-496000</v>
      </c>
      <c r="G732" s="10">
        <v>-237789.7309</v>
      </c>
      <c r="H732" s="11">
        <v>0.47941478005343802</v>
      </c>
      <c r="I732" s="12">
        <v>-0.56960045000000004</v>
      </c>
      <c r="J732" s="12">
        <v>-0.56000000000000005</v>
      </c>
      <c r="K732" s="13">
        <v>0</v>
      </c>
      <c r="L732" s="13">
        <v>2282.8879999999999</v>
      </c>
    </row>
    <row r="733" spans="1:12" x14ac:dyDescent="0.2">
      <c r="A733" s="3" t="s">
        <v>285</v>
      </c>
      <c r="B733" s="3" t="s">
        <v>287</v>
      </c>
      <c r="C733" s="3" t="s">
        <v>30</v>
      </c>
      <c r="D733" s="3" t="s">
        <v>31</v>
      </c>
      <c r="E733" s="9" t="s">
        <v>172</v>
      </c>
      <c r="F733" s="10">
        <v>-496000</v>
      </c>
      <c r="G733" s="10">
        <v>-236418.72409999999</v>
      </c>
      <c r="H733" s="11">
        <v>0.47665065351917402</v>
      </c>
      <c r="I733" s="12">
        <v>-0.56960065000000004</v>
      </c>
      <c r="J733" s="12">
        <v>-0.56000000000000005</v>
      </c>
      <c r="K733" s="13">
        <v>0</v>
      </c>
      <c r="L733" s="13">
        <v>2269.7745</v>
      </c>
    </row>
    <row r="734" spans="1:12" x14ac:dyDescent="0.2">
      <c r="A734" s="3" t="s">
        <v>285</v>
      </c>
      <c r="B734" s="3" t="s">
        <v>287</v>
      </c>
      <c r="C734" s="3" t="s">
        <v>30</v>
      </c>
      <c r="D734" s="3" t="s">
        <v>31</v>
      </c>
      <c r="E734" s="9" t="s">
        <v>173</v>
      </c>
      <c r="F734" s="10">
        <v>-448000</v>
      </c>
      <c r="G734" s="10">
        <v>-212307.16409999999</v>
      </c>
      <c r="H734" s="11">
        <v>0.47389991988931102</v>
      </c>
      <c r="I734" s="12">
        <v>-0.56960084</v>
      </c>
      <c r="J734" s="12">
        <v>-0.56000000000000005</v>
      </c>
      <c r="K734" s="13">
        <v>0</v>
      </c>
      <c r="L734" s="13">
        <v>2038.3264000000001</v>
      </c>
    </row>
    <row r="735" spans="1:12" x14ac:dyDescent="0.2">
      <c r="A735" s="3" t="s">
        <v>285</v>
      </c>
      <c r="B735" s="3" t="s">
        <v>287</v>
      </c>
      <c r="C735" s="3" t="s">
        <v>30</v>
      </c>
      <c r="D735" s="3" t="s">
        <v>31</v>
      </c>
      <c r="E735" s="9" t="s">
        <v>174</v>
      </c>
      <c r="F735" s="10">
        <v>-496000</v>
      </c>
      <c r="G735" s="10">
        <v>-233827.72159999999</v>
      </c>
      <c r="H735" s="11">
        <v>0.47142685802908602</v>
      </c>
      <c r="I735" s="12">
        <v>-0.56960098000000003</v>
      </c>
      <c r="J735" s="12">
        <v>-0.56000000000000005</v>
      </c>
      <c r="K735" s="13">
        <v>0</v>
      </c>
      <c r="L735" s="13">
        <v>2244.9753000000001</v>
      </c>
    </row>
    <row r="736" spans="1:12" x14ac:dyDescent="0.2">
      <c r="A736" s="3" t="s">
        <v>285</v>
      </c>
      <c r="B736" s="3" t="s">
        <v>287</v>
      </c>
      <c r="C736" s="3" t="s">
        <v>30</v>
      </c>
      <c r="D736" s="3" t="s">
        <v>31</v>
      </c>
      <c r="E736" s="9" t="s">
        <v>175</v>
      </c>
      <c r="F736" s="10">
        <v>-480000</v>
      </c>
      <c r="G736" s="10">
        <v>-224976.7114</v>
      </c>
      <c r="H736" s="11">
        <v>0.46870148216109603</v>
      </c>
      <c r="I736" s="12">
        <v>-0.66960112000000005</v>
      </c>
      <c r="J736" s="12">
        <v>-0.7</v>
      </c>
      <c r="K736" s="13">
        <v>0</v>
      </c>
      <c r="L736" s="13">
        <v>-6839.0410000000002</v>
      </c>
    </row>
    <row r="737" spans="1:12" x14ac:dyDescent="0.2">
      <c r="A737" s="3" t="s">
        <v>285</v>
      </c>
      <c r="B737" s="3" t="s">
        <v>287</v>
      </c>
      <c r="C737" s="3" t="s">
        <v>30</v>
      </c>
      <c r="D737" s="3" t="s">
        <v>31</v>
      </c>
      <c r="E737" s="9" t="s">
        <v>176</v>
      </c>
      <c r="F737" s="10">
        <v>-496000</v>
      </c>
      <c r="G737" s="10">
        <v>-231174.01449999999</v>
      </c>
      <c r="H737" s="11">
        <v>0.46607664203793103</v>
      </c>
      <c r="I737" s="12">
        <v>-0.66960122</v>
      </c>
      <c r="J737" s="12">
        <v>-0.7</v>
      </c>
      <c r="K737" s="13">
        <v>0</v>
      </c>
      <c r="L737" s="13">
        <v>-7027.4071000000004</v>
      </c>
    </row>
    <row r="738" spans="1:12" x14ac:dyDescent="0.2">
      <c r="A738" s="3" t="s">
        <v>285</v>
      </c>
      <c r="B738" s="3" t="s">
        <v>287</v>
      </c>
      <c r="C738" s="3" t="s">
        <v>30</v>
      </c>
      <c r="D738" s="3" t="s">
        <v>31</v>
      </c>
      <c r="E738" s="9" t="s">
        <v>177</v>
      </c>
      <c r="F738" s="10">
        <v>-480000</v>
      </c>
      <c r="G738" s="10">
        <v>-222421.10500000001</v>
      </c>
      <c r="H738" s="11">
        <v>0.46337730198407701</v>
      </c>
      <c r="I738" s="12">
        <v>-0.66960131000000001</v>
      </c>
      <c r="J738" s="12">
        <v>-0.7</v>
      </c>
      <c r="K738" s="13">
        <v>0</v>
      </c>
      <c r="L738" s="13">
        <v>-6761.3099000000002</v>
      </c>
    </row>
    <row r="739" spans="1:12" x14ac:dyDescent="0.2">
      <c r="A739" s="3" t="s">
        <v>285</v>
      </c>
      <c r="B739" s="3" t="s">
        <v>287</v>
      </c>
      <c r="C739" s="3" t="s">
        <v>30</v>
      </c>
      <c r="D739" s="3" t="s">
        <v>31</v>
      </c>
      <c r="E739" s="9" t="s">
        <v>178</v>
      </c>
      <c r="F739" s="10">
        <v>-496000</v>
      </c>
      <c r="G739" s="10">
        <v>-228545.6741</v>
      </c>
      <c r="H739" s="11">
        <v>0.46077756867608</v>
      </c>
      <c r="I739" s="12">
        <v>-0.66960136999999997</v>
      </c>
      <c r="J739" s="12">
        <v>-0.7</v>
      </c>
      <c r="K739" s="13">
        <v>0</v>
      </c>
      <c r="L739" s="13">
        <v>-6947.4746000000005</v>
      </c>
    </row>
    <row r="740" spans="1:12" x14ac:dyDescent="0.2">
      <c r="A740" s="3" t="s">
        <v>285</v>
      </c>
      <c r="B740" s="3" t="s">
        <v>287</v>
      </c>
      <c r="C740" s="3" t="s">
        <v>30</v>
      </c>
      <c r="D740" s="3" t="s">
        <v>31</v>
      </c>
      <c r="E740" s="9" t="s">
        <v>179</v>
      </c>
      <c r="F740" s="10">
        <v>-496000</v>
      </c>
      <c r="G740" s="10">
        <v>-227219.62390000001</v>
      </c>
      <c r="H740" s="11">
        <v>0.458104080346391</v>
      </c>
      <c r="I740" s="12">
        <v>-0.66960141000000006</v>
      </c>
      <c r="J740" s="12">
        <v>-0.7</v>
      </c>
      <c r="K740" s="13">
        <v>0</v>
      </c>
      <c r="L740" s="13">
        <v>-6907.1555000000008</v>
      </c>
    </row>
    <row r="741" spans="1:12" x14ac:dyDescent="0.2">
      <c r="A741" s="3" t="s">
        <v>285</v>
      </c>
      <c r="B741" s="3" t="s">
        <v>287</v>
      </c>
      <c r="C741" s="3" t="s">
        <v>30</v>
      </c>
      <c r="D741" s="3" t="s">
        <v>31</v>
      </c>
      <c r="E741" s="9" t="s">
        <v>180</v>
      </c>
      <c r="F741" s="10">
        <v>-480000</v>
      </c>
      <c r="G741" s="10">
        <v>-218612.9565</v>
      </c>
      <c r="H741" s="11">
        <v>0.45544365938384102</v>
      </c>
      <c r="I741" s="12">
        <v>-0.66960143000000005</v>
      </c>
      <c r="J741" s="12">
        <v>-0.7</v>
      </c>
      <c r="K741" s="13">
        <v>0</v>
      </c>
      <c r="L741" s="13">
        <v>-6645.5215000000007</v>
      </c>
    </row>
    <row r="742" spans="1:12" x14ac:dyDescent="0.2">
      <c r="A742" s="3" t="s">
        <v>285</v>
      </c>
      <c r="B742" s="3" t="s">
        <v>287</v>
      </c>
      <c r="C742" s="3" t="s">
        <v>30</v>
      </c>
      <c r="D742" s="3" t="s">
        <v>31</v>
      </c>
      <c r="E742" s="9" t="s">
        <v>181</v>
      </c>
      <c r="F742" s="10">
        <v>-496000</v>
      </c>
      <c r="G742" s="10">
        <v>-224629.20199999999</v>
      </c>
      <c r="H742" s="11">
        <v>0.45288145572276001</v>
      </c>
      <c r="I742" s="12">
        <v>-0.66960142</v>
      </c>
      <c r="J742" s="12">
        <v>-0.7</v>
      </c>
      <c r="K742" s="13">
        <v>0</v>
      </c>
      <c r="L742" s="13">
        <v>-6828.4086000000007</v>
      </c>
    </row>
    <row r="743" spans="1:12" x14ac:dyDescent="0.2">
      <c r="A743" s="3" t="s">
        <v>285</v>
      </c>
      <c r="B743" s="3" t="s">
        <v>287</v>
      </c>
      <c r="C743" s="3" t="s">
        <v>30</v>
      </c>
      <c r="D743" s="3" t="s">
        <v>31</v>
      </c>
      <c r="E743" s="9" t="s">
        <v>182</v>
      </c>
      <c r="F743" s="10">
        <v>-480000</v>
      </c>
      <c r="G743" s="10">
        <v>-216118.37270000001</v>
      </c>
      <c r="H743" s="11">
        <v>0.45024660975819802</v>
      </c>
      <c r="I743" s="12">
        <v>-0.60960139000000002</v>
      </c>
      <c r="J743" s="12">
        <v>-0.56000000000000005</v>
      </c>
      <c r="K743" s="13">
        <v>0</v>
      </c>
      <c r="L743" s="13">
        <v>10719.7713</v>
      </c>
    </row>
    <row r="744" spans="1:12" x14ac:dyDescent="0.2">
      <c r="A744" s="3" t="s">
        <v>285</v>
      </c>
      <c r="B744" s="3" t="s">
        <v>287</v>
      </c>
      <c r="C744" s="3" t="s">
        <v>30</v>
      </c>
      <c r="D744" s="3" t="s">
        <v>31</v>
      </c>
      <c r="E744" s="9" t="s">
        <v>183</v>
      </c>
      <c r="F744" s="10">
        <v>-496000</v>
      </c>
      <c r="G744" s="10">
        <v>-222063.69750000001</v>
      </c>
      <c r="H744" s="11">
        <v>0.44770906755398598</v>
      </c>
      <c r="I744" s="12">
        <v>-0.60960133000000005</v>
      </c>
      <c r="J744" s="12">
        <v>-0.56000000000000005</v>
      </c>
      <c r="K744" s="13">
        <v>0</v>
      </c>
      <c r="L744" s="13">
        <v>11014.6556</v>
      </c>
    </row>
    <row r="745" spans="1:12" x14ac:dyDescent="0.2">
      <c r="A745" s="3" t="s">
        <v>285</v>
      </c>
      <c r="B745" s="3" t="s">
        <v>287</v>
      </c>
      <c r="C745" s="3" t="s">
        <v>30</v>
      </c>
      <c r="D745" s="3" t="s">
        <v>31</v>
      </c>
      <c r="E745" s="9" t="s">
        <v>184</v>
      </c>
      <c r="F745" s="10">
        <v>-496000</v>
      </c>
      <c r="G745" s="10">
        <v>-220769.40839999999</v>
      </c>
      <c r="H745" s="11">
        <v>0.44509961372875201</v>
      </c>
      <c r="I745" s="12">
        <v>-0.60960124999999998</v>
      </c>
      <c r="J745" s="12">
        <v>-0.56000000000000005</v>
      </c>
      <c r="K745" s="13">
        <v>0</v>
      </c>
      <c r="L745" s="13">
        <v>10950.439399999999</v>
      </c>
    </row>
    <row r="746" spans="1:12" x14ac:dyDescent="0.2">
      <c r="A746" s="3" t="s">
        <v>285</v>
      </c>
      <c r="B746" s="3" t="s">
        <v>287</v>
      </c>
      <c r="C746" s="3" t="s">
        <v>30</v>
      </c>
      <c r="D746" s="3" t="s">
        <v>31</v>
      </c>
      <c r="E746" s="9" t="s">
        <v>185</v>
      </c>
      <c r="F746" s="10">
        <v>-448000</v>
      </c>
      <c r="G746" s="10">
        <v>-198241.3414</v>
      </c>
      <c r="H746" s="11">
        <v>0.44250299419083999</v>
      </c>
      <c r="I746" s="12">
        <v>-0.60960115000000004</v>
      </c>
      <c r="J746" s="12">
        <v>-0.56000000000000005</v>
      </c>
      <c r="K746" s="13">
        <v>0</v>
      </c>
      <c r="L746" s="13">
        <v>9832.9983000000011</v>
      </c>
    </row>
    <row r="747" spans="1:12" x14ac:dyDescent="0.2">
      <c r="A747" s="3" t="s">
        <v>285</v>
      </c>
      <c r="B747" s="3" t="s">
        <v>287</v>
      </c>
      <c r="C747" s="3" t="s">
        <v>30</v>
      </c>
      <c r="D747" s="3" t="s">
        <v>31</v>
      </c>
      <c r="E747" s="9" t="s">
        <v>186</v>
      </c>
      <c r="F747" s="10">
        <v>-496000</v>
      </c>
      <c r="G747" s="10">
        <v>-218323.65169999999</v>
      </c>
      <c r="H747" s="11">
        <v>0.440168652640052</v>
      </c>
      <c r="I747" s="12">
        <v>-0.60960102999999999</v>
      </c>
      <c r="J747" s="12">
        <v>-0.56000000000000005</v>
      </c>
      <c r="K747" s="13">
        <v>0</v>
      </c>
      <c r="L747" s="13">
        <v>10829.078799999999</v>
      </c>
    </row>
    <row r="748" spans="1:12" x14ac:dyDescent="0.2">
      <c r="A748" s="3" t="s">
        <v>285</v>
      </c>
      <c r="B748" s="3" t="s">
        <v>287</v>
      </c>
      <c r="C748" s="3" t="s">
        <v>30</v>
      </c>
      <c r="D748" s="3" t="s">
        <v>31</v>
      </c>
      <c r="E748" s="9" t="s">
        <v>187</v>
      </c>
      <c r="F748" s="10">
        <v>-480000</v>
      </c>
      <c r="G748" s="10">
        <v>-210046.2383</v>
      </c>
      <c r="H748" s="11">
        <v>0.43759632978147001</v>
      </c>
      <c r="I748" s="12">
        <v>-0.70960087999999999</v>
      </c>
      <c r="J748" s="12">
        <v>-0.7</v>
      </c>
      <c r="K748" s="13">
        <v>0</v>
      </c>
      <c r="L748" s="13">
        <v>2016.6293000000001</v>
      </c>
    </row>
    <row r="749" spans="1:12" x14ac:dyDescent="0.2">
      <c r="A749" s="3" t="s">
        <v>285</v>
      </c>
      <c r="B749" s="3" t="s">
        <v>287</v>
      </c>
      <c r="C749" s="3" t="s">
        <v>30</v>
      </c>
      <c r="D749" s="3" t="s">
        <v>31</v>
      </c>
      <c r="E749" s="9" t="s">
        <v>188</v>
      </c>
      <c r="F749" s="10">
        <v>-496000</v>
      </c>
      <c r="G749" s="10">
        <v>-215819.06150000001</v>
      </c>
      <c r="H749" s="11">
        <v>0.43511907569485703</v>
      </c>
      <c r="I749" s="12">
        <v>-0.70960071000000002</v>
      </c>
      <c r="J749" s="12">
        <v>-0.7</v>
      </c>
      <c r="K749" s="13">
        <v>0</v>
      </c>
      <c r="L749" s="13">
        <v>2072.0170000000003</v>
      </c>
    </row>
    <row r="750" spans="1:12" x14ac:dyDescent="0.2">
      <c r="A750" s="3" t="s">
        <v>285</v>
      </c>
      <c r="B750" s="3" t="s">
        <v>287</v>
      </c>
      <c r="C750" s="3" t="s">
        <v>30</v>
      </c>
      <c r="D750" s="3" t="s">
        <v>31</v>
      </c>
      <c r="E750" s="9" t="s">
        <v>189</v>
      </c>
      <c r="F750" s="10">
        <v>-480000</v>
      </c>
      <c r="G750" s="10">
        <v>-207634.41339999999</v>
      </c>
      <c r="H750" s="11">
        <v>0.43257169452990502</v>
      </c>
      <c r="I750" s="12">
        <v>-0.70960051000000002</v>
      </c>
      <c r="J750" s="12">
        <v>-0.7</v>
      </c>
      <c r="K750" s="13">
        <v>0</v>
      </c>
      <c r="L750" s="13">
        <v>1993.3973000000001</v>
      </c>
    </row>
    <row r="751" spans="1:12" x14ac:dyDescent="0.2">
      <c r="A751" s="3" t="s">
        <v>285</v>
      </c>
      <c r="B751" s="3" t="s">
        <v>287</v>
      </c>
      <c r="C751" s="3" t="s">
        <v>30</v>
      </c>
      <c r="D751" s="3" t="s">
        <v>31</v>
      </c>
      <c r="E751" s="9" t="s">
        <v>190</v>
      </c>
      <c r="F751" s="10">
        <v>-496000</v>
      </c>
      <c r="G751" s="10">
        <v>-213338.77100000001</v>
      </c>
      <c r="H751" s="11">
        <v>0.43011848989449902</v>
      </c>
      <c r="I751" s="12">
        <v>-0.70960029999999996</v>
      </c>
      <c r="J751" s="12">
        <v>-0.7</v>
      </c>
      <c r="K751" s="13">
        <v>0</v>
      </c>
      <c r="L751" s="13">
        <v>2048.1161000000002</v>
      </c>
    </row>
    <row r="752" spans="1:12" x14ac:dyDescent="0.2">
      <c r="A752" s="3" t="s">
        <v>285</v>
      </c>
      <c r="B752" s="3" t="s">
        <v>287</v>
      </c>
      <c r="C752" s="3" t="s">
        <v>30</v>
      </c>
      <c r="D752" s="3" t="s">
        <v>31</v>
      </c>
      <c r="E752" s="9" t="s">
        <v>191</v>
      </c>
      <c r="F752" s="10">
        <v>-496000</v>
      </c>
      <c r="G752" s="10">
        <v>-212087.55119999999</v>
      </c>
      <c r="H752" s="11">
        <v>0.42759586936965699</v>
      </c>
      <c r="I752" s="12">
        <v>-0.70960005000000004</v>
      </c>
      <c r="J752" s="12">
        <v>-0.7</v>
      </c>
      <c r="K752" s="13">
        <v>0</v>
      </c>
      <c r="L752" s="13">
        <v>2036.0517000000002</v>
      </c>
    </row>
    <row r="753" spans="1:12" x14ac:dyDescent="0.2">
      <c r="A753" s="3" t="s">
        <v>285</v>
      </c>
      <c r="B753" s="3" t="s">
        <v>287</v>
      </c>
      <c r="C753" s="3" t="s">
        <v>30</v>
      </c>
      <c r="D753" s="3" t="s">
        <v>31</v>
      </c>
      <c r="E753" s="9" t="s">
        <v>192</v>
      </c>
      <c r="F753" s="10">
        <v>-480000</v>
      </c>
      <c r="G753" s="10">
        <v>-204041.16620000001</v>
      </c>
      <c r="H753" s="11">
        <v>0.42508576290835703</v>
      </c>
      <c r="I753" s="12">
        <v>-0.70959978000000001</v>
      </c>
      <c r="J753" s="12">
        <v>-0.7</v>
      </c>
      <c r="K753" s="13">
        <v>0</v>
      </c>
      <c r="L753" s="13">
        <v>1958.7507000000001</v>
      </c>
    </row>
    <row r="754" spans="1:12" x14ac:dyDescent="0.2">
      <c r="A754" s="3" t="s">
        <v>285</v>
      </c>
      <c r="B754" s="3" t="s">
        <v>287</v>
      </c>
      <c r="C754" s="3" t="s">
        <v>30</v>
      </c>
      <c r="D754" s="3" t="s">
        <v>31</v>
      </c>
      <c r="E754" s="9" t="s">
        <v>193</v>
      </c>
      <c r="F754" s="10">
        <v>-496000</v>
      </c>
      <c r="G754" s="10">
        <v>-209643.5754</v>
      </c>
      <c r="H754" s="11">
        <v>0.42266849883410201</v>
      </c>
      <c r="I754" s="12">
        <v>-0.70959950000000005</v>
      </c>
      <c r="J754" s="12">
        <v>-0.7</v>
      </c>
      <c r="K754" s="13">
        <v>0</v>
      </c>
      <c r="L754" s="13">
        <v>2012.4728</v>
      </c>
    </row>
    <row r="755" spans="1:12" x14ac:dyDescent="0.2">
      <c r="A755" s="3" t="s">
        <v>285</v>
      </c>
      <c r="B755" s="3" t="s">
        <v>287</v>
      </c>
      <c r="C755" s="3" t="s">
        <v>30</v>
      </c>
      <c r="D755" s="3" t="s">
        <v>31</v>
      </c>
      <c r="E755" s="9" t="s">
        <v>195</v>
      </c>
      <c r="F755" s="10">
        <v>-930000</v>
      </c>
      <c r="G755" s="10">
        <v>-390770.07929999998</v>
      </c>
      <c r="H755" s="11">
        <v>0.42018288097251999</v>
      </c>
      <c r="I755" s="12">
        <v>-0.64959918000000005</v>
      </c>
      <c r="J755" s="12">
        <v>-0.56000000000000005</v>
      </c>
      <c r="K755" s="13">
        <v>0</v>
      </c>
      <c r="L755" s="13">
        <v>35012.677799999998</v>
      </c>
    </row>
    <row r="756" spans="1:12" x14ac:dyDescent="0.2">
      <c r="A756" s="3" t="s">
        <v>285</v>
      </c>
      <c r="B756" s="3" t="s">
        <v>287</v>
      </c>
      <c r="C756" s="3" t="s">
        <v>30</v>
      </c>
      <c r="D756" s="3" t="s">
        <v>31</v>
      </c>
      <c r="E756" s="9" t="s">
        <v>196</v>
      </c>
      <c r="F756" s="10">
        <v>-961000</v>
      </c>
      <c r="G756" s="10">
        <v>-401495.4486</v>
      </c>
      <c r="H756" s="11">
        <v>0.41778922853206901</v>
      </c>
      <c r="I756" s="12">
        <v>-0.64959885000000006</v>
      </c>
      <c r="J756" s="12">
        <v>-0.56000000000000005</v>
      </c>
      <c r="K756" s="13">
        <v>0</v>
      </c>
      <c r="L756" s="13">
        <v>35973.529000000002</v>
      </c>
    </row>
    <row r="932" spans="7:7" ht="13.5" thickBot="1" x14ac:dyDescent="0.25">
      <c r="G932" s="42"/>
    </row>
    <row r="933" spans="7:7" ht="13.5" thickTop="1" x14ac:dyDescent="0.2"/>
    <row r="1231" spans="7:7" ht="15.75" x14ac:dyDescent="0.25">
      <c r="G1231" s="44"/>
    </row>
    <row r="3514" spans="7:7" x14ac:dyDescent="0.2">
      <c r="G3514" s="45"/>
    </row>
    <row r="3547" spans="7:7" x14ac:dyDescent="0.2">
      <c r="G3547" s="45"/>
    </row>
  </sheetData>
  <autoFilter ref="A4:Q3546"/>
  <dataConsolidate/>
  <phoneticPr fontId="0" type="noConversion"/>
  <pageMargins left="0.25" right="0.25" top="1" bottom="1" header="0.5" footer="0.5"/>
  <pageSetup scale="65" fitToHeight="5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Run Query</vt:lpstr>
      <vt:lpstr>Summary</vt:lpstr>
      <vt:lpstr>ALL</vt:lpstr>
      <vt:lpstr>Index</vt:lpstr>
      <vt:lpstr>Split</vt:lpstr>
      <vt:lpstr>Deals</vt:lpstr>
      <vt:lpstr>IndexSum</vt:lpstr>
      <vt:lpstr>Results</vt:lpstr>
      <vt:lpstr>post_id</vt:lpstr>
      <vt:lpstr>Results!Print_Area</vt:lpstr>
      <vt:lpstr>Print_Area</vt:lpstr>
      <vt:lpstr>Results!Print_Titles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2001-05-25T23:39:53Z</cp:lastPrinted>
  <dcterms:created xsi:type="dcterms:W3CDTF">1998-02-25T20:12:16Z</dcterms:created>
  <dcterms:modified xsi:type="dcterms:W3CDTF">2023-09-15T15:12:41Z</dcterms:modified>
</cp:coreProperties>
</file>