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E6AA29-E50B-42AE-8231-018C4184DDF3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List'!$A$1:$J$100</definedName>
    <definedName name="_xlnm.Print_Titles" localSheetId="1">'West Gas Hot List'!$12:$12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I11" i="1"/>
  <c r="I13" i="1"/>
  <c r="I14" i="1"/>
  <c r="I15" i="1"/>
  <c r="I17" i="1"/>
  <c r="I21" i="1"/>
  <c r="I22" i="1"/>
  <c r="I23" i="1"/>
  <c r="I24" i="1"/>
  <c r="I26" i="1"/>
  <c r="I37" i="1"/>
  <c r="I41" i="1"/>
  <c r="I42" i="1"/>
  <c r="I43" i="1"/>
  <c r="I44" i="1"/>
  <c r="I45" i="1"/>
  <c r="I46" i="1"/>
  <c r="I47" i="1"/>
  <c r="I48" i="1"/>
  <c r="I49" i="1"/>
  <c r="I52" i="1"/>
  <c r="I53" i="1"/>
  <c r="I54" i="1"/>
  <c r="I55" i="1"/>
  <c r="I56" i="1"/>
  <c r="I57" i="1"/>
  <c r="I58" i="1"/>
  <c r="I59" i="1"/>
  <c r="I60" i="1"/>
  <c r="I62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1" i="1"/>
</calcChain>
</file>

<file path=xl/sharedStrings.xml><?xml version="1.0" encoding="utf-8"?>
<sst xmlns="http://schemas.openxmlformats.org/spreadsheetml/2006/main" count="249" uniqueCount="153">
  <si>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</si>
  <si>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</si>
  <si>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</si>
  <si>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</si>
  <si>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</si>
  <si>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</si>
  <si>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</si>
  <si>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</si>
  <si>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</si>
  <si>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</si>
  <si>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</si>
  <si>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</si>
  <si>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</si>
  <si>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</si>
  <si>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</si>
  <si>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</si>
  <si>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</si>
  <si>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</si>
  <si>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</si>
  <si>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</si>
  <si>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</si>
  <si>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</si>
  <si>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</si>
  <si>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</si>
  <si>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</si>
  <si>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</si>
  <si>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</si>
  <si>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</si>
  <si>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</si>
  <si>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</si>
  <si>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</si>
  <si>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</si>
  <si>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</si>
  <si>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</si>
  <si>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</si>
  <si>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</si>
  <si>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</si>
  <si>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</si>
  <si>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</si>
  <si>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</si>
  <si>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</si>
  <si>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</si>
  <si>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</si>
  <si>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</si>
  <si>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</si>
  <si>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</si>
  <si>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</si>
  <si>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</si>
  <si>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</si>
  <si>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</si>
  <si>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</si>
  <si>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</si>
  <si>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</si>
  <si>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</si>
  <si>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</si>
  <si>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</si>
  <si>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</si>
  <si>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Working on Master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</si>
  <si>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</si>
  <si>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</si>
  <si>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</si>
  <si>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</si>
  <si>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</si>
  <si>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</si>
  <si>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</si>
  <si>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</si>
  <si>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</si>
  <si>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</si>
  <si>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</si>
  <si>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</si>
  <si>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</si>
  <si>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</si>
  <si>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</si>
  <si>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</si>
  <si>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Working on pricing with Calgary</t>
  </si>
  <si>
    <t>Shell Refining</t>
  </si>
  <si>
    <t>Gas for Toll</t>
  </si>
  <si>
    <t>Working on term sheet</t>
  </si>
  <si>
    <t>Closed 2 mo deal - Working on extension</t>
  </si>
  <si>
    <t>Done</t>
  </si>
  <si>
    <t>EPNG Capacity: Block II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</si>
  <si>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</si>
  <si>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</si>
  <si>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</si>
  <si>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</si>
  <si>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</si>
  <si>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</si>
  <si>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</si>
  <si>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</si>
  <si>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</si>
  <si>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Cascade/Willamette</t>
  </si>
  <si>
    <t>Peaking Structure back-to-back</t>
  </si>
  <si>
    <t>Marketing Partnership</t>
  </si>
  <si>
    <t>Working on agreement</t>
  </si>
  <si>
    <t>summer spread swap;gas hedges</t>
  </si>
  <si>
    <t>done</t>
  </si>
  <si>
    <t>CMS</t>
  </si>
  <si>
    <t>Transportation Back Haul</t>
  </si>
  <si>
    <t>Ruby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</si>
  <si>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</si>
  <si>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</si>
  <si>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</si>
  <si>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</si>
  <si>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</si>
  <si>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</si>
  <si>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</si>
  <si>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</si>
  <si>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</si>
  <si>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</si>
  <si>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</si>
  <si>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</si>
  <si>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</si>
  <si>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</si>
  <si>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</si>
  <si>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LDWP</t>
  </si>
  <si>
    <t>due to credit and authority issues, this will be taken off hot list</t>
  </si>
  <si>
    <t>AECO red winter swap</t>
  </si>
  <si>
    <t>1 year gas supply</t>
  </si>
  <si>
    <t>Gas and Power Deal</t>
  </si>
  <si>
    <t>Waiting on limit orders</t>
  </si>
  <si>
    <t>Anadarko Petroleum</t>
  </si>
  <si>
    <t>Powder River Purchase</t>
  </si>
  <si>
    <t>Lawton Oil Co</t>
  </si>
  <si>
    <t>Sempra Hedge</t>
  </si>
  <si>
    <t xml:space="preserve">Submitted Proposal </t>
  </si>
  <si>
    <t>refining   bids</t>
  </si>
  <si>
    <t>Mexico Effort</t>
  </si>
  <si>
    <t>Update for Monterey office on US initiatives/refine our analysis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</si>
  <si>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</si>
  <si>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</si>
  <si>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</si>
  <si>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</si>
  <si>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</si>
  <si>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</si>
  <si>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</si>
  <si>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</si>
  <si>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WBI-Fidelity</t>
  </si>
  <si>
    <t>1)  Project Pipe sale</t>
  </si>
  <si>
    <t>Cal 2002</t>
  </si>
  <si>
    <t>3)  Project "Hand Across America"</t>
  </si>
  <si>
    <t>Oct 20/Q4</t>
  </si>
  <si>
    <t>NCPA</t>
  </si>
  <si>
    <t>blend &amp; extend</t>
  </si>
  <si>
    <t>RFP due 10/22</t>
  </si>
  <si>
    <t>Q2 collar</t>
  </si>
  <si>
    <t>contract &amp; credit negotiations</t>
  </si>
  <si>
    <t>DONE</t>
  </si>
  <si>
    <t>responded to rfq 10/18</t>
  </si>
  <si>
    <t>CA RE-executed - waiting for rate information</t>
  </si>
  <si>
    <t>No live wires at the moment</t>
  </si>
  <si>
    <t>waiting for decision from Newport Gen</t>
  </si>
  <si>
    <t>meeting this Wed with PEMEX/Jaime</t>
  </si>
  <si>
    <t>Roseville/Lodi/Big 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</si>
</sst>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44" fontId="5" fillId="0" borderId="0" xfId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3202.1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5-4A04-891B-B7A9D172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815440"/>
        <c:axId val="1"/>
        <c:axId val="0"/>
      </c:bar3DChart>
      <c:catAx>
        <c:axId val="2381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544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E235FE6-2280-2D97-5FC1-A1E17D27CB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114300</xdr:rowOff>
    </xdr:from>
    <xdr:to>
      <xdr:col>8</xdr:col>
      <xdr:colOff>990600</xdr:colOff>
      <xdr:row>5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60B4DDBD-BAB2-5199-DB9B-F3212C39C04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76225"/>
          <a:ext cx="57150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1"/>
  <sheetViews>
    <sheetView tabSelected="1" zoomScaleNormal="100" zoomScaleSheetLayoutView="50" workbookViewId="0">
      <pane xSplit="1" ySplit="12" topLeftCell="B50" activePane="bottomRight" state="frozen"/>
      <selection pane="topRight" activeCell="B1" sqref="B1"/>
      <selection pane="bottomLeft" activeCell="A8" sqref="A8"/>
      <selection pane="bottomRight" activeCell="J52" sqref="J52"/>
    </sheetView>
  </sheetViews>
  <sheetFormatPr defaultRowHeight="12.75" x14ac:dyDescent="0.2"/>
  <cols>
    <col min="1" max="1" width="23.5703125" style="10" customWidth="1"/>
    <col min="2" max="2" width="27.7109375" style="10" customWidth="1"/>
    <col min="3" max="3" width="55.5703125" style="10" bestFit="1" customWidth="1"/>
    <col min="4" max="4" width="13.85546875" style="10" bestFit="1" customWidth="1"/>
    <col min="5" max="5" width="5.85546875" style="10" bestFit="1" customWidth="1"/>
    <col min="6" max="6" width="10.7109375" style="10" customWidth="1"/>
    <col min="7" max="7" width="16.42578125" style="10" bestFit="1" customWidth="1"/>
    <col min="8" max="8" width="11" style="10" bestFit="1" customWidth="1"/>
    <col min="9" max="9" width="16.7109375" style="10" bestFit="1" customWidth="1"/>
    <col min="10" max="10" width="40.42578125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8</v>
      </c>
      <c r="D3" s="4"/>
    </row>
    <row r="4" spans="1:11" x14ac:dyDescent="0.2">
      <c r="A4" s="8"/>
      <c r="B4" s="11"/>
      <c r="C4" s="4" t="s">
        <v>9</v>
      </c>
      <c r="D4" s="4"/>
    </row>
    <row r="5" spans="1:11" x14ac:dyDescent="0.2">
      <c r="A5" s="8"/>
      <c r="B5" s="11"/>
      <c r="C5" s="4"/>
      <c r="D5" s="4"/>
    </row>
    <row r="6" spans="1:11" x14ac:dyDescent="0.2">
      <c r="A6" s="30" t="s">
        <v>105</v>
      </c>
      <c r="B6" s="11"/>
      <c r="C6" s="4"/>
      <c r="D6" s="4"/>
    </row>
    <row r="7" spans="1:11" x14ac:dyDescent="0.2">
      <c r="A7" s="31" t="s">
        <v>137</v>
      </c>
      <c r="B7" s="11"/>
    </row>
    <row r="8" spans="1:11" x14ac:dyDescent="0.2">
      <c r="A8" s="11" t="s">
        <v>106</v>
      </c>
      <c r="B8" s="11" t="s">
        <v>104</v>
      </c>
      <c r="C8" s="10" t="s">
        <v>138</v>
      </c>
    </row>
    <row r="9" spans="1:11" ht="25.5" x14ac:dyDescent="0.2">
      <c r="A9" s="34" t="s">
        <v>139</v>
      </c>
      <c r="B9" s="11" t="s">
        <v>107</v>
      </c>
      <c r="C9" s="10" t="s">
        <v>140</v>
      </c>
      <c r="H9" s="27"/>
      <c r="I9" s="28"/>
    </row>
    <row r="10" spans="1:11" x14ac:dyDescent="0.2">
      <c r="A10" s="11"/>
      <c r="B10" s="11"/>
      <c r="H10" s="27"/>
      <c r="I10" s="28"/>
    </row>
    <row r="11" spans="1:11" x14ac:dyDescent="0.2">
      <c r="A11" s="11"/>
      <c r="B11" s="11"/>
      <c r="H11" s="27" t="s">
        <v>72</v>
      </c>
      <c r="I11" s="28">
        <f>I17+I26+I37+I49+I62+I81</f>
        <v>3206350</v>
      </c>
    </row>
    <row r="12" spans="1:11" ht="25.5" x14ac:dyDescent="0.2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">
      <c r="A15" s="5"/>
      <c r="B15" s="10" t="s">
        <v>48</v>
      </c>
      <c r="C15" s="10" t="s">
        <v>89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">
      <c r="A16" s="5"/>
      <c r="B16" s="10" t="s">
        <v>13</v>
      </c>
      <c r="C16" s="10" t="s">
        <v>86</v>
      </c>
      <c r="D16" s="12"/>
      <c r="F16" s="13"/>
      <c r="G16" s="14"/>
      <c r="H16" s="17"/>
      <c r="I16" s="14"/>
    </row>
    <row r="17" spans="1:11" ht="13.5" thickBot="1" x14ac:dyDescent="0.25">
      <c r="A17" s="5"/>
      <c r="D17" s="12"/>
      <c r="F17" s="13"/>
      <c r="H17" s="18" t="s">
        <v>6</v>
      </c>
      <c r="I17" s="19">
        <f>SUM(I13:I15)</f>
        <v>475000</v>
      </c>
    </row>
    <row r="18" spans="1:11" ht="13.5" thickTop="1" x14ac:dyDescent="0.2">
      <c r="A18" s="5"/>
    </row>
    <row r="19" spans="1:11" x14ac:dyDescent="0.2">
      <c r="A19" s="5"/>
      <c r="D19" s="12"/>
      <c r="F19" s="13"/>
      <c r="H19" s="20"/>
      <c r="I19" s="21"/>
    </row>
    <row r="20" spans="1:11" x14ac:dyDescent="0.2">
      <c r="D20" s="12"/>
      <c r="F20" s="13"/>
    </row>
    <row r="21" spans="1:11" x14ac:dyDescent="0.2">
      <c r="A21" s="5" t="s">
        <v>10</v>
      </c>
      <c r="B21" s="10" t="s">
        <v>50</v>
      </c>
      <c r="C21" s="10" t="s">
        <v>134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>G21*H21</f>
        <v>10000</v>
      </c>
      <c r="J21" s="10" t="s">
        <v>15</v>
      </c>
    </row>
    <row r="22" spans="1:11" x14ac:dyDescent="0.2">
      <c r="B22" s="10" t="s">
        <v>87</v>
      </c>
      <c r="C22" s="10" t="s">
        <v>84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>G22*H22</f>
        <v>100000</v>
      </c>
      <c r="J22" s="10" t="s">
        <v>135</v>
      </c>
    </row>
    <row r="23" spans="1:11" x14ac:dyDescent="0.2">
      <c r="A23" s="5"/>
      <c r="B23" s="10" t="s">
        <v>50</v>
      </c>
      <c r="C23" s="10" t="s">
        <v>85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>G23*H23</f>
        <v>1000000</v>
      </c>
      <c r="J23" s="10" t="s">
        <v>15</v>
      </c>
    </row>
    <row r="24" spans="1:11" x14ac:dyDescent="0.2">
      <c r="A24" s="5"/>
      <c r="B24" s="10" t="s">
        <v>102</v>
      </c>
      <c r="C24" s="10" t="s">
        <v>103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>G24*H24</f>
        <v>500000</v>
      </c>
      <c r="J24" s="10" t="s">
        <v>15</v>
      </c>
    </row>
    <row r="25" spans="1:11" x14ac:dyDescent="0.2">
      <c r="A25" s="5"/>
      <c r="B25" s="10" t="s">
        <v>109</v>
      </c>
      <c r="C25" s="10" t="s">
        <v>110</v>
      </c>
      <c r="D25" s="12">
        <v>37158</v>
      </c>
      <c r="E25" s="10" t="s">
        <v>46</v>
      </c>
      <c r="F25" s="13" t="s">
        <v>16</v>
      </c>
      <c r="G25" s="22">
        <v>1000000</v>
      </c>
      <c r="H25" s="23">
        <v>0.2</v>
      </c>
      <c r="I25" s="33">
        <v>200000</v>
      </c>
      <c r="J25" s="10" t="s">
        <v>15</v>
      </c>
    </row>
    <row r="26" spans="1:11" ht="13.5" thickBot="1" x14ac:dyDescent="0.25">
      <c r="A26" s="5"/>
      <c r="D26" s="12"/>
      <c r="F26" s="13"/>
      <c r="G26" s="22"/>
      <c r="H26" s="23"/>
      <c r="I26" s="19">
        <f>SUM(I21:I25)</f>
        <v>1810000</v>
      </c>
    </row>
    <row r="27" spans="1:11" ht="13.5" thickTop="1" x14ac:dyDescent="0.2">
      <c r="A27" s="5"/>
      <c r="D27" s="12"/>
      <c r="F27" s="13"/>
      <c r="G27" s="22"/>
      <c r="H27" s="23"/>
      <c r="I27" s="21"/>
    </row>
    <row r="28" spans="1:11" x14ac:dyDescent="0.2">
      <c r="A28" s="5"/>
      <c r="D28" s="12"/>
      <c r="F28" s="13"/>
      <c r="G28" s="14"/>
      <c r="H28" s="20"/>
      <c r="I28" s="21"/>
    </row>
    <row r="29" spans="1:11" x14ac:dyDescent="0.2">
      <c r="A29" s="5" t="s">
        <v>18</v>
      </c>
      <c r="B29" s="10" t="s">
        <v>19</v>
      </c>
      <c r="C29" s="10" t="s">
        <v>20</v>
      </c>
      <c r="D29" s="12">
        <v>37012</v>
      </c>
      <c r="E29" s="10" t="s">
        <v>46</v>
      </c>
      <c r="F29" s="13" t="s">
        <v>16</v>
      </c>
      <c r="G29" s="14">
        <v>15000</v>
      </c>
      <c r="H29" s="15">
        <v>1</v>
      </c>
      <c r="I29" s="14">
        <v>15000</v>
      </c>
      <c r="K29" s="11"/>
    </row>
    <row r="30" spans="1:11" x14ac:dyDescent="0.2">
      <c r="A30" s="5"/>
      <c r="B30" s="10" t="s">
        <v>69</v>
      </c>
      <c r="C30" s="10" t="s">
        <v>70</v>
      </c>
      <c r="D30" s="12">
        <v>37165</v>
      </c>
      <c r="E30" s="10" t="s">
        <v>46</v>
      </c>
      <c r="F30" s="13" t="s">
        <v>16</v>
      </c>
      <c r="G30" s="14">
        <v>50000</v>
      </c>
      <c r="H30" s="15">
        <v>0.5</v>
      </c>
      <c r="I30" s="14">
        <v>25000</v>
      </c>
      <c r="K30" s="11"/>
    </row>
    <row r="31" spans="1:11" x14ac:dyDescent="0.2">
      <c r="A31" s="5"/>
      <c r="B31" s="10" t="s">
        <v>71</v>
      </c>
      <c r="C31" s="10" t="s">
        <v>70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24">
        <v>25000</v>
      </c>
      <c r="K31" s="11"/>
    </row>
    <row r="32" spans="1:11" x14ac:dyDescent="0.2">
      <c r="A32" s="5"/>
      <c r="B32" s="10" t="s">
        <v>120</v>
      </c>
      <c r="C32" s="10" t="s">
        <v>121</v>
      </c>
      <c r="D32" s="12">
        <v>37158</v>
      </c>
      <c r="E32" s="10" t="s">
        <v>46</v>
      </c>
      <c r="F32" s="13" t="s">
        <v>16</v>
      </c>
      <c r="G32" s="14">
        <v>100000</v>
      </c>
      <c r="H32" s="15">
        <v>0.25</v>
      </c>
      <c r="I32" s="24">
        <v>25000</v>
      </c>
      <c r="K32" s="11"/>
    </row>
    <row r="33" spans="1:11" x14ac:dyDescent="0.2">
      <c r="A33" s="5"/>
      <c r="B33" s="10" t="s">
        <v>122</v>
      </c>
      <c r="C33" s="10" t="s">
        <v>121</v>
      </c>
      <c r="D33" s="12">
        <v>37158</v>
      </c>
      <c r="E33" s="10" t="s">
        <v>46</v>
      </c>
      <c r="F33" s="13" t="s">
        <v>16</v>
      </c>
      <c r="G33" s="14">
        <v>125000</v>
      </c>
      <c r="H33" s="15">
        <v>0.25</v>
      </c>
      <c r="I33" s="24">
        <v>31250</v>
      </c>
      <c r="K33" s="11"/>
    </row>
    <row r="34" spans="1:11" x14ac:dyDescent="0.2">
      <c r="A34" s="5"/>
      <c r="B34" s="10" t="s">
        <v>96</v>
      </c>
      <c r="C34" s="10" t="s">
        <v>97</v>
      </c>
      <c r="D34" s="12">
        <v>37135</v>
      </c>
      <c r="E34" s="10" t="s">
        <v>46</v>
      </c>
      <c r="F34" s="13" t="s">
        <v>16</v>
      </c>
      <c r="G34" s="14">
        <v>50000</v>
      </c>
      <c r="H34" s="15">
        <v>0.25</v>
      </c>
      <c r="I34" s="24">
        <v>12500</v>
      </c>
      <c r="K34" s="11"/>
    </row>
    <row r="35" spans="1:11" x14ac:dyDescent="0.2">
      <c r="A35" s="5"/>
      <c r="B35" s="10" t="s">
        <v>136</v>
      </c>
      <c r="C35" s="10" t="s">
        <v>121</v>
      </c>
      <c r="D35" s="12">
        <v>37172</v>
      </c>
      <c r="E35" s="10" t="s">
        <v>46</v>
      </c>
      <c r="F35" s="13" t="s">
        <v>16</v>
      </c>
      <c r="G35" s="14">
        <v>20000</v>
      </c>
      <c r="H35" s="15">
        <v>0.25</v>
      </c>
      <c r="I35" s="24">
        <v>5000</v>
      </c>
      <c r="K35" s="11"/>
    </row>
    <row r="36" spans="1:11" x14ac:dyDescent="0.2">
      <c r="A36" s="5"/>
      <c r="D36" s="12"/>
      <c r="F36" s="13"/>
      <c r="G36" s="14"/>
      <c r="H36" s="15"/>
      <c r="I36" s="24"/>
      <c r="K36" s="11"/>
    </row>
    <row r="37" spans="1:11" ht="13.5" thickBot="1" x14ac:dyDescent="0.25">
      <c r="A37" s="5"/>
      <c r="D37" s="12"/>
      <c r="F37" s="13"/>
      <c r="G37" s="14"/>
      <c r="H37" s="15"/>
      <c r="I37" s="19">
        <f>SUM(I29:I35)</f>
        <v>138750</v>
      </c>
      <c r="K37" s="11"/>
    </row>
    <row r="38" spans="1:11" ht="13.5" thickTop="1" x14ac:dyDescent="0.2">
      <c r="A38" s="5"/>
      <c r="D38" s="12"/>
      <c r="F38" s="13"/>
      <c r="G38" s="14"/>
      <c r="H38" s="15"/>
      <c r="I38" s="24"/>
      <c r="K38" s="11"/>
    </row>
    <row r="39" spans="1:11" x14ac:dyDescent="0.2">
      <c r="A39" s="5"/>
      <c r="D39" s="12"/>
      <c r="F39" s="13"/>
      <c r="G39" s="14"/>
      <c r="H39" s="20"/>
      <c r="I39" s="21"/>
    </row>
    <row r="40" spans="1:11" x14ac:dyDescent="0.2">
      <c r="A40" s="5"/>
      <c r="D40" s="12"/>
      <c r="F40" s="13"/>
      <c r="G40" s="14"/>
      <c r="H40" s="20"/>
      <c r="I40" s="21"/>
    </row>
    <row r="41" spans="1:11" x14ac:dyDescent="0.2">
      <c r="A41" s="5" t="s">
        <v>25</v>
      </c>
      <c r="B41" s="10" t="s">
        <v>54</v>
      </c>
      <c r="C41" s="10" t="s">
        <v>98</v>
      </c>
      <c r="D41" s="12">
        <v>37012</v>
      </c>
      <c r="E41" s="10" t="s">
        <v>46</v>
      </c>
      <c r="F41" s="13" t="s">
        <v>16</v>
      </c>
      <c r="G41" s="14">
        <v>0</v>
      </c>
      <c r="H41" s="15">
        <v>0</v>
      </c>
      <c r="I41" s="14">
        <f t="shared" ref="I41:I48" si="0">G41*H41</f>
        <v>0</v>
      </c>
      <c r="J41" s="10" t="s">
        <v>148</v>
      </c>
    </row>
    <row r="42" spans="1:11" x14ac:dyDescent="0.2">
      <c r="A42" s="5"/>
      <c r="B42" s="10" t="s">
        <v>55</v>
      </c>
      <c r="C42" s="10" t="s">
        <v>56</v>
      </c>
      <c r="D42" s="12">
        <v>37012</v>
      </c>
      <c r="E42" s="10" t="s">
        <v>46</v>
      </c>
      <c r="F42" s="13" t="s">
        <v>16</v>
      </c>
      <c r="G42" s="14">
        <v>0</v>
      </c>
      <c r="H42" s="15">
        <v>0.3</v>
      </c>
      <c r="I42" s="14">
        <f t="shared" si="0"/>
        <v>0</v>
      </c>
      <c r="J42" s="10" t="s">
        <v>149</v>
      </c>
    </row>
    <row r="43" spans="1:11" x14ac:dyDescent="0.2">
      <c r="A43" s="5"/>
      <c r="B43" s="10" t="s">
        <v>80</v>
      </c>
      <c r="C43" s="10" t="s">
        <v>81</v>
      </c>
      <c r="D43" s="12">
        <v>36951</v>
      </c>
      <c r="E43" s="10" t="s">
        <v>46</v>
      </c>
      <c r="F43" s="13" t="s">
        <v>16</v>
      </c>
      <c r="G43" s="14">
        <v>0</v>
      </c>
      <c r="H43" s="15">
        <v>0</v>
      </c>
      <c r="I43" s="14">
        <f t="shared" si="0"/>
        <v>0</v>
      </c>
      <c r="J43" s="10" t="s">
        <v>149</v>
      </c>
    </row>
    <row r="44" spans="1:11" x14ac:dyDescent="0.2">
      <c r="A44" s="5"/>
      <c r="B44" s="10" t="s">
        <v>23</v>
      </c>
      <c r="C44" s="10" t="s">
        <v>82</v>
      </c>
      <c r="D44" s="12">
        <v>36923</v>
      </c>
      <c r="E44" s="10" t="s">
        <v>46</v>
      </c>
      <c r="F44" s="13" t="s">
        <v>16</v>
      </c>
      <c r="G44" s="14">
        <v>200000</v>
      </c>
      <c r="H44" s="15">
        <v>1</v>
      </c>
      <c r="I44" s="14">
        <f t="shared" si="0"/>
        <v>200000</v>
      </c>
      <c r="J44" s="10" t="s">
        <v>125</v>
      </c>
    </row>
    <row r="45" spans="1:11" x14ac:dyDescent="0.2">
      <c r="A45" s="5"/>
      <c r="B45" s="10" t="s">
        <v>152</v>
      </c>
      <c r="C45" s="10" t="s">
        <v>63</v>
      </c>
      <c r="D45" s="12">
        <v>37186</v>
      </c>
      <c r="E45" s="10">
        <v>2002</v>
      </c>
      <c r="F45" s="13" t="s">
        <v>16</v>
      </c>
      <c r="G45" s="14">
        <v>0</v>
      </c>
      <c r="H45" s="15">
        <v>0</v>
      </c>
      <c r="I45" s="14">
        <f t="shared" si="0"/>
        <v>0</v>
      </c>
      <c r="J45" s="10" t="s">
        <v>68</v>
      </c>
    </row>
    <row r="46" spans="1:11" x14ac:dyDescent="0.2">
      <c r="A46" s="5"/>
      <c r="B46" s="10" t="s">
        <v>99</v>
      </c>
      <c r="C46" s="10" t="s">
        <v>100</v>
      </c>
      <c r="D46" s="32">
        <v>37141</v>
      </c>
      <c r="E46" s="10" t="s">
        <v>46</v>
      </c>
      <c r="F46" s="13" t="s">
        <v>16</v>
      </c>
      <c r="G46" s="14">
        <v>0</v>
      </c>
      <c r="H46" s="15">
        <v>0</v>
      </c>
      <c r="I46" s="14">
        <f t="shared" si="0"/>
        <v>0</v>
      </c>
      <c r="J46" s="10" t="s">
        <v>150</v>
      </c>
    </row>
    <row r="47" spans="1:11" x14ac:dyDescent="0.2">
      <c r="A47" s="5"/>
      <c r="B47" s="10" t="s">
        <v>126</v>
      </c>
      <c r="C47" s="10" t="s">
        <v>127</v>
      </c>
      <c r="D47" s="32">
        <v>37172</v>
      </c>
      <c r="F47" s="13" t="s">
        <v>16</v>
      </c>
      <c r="G47" s="14">
        <v>0</v>
      </c>
      <c r="H47" s="15">
        <v>0</v>
      </c>
      <c r="I47" s="14">
        <f>G47*H47</f>
        <v>0</v>
      </c>
      <c r="J47" s="10" t="s">
        <v>151</v>
      </c>
    </row>
    <row r="48" spans="1:11" x14ac:dyDescent="0.2">
      <c r="B48" s="10" t="s">
        <v>53</v>
      </c>
      <c r="C48" s="10" t="s">
        <v>101</v>
      </c>
      <c r="D48" s="12">
        <v>37012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0"/>
        <v>0</v>
      </c>
      <c r="J48" s="10" t="s">
        <v>108</v>
      </c>
    </row>
    <row r="49" spans="1:11" ht="13.5" thickBot="1" x14ac:dyDescent="0.25">
      <c r="A49" s="5"/>
      <c r="D49" s="12"/>
      <c r="H49" s="18"/>
      <c r="I49" s="19">
        <f>SUM(I41:I48)</f>
        <v>200000</v>
      </c>
    </row>
    <row r="50" spans="1:11" ht="13.5" thickTop="1" x14ac:dyDescent="0.2">
      <c r="D50" s="12"/>
      <c r="H50" s="20"/>
      <c r="I50" s="21"/>
    </row>
    <row r="51" spans="1:11" x14ac:dyDescent="0.2">
      <c r="A51" s="5"/>
      <c r="D51" s="12"/>
      <c r="F51" s="13"/>
      <c r="G51" s="14"/>
      <c r="H51" s="20"/>
      <c r="I51" s="21"/>
    </row>
    <row r="52" spans="1:11" x14ac:dyDescent="0.2">
      <c r="A52" s="5" t="s">
        <v>32</v>
      </c>
      <c r="B52" s="10" t="s">
        <v>73</v>
      </c>
      <c r="C52" s="10" t="s">
        <v>88</v>
      </c>
      <c r="D52" s="12">
        <v>37131</v>
      </c>
      <c r="E52" s="10" t="s">
        <v>46</v>
      </c>
      <c r="G52" s="14">
        <v>150000</v>
      </c>
      <c r="H52" s="15">
        <v>0.35</v>
      </c>
      <c r="I52" s="24">
        <f>G52*H52</f>
        <v>52500</v>
      </c>
      <c r="J52" s="10" t="s">
        <v>64</v>
      </c>
      <c r="K52" s="12"/>
    </row>
    <row r="53" spans="1:11" x14ac:dyDescent="0.2">
      <c r="A53" s="5"/>
      <c r="B53" s="10" t="s">
        <v>36</v>
      </c>
      <c r="C53" s="10" t="s">
        <v>37</v>
      </c>
      <c r="D53" s="12">
        <v>37026</v>
      </c>
      <c r="E53" s="10" t="s">
        <v>46</v>
      </c>
      <c r="G53" s="14">
        <v>100000</v>
      </c>
      <c r="H53" s="15">
        <v>0.5</v>
      </c>
      <c r="I53" s="24">
        <f t="shared" ref="I53:I60" si="1">G53*H53</f>
        <v>50000</v>
      </c>
      <c r="J53" s="10" t="s">
        <v>119</v>
      </c>
      <c r="K53" s="12"/>
    </row>
    <row r="54" spans="1:11" x14ac:dyDescent="0.2">
      <c r="A54" s="5"/>
      <c r="B54" s="10" t="s">
        <v>90</v>
      </c>
      <c r="C54" s="10" t="s">
        <v>91</v>
      </c>
      <c r="D54" s="12">
        <v>37113</v>
      </c>
      <c r="E54" s="10" t="s">
        <v>46</v>
      </c>
      <c r="G54" s="14">
        <v>75000</v>
      </c>
      <c r="H54" s="15">
        <v>0.4</v>
      </c>
      <c r="I54" s="24">
        <f t="shared" si="1"/>
        <v>30000</v>
      </c>
      <c r="J54" s="10" t="s">
        <v>74</v>
      </c>
      <c r="K54" s="12"/>
    </row>
    <row r="55" spans="1:11" x14ac:dyDescent="0.2">
      <c r="A55" s="5"/>
      <c r="B55" s="10" t="s">
        <v>73</v>
      </c>
      <c r="C55" s="10" t="s">
        <v>92</v>
      </c>
      <c r="D55" s="12">
        <v>37140</v>
      </c>
      <c r="E55" s="10" t="s">
        <v>46</v>
      </c>
      <c r="G55" s="14">
        <v>50000</v>
      </c>
      <c r="H55" s="15">
        <v>0.4</v>
      </c>
      <c r="I55" s="24">
        <f t="shared" si="1"/>
        <v>20000</v>
      </c>
      <c r="J55" s="10" t="s">
        <v>93</v>
      </c>
      <c r="K55" s="12"/>
    </row>
    <row r="56" spans="1:11" x14ac:dyDescent="0.2">
      <c r="A56" s="5"/>
      <c r="B56" s="10" t="s">
        <v>75</v>
      </c>
      <c r="C56" s="10" t="s">
        <v>76</v>
      </c>
      <c r="D56" s="12">
        <v>37113</v>
      </c>
      <c r="E56" s="10" t="s">
        <v>46</v>
      </c>
      <c r="G56" s="14">
        <v>50000</v>
      </c>
      <c r="H56" s="15">
        <v>0.25</v>
      </c>
      <c r="I56" s="24">
        <f t="shared" si="1"/>
        <v>12500</v>
      </c>
      <c r="J56" s="10" t="s">
        <v>77</v>
      </c>
      <c r="K56" s="12"/>
    </row>
    <row r="57" spans="1:11" x14ac:dyDescent="0.2">
      <c r="A57" s="5"/>
      <c r="B57" s="10" t="s">
        <v>123</v>
      </c>
      <c r="C57" s="10" t="s">
        <v>118</v>
      </c>
      <c r="D57" s="12">
        <v>37155</v>
      </c>
      <c r="E57" s="10" t="s">
        <v>46</v>
      </c>
      <c r="G57" s="14">
        <v>75000</v>
      </c>
      <c r="H57" s="15">
        <v>0.25</v>
      </c>
      <c r="I57" s="24">
        <f t="shared" si="1"/>
        <v>18750</v>
      </c>
      <c r="J57" s="10" t="s">
        <v>124</v>
      </c>
      <c r="K57" s="12"/>
    </row>
    <row r="58" spans="1:11" x14ac:dyDescent="0.2">
      <c r="A58" s="5"/>
      <c r="B58" s="10" t="s">
        <v>38</v>
      </c>
      <c r="C58" s="10" t="s">
        <v>35</v>
      </c>
      <c r="D58" s="12">
        <v>37043</v>
      </c>
      <c r="E58" s="10" t="s">
        <v>46</v>
      </c>
      <c r="G58" s="14">
        <v>100000</v>
      </c>
      <c r="H58" s="15">
        <v>0.75</v>
      </c>
      <c r="I58" s="24">
        <f t="shared" si="1"/>
        <v>75000</v>
      </c>
      <c r="J58" s="10" t="s">
        <v>78</v>
      </c>
      <c r="K58" s="12"/>
    </row>
    <row r="59" spans="1:11" x14ac:dyDescent="0.2">
      <c r="A59" s="5"/>
      <c r="B59" s="10" t="s">
        <v>34</v>
      </c>
      <c r="C59" s="10" t="s">
        <v>35</v>
      </c>
      <c r="D59" s="12">
        <v>37012</v>
      </c>
      <c r="E59" s="10" t="s">
        <v>46</v>
      </c>
      <c r="G59" s="14">
        <v>50000</v>
      </c>
      <c r="H59" s="15">
        <v>0.2</v>
      </c>
      <c r="I59" s="24">
        <f t="shared" si="1"/>
        <v>10000</v>
      </c>
      <c r="J59" s="10" t="s">
        <v>79</v>
      </c>
      <c r="K59" s="12"/>
    </row>
    <row r="60" spans="1:11" x14ac:dyDescent="0.2">
      <c r="A60" s="5"/>
      <c r="B60" s="10" t="s">
        <v>58</v>
      </c>
      <c r="C60" s="10" t="s">
        <v>59</v>
      </c>
      <c r="D60" s="12">
        <v>37026</v>
      </c>
      <c r="E60" s="10" t="s">
        <v>46</v>
      </c>
      <c r="F60" s="13"/>
      <c r="G60" s="14">
        <v>100000</v>
      </c>
      <c r="H60" s="15">
        <v>0.2</v>
      </c>
      <c r="I60" s="24">
        <f t="shared" si="1"/>
        <v>20000</v>
      </c>
      <c r="J60" s="10" t="s">
        <v>57</v>
      </c>
      <c r="K60" s="12"/>
    </row>
    <row r="61" spans="1:11" x14ac:dyDescent="0.2">
      <c r="A61" s="16"/>
      <c r="D61" s="12"/>
    </row>
    <row r="62" spans="1:11" ht="13.5" thickBot="1" x14ac:dyDescent="0.25">
      <c r="A62" s="16"/>
      <c r="D62" s="12"/>
      <c r="H62" s="18"/>
      <c r="I62" s="25">
        <f>SUM(I52:I60)</f>
        <v>288750</v>
      </c>
    </row>
    <row r="63" spans="1:11" ht="13.5" thickTop="1" x14ac:dyDescent="0.2">
      <c r="A63" s="16"/>
      <c r="D63" s="12"/>
      <c r="H63" s="20"/>
      <c r="I63" s="26"/>
    </row>
    <row r="64" spans="1:11" x14ac:dyDescent="0.2">
      <c r="D64" s="12"/>
      <c r="F64" s="13"/>
      <c r="G64" s="14"/>
      <c r="H64" s="20"/>
      <c r="I64" s="21"/>
    </row>
    <row r="65" spans="1:11" x14ac:dyDescent="0.2">
      <c r="A65" s="1" t="s">
        <v>11</v>
      </c>
      <c r="B65" s="10" t="s">
        <v>21</v>
      </c>
      <c r="C65" s="10" t="s">
        <v>94</v>
      </c>
      <c r="D65" s="12">
        <v>37097</v>
      </c>
      <c r="E65" s="10" t="s">
        <v>46</v>
      </c>
      <c r="F65" s="10" t="s">
        <v>30</v>
      </c>
      <c r="G65" s="14">
        <v>50000</v>
      </c>
      <c r="H65" s="17">
        <v>0.6</v>
      </c>
      <c r="I65" s="14">
        <f>G65*H65</f>
        <v>30000</v>
      </c>
    </row>
    <row r="66" spans="1:11" x14ac:dyDescent="0.2">
      <c r="B66" s="10" t="s">
        <v>51</v>
      </c>
      <c r="C66" s="10" t="s">
        <v>83</v>
      </c>
      <c r="D66" s="12">
        <v>37042</v>
      </c>
      <c r="E66" s="10" t="s">
        <v>46</v>
      </c>
      <c r="F66" s="10" t="s">
        <v>16</v>
      </c>
      <c r="G66" s="14">
        <v>10000</v>
      </c>
      <c r="H66" s="17">
        <v>0.2</v>
      </c>
      <c r="I66" s="14">
        <f t="shared" ref="I66:I79" si="2">G66*H66</f>
        <v>2000</v>
      </c>
      <c r="J66" s="10" t="s">
        <v>113</v>
      </c>
    </row>
    <row r="67" spans="1:11" x14ac:dyDescent="0.2">
      <c r="B67" s="10" t="s">
        <v>52</v>
      </c>
      <c r="C67" s="10" t="s">
        <v>116</v>
      </c>
      <c r="D67" s="12">
        <v>37141</v>
      </c>
      <c r="E67" s="10" t="s">
        <v>46</v>
      </c>
      <c r="F67" s="10" t="s">
        <v>16</v>
      </c>
      <c r="G67" s="14">
        <v>0</v>
      </c>
      <c r="H67" s="17">
        <v>0.3</v>
      </c>
      <c r="I67" s="14">
        <f t="shared" si="2"/>
        <v>0</v>
      </c>
      <c r="J67" s="10" t="s">
        <v>95</v>
      </c>
    </row>
    <row r="68" spans="1:11" x14ac:dyDescent="0.2">
      <c r="B68" s="10" t="s">
        <v>111</v>
      </c>
      <c r="C68" s="10" t="s">
        <v>112</v>
      </c>
      <c r="D68" s="12">
        <v>37135</v>
      </c>
      <c r="E68" s="10" t="s">
        <v>46</v>
      </c>
      <c r="F68" s="10" t="s">
        <v>30</v>
      </c>
      <c r="G68" s="14">
        <v>90000</v>
      </c>
      <c r="H68" s="17">
        <v>0.6</v>
      </c>
      <c r="I68" s="14">
        <f t="shared" si="2"/>
        <v>54000</v>
      </c>
    </row>
    <row r="69" spans="1:11" ht="25.5" x14ac:dyDescent="0.2">
      <c r="B69" s="10" t="s">
        <v>22</v>
      </c>
      <c r="C69" s="10" t="s">
        <v>65</v>
      </c>
      <c r="D69" s="12">
        <v>36951</v>
      </c>
      <c r="E69" s="10" t="s">
        <v>46</v>
      </c>
      <c r="F69" s="10" t="s">
        <v>16</v>
      </c>
      <c r="G69" s="14">
        <v>25000</v>
      </c>
      <c r="H69" s="17">
        <v>0.3</v>
      </c>
      <c r="I69" s="14">
        <f t="shared" si="2"/>
        <v>7500</v>
      </c>
      <c r="J69" s="29" t="s">
        <v>26</v>
      </c>
    </row>
    <row r="70" spans="1:11" x14ac:dyDescent="0.2">
      <c r="A70" s="5"/>
      <c r="B70" s="10" t="s">
        <v>27</v>
      </c>
      <c r="C70" s="10" t="s">
        <v>28</v>
      </c>
      <c r="D70" s="12">
        <v>36951</v>
      </c>
      <c r="E70" s="10" t="s">
        <v>46</v>
      </c>
      <c r="F70" s="10" t="s">
        <v>16</v>
      </c>
      <c r="G70" s="14">
        <v>30000</v>
      </c>
      <c r="H70" s="17">
        <v>0.1</v>
      </c>
      <c r="I70" s="14">
        <f t="shared" si="2"/>
        <v>3000</v>
      </c>
      <c r="J70" s="10" t="s">
        <v>29</v>
      </c>
    </row>
    <row r="71" spans="1:11" x14ac:dyDescent="0.2">
      <c r="A71" s="5"/>
      <c r="B71" s="10" t="s">
        <v>128</v>
      </c>
      <c r="C71" s="10" t="s">
        <v>129</v>
      </c>
      <c r="D71" s="12">
        <v>37165</v>
      </c>
      <c r="E71" s="10" t="s">
        <v>46</v>
      </c>
      <c r="F71" s="10" t="s">
        <v>16</v>
      </c>
      <c r="G71" s="14">
        <v>20000</v>
      </c>
      <c r="H71" s="17">
        <v>0.5</v>
      </c>
      <c r="I71" s="14">
        <f t="shared" si="2"/>
        <v>10000</v>
      </c>
      <c r="K71" s="11"/>
    </row>
    <row r="72" spans="1:11" x14ac:dyDescent="0.2">
      <c r="A72" s="5"/>
      <c r="B72" s="10" t="s">
        <v>130</v>
      </c>
      <c r="C72" s="10" t="s">
        <v>131</v>
      </c>
      <c r="D72" s="12">
        <v>37165</v>
      </c>
      <c r="E72" s="10" t="s">
        <v>46</v>
      </c>
      <c r="F72" s="10" t="s">
        <v>16</v>
      </c>
      <c r="G72" s="14">
        <v>1500000</v>
      </c>
      <c r="H72" s="17">
        <v>0.1</v>
      </c>
      <c r="I72" s="14">
        <f t="shared" si="2"/>
        <v>150000</v>
      </c>
      <c r="J72" s="10" t="s">
        <v>145</v>
      </c>
      <c r="K72" s="11"/>
    </row>
    <row r="73" spans="1:11" x14ac:dyDescent="0.2">
      <c r="A73" s="5"/>
      <c r="B73" s="10" t="s">
        <v>114</v>
      </c>
      <c r="C73" s="10" t="s">
        <v>144</v>
      </c>
      <c r="D73" s="12">
        <v>37141</v>
      </c>
      <c r="E73" s="10" t="s">
        <v>46</v>
      </c>
      <c r="F73" s="10" t="s">
        <v>16</v>
      </c>
      <c r="G73" s="14">
        <v>9100</v>
      </c>
      <c r="H73" s="17">
        <v>1</v>
      </c>
      <c r="I73" s="14">
        <f t="shared" si="2"/>
        <v>9100</v>
      </c>
      <c r="J73" s="10" t="s">
        <v>146</v>
      </c>
      <c r="K73" s="11"/>
    </row>
    <row r="74" spans="1:11" x14ac:dyDescent="0.2">
      <c r="A74" s="5"/>
      <c r="B74" s="10" t="s">
        <v>33</v>
      </c>
      <c r="C74" s="10" t="s">
        <v>117</v>
      </c>
      <c r="D74" s="12">
        <v>36996</v>
      </c>
      <c r="E74" s="10" t="s">
        <v>46</v>
      </c>
      <c r="F74" s="10" t="s">
        <v>16</v>
      </c>
      <c r="G74" s="14">
        <v>40000</v>
      </c>
      <c r="H74" s="17">
        <v>0.6</v>
      </c>
      <c r="I74" s="14">
        <f t="shared" si="2"/>
        <v>24000</v>
      </c>
      <c r="K74" s="11"/>
    </row>
    <row r="75" spans="1:11" x14ac:dyDescent="0.2">
      <c r="A75" s="5"/>
      <c r="B75" s="10" t="s">
        <v>60</v>
      </c>
      <c r="C75" s="10" t="s">
        <v>61</v>
      </c>
      <c r="D75" s="12">
        <v>37052</v>
      </c>
      <c r="E75" s="10" t="s">
        <v>66</v>
      </c>
      <c r="F75" s="10" t="s">
        <v>16</v>
      </c>
      <c r="G75" s="14">
        <v>25000</v>
      </c>
      <c r="H75" s="17">
        <v>0.1</v>
      </c>
      <c r="I75" s="14">
        <f t="shared" si="2"/>
        <v>2500</v>
      </c>
      <c r="J75" s="10" t="s">
        <v>147</v>
      </c>
      <c r="K75" s="11"/>
    </row>
    <row r="76" spans="1:11" x14ac:dyDescent="0.2">
      <c r="A76" s="5"/>
      <c r="B76" s="10" t="s">
        <v>132</v>
      </c>
      <c r="C76" s="10" t="s">
        <v>133</v>
      </c>
      <c r="D76" s="12">
        <v>37165</v>
      </c>
      <c r="E76" s="10" t="s">
        <v>46</v>
      </c>
      <c r="F76" s="10" t="s">
        <v>16</v>
      </c>
      <c r="G76" s="14">
        <v>0</v>
      </c>
      <c r="H76" s="17">
        <v>0.02</v>
      </c>
      <c r="I76" s="14">
        <f t="shared" si="2"/>
        <v>0</v>
      </c>
      <c r="K76" s="11"/>
    </row>
    <row r="77" spans="1:11" x14ac:dyDescent="0.2">
      <c r="A77" s="5"/>
      <c r="B77" s="10" t="s">
        <v>27</v>
      </c>
      <c r="C77" s="10" t="s">
        <v>133</v>
      </c>
      <c r="D77" s="12">
        <v>37165</v>
      </c>
      <c r="E77" s="10" t="s">
        <v>46</v>
      </c>
      <c r="F77" s="10" t="s">
        <v>16</v>
      </c>
      <c r="G77" s="14">
        <v>0</v>
      </c>
      <c r="H77" s="17">
        <v>0.02</v>
      </c>
      <c r="I77" s="14">
        <f t="shared" si="2"/>
        <v>0</v>
      </c>
      <c r="K77" s="11"/>
    </row>
    <row r="78" spans="1:11" x14ac:dyDescent="0.2">
      <c r="A78" s="5"/>
      <c r="B78" s="10" t="s">
        <v>62</v>
      </c>
      <c r="C78" s="10" t="s">
        <v>67</v>
      </c>
      <c r="D78" s="12">
        <v>37052</v>
      </c>
      <c r="E78" s="10" t="s">
        <v>46</v>
      </c>
      <c r="F78" s="10" t="s">
        <v>16</v>
      </c>
      <c r="G78" s="14">
        <v>50000</v>
      </c>
      <c r="H78" s="17">
        <v>0</v>
      </c>
      <c r="I78" s="14">
        <f t="shared" si="2"/>
        <v>0</v>
      </c>
      <c r="J78" s="10" t="s">
        <v>115</v>
      </c>
      <c r="K78" s="11"/>
    </row>
    <row r="79" spans="1:11" x14ac:dyDescent="0.2">
      <c r="A79" s="5"/>
      <c r="B79" s="10" t="s">
        <v>141</v>
      </c>
      <c r="C79" s="10" t="s">
        <v>142</v>
      </c>
      <c r="D79" s="32">
        <v>37180</v>
      </c>
      <c r="E79" s="10" t="s">
        <v>46</v>
      </c>
      <c r="F79" s="16" t="s">
        <v>16</v>
      </c>
      <c r="G79" s="14">
        <v>35000</v>
      </c>
      <c r="H79" s="17">
        <v>0.05</v>
      </c>
      <c r="I79" s="14">
        <f t="shared" si="2"/>
        <v>1750</v>
      </c>
      <c r="J79" s="10" t="s">
        <v>143</v>
      </c>
    </row>
    <row r="80" spans="1:11" x14ac:dyDescent="0.2">
      <c r="A80" s="5"/>
      <c r="D80" s="32"/>
      <c r="F80" s="16"/>
      <c r="G80" s="14"/>
      <c r="H80" s="17"/>
      <c r="I80" s="14"/>
    </row>
    <row r="81" spans="1:9" ht="13.5" thickBot="1" x14ac:dyDescent="0.25">
      <c r="A81" s="5"/>
      <c r="F81" s="13"/>
      <c r="H81" s="18" t="s">
        <v>6</v>
      </c>
      <c r="I81" s="19">
        <f>SUM(I65:I79)</f>
        <v>293850</v>
      </c>
    </row>
    <row r="82" spans="1:9" ht="13.5" thickTop="1" x14ac:dyDescent="0.2">
      <c r="A82" s="27"/>
      <c r="B82" s="28"/>
      <c r="F82" s="13"/>
      <c r="H82" s="20"/>
      <c r="I82" s="21"/>
    </row>
    <row r="83" spans="1:9" x14ac:dyDescent="0.2">
      <c r="A83" s="27"/>
      <c r="B83" s="28"/>
      <c r="F83" s="13"/>
      <c r="H83" s="20"/>
      <c r="I83" s="21"/>
    </row>
    <row r="84" spans="1:9" x14ac:dyDescent="0.2">
      <c r="A84" s="16"/>
      <c r="F84" s="13"/>
    </row>
    <row r="85" spans="1:9" x14ac:dyDescent="0.2">
      <c r="A85" s="5"/>
    </row>
    <row r="86" spans="1:9" x14ac:dyDescent="0.2">
      <c r="A86" s="4"/>
    </row>
    <row r="87" spans="1:9" x14ac:dyDescent="0.2">
      <c r="A87" s="4"/>
    </row>
    <row r="88" spans="1:9" x14ac:dyDescent="0.2">
      <c r="A88" s="13"/>
    </row>
    <row r="89" spans="1:9" x14ac:dyDescent="0.2">
      <c r="A89" s="13"/>
    </row>
    <row r="90" spans="1:9" x14ac:dyDescent="0.2">
      <c r="A90" s="13"/>
    </row>
    <row r="91" spans="1:9" x14ac:dyDescent="0.2">
      <c r="A91" s="13"/>
    </row>
    <row r="92" spans="1:9" x14ac:dyDescent="0.2">
      <c r="A92" s="13"/>
    </row>
    <row r="93" spans="1:9" x14ac:dyDescent="0.2">
      <c r="A93" s="13"/>
    </row>
    <row r="94" spans="1:9" x14ac:dyDescent="0.2">
      <c r="A94" s="13"/>
    </row>
    <row r="95" spans="1:9" x14ac:dyDescent="0.2">
      <c r="A95" s="13"/>
    </row>
    <row r="96" spans="1:9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4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47</v>
      </c>
    </row>
    <row r="2" spans="1:2" x14ac:dyDescent="0.2">
      <c r="A2" t="s">
        <v>44</v>
      </c>
      <c r="B2" s="3">
        <f>SUMIF('West Gas Hot List'!$E$13:$E$78,A2,'West Gas Hot List'!$I$13:$I$78)/1000</f>
        <v>0</v>
      </c>
    </row>
    <row r="3" spans="1:2" x14ac:dyDescent="0.2">
      <c r="A3" t="s">
        <v>43</v>
      </c>
      <c r="B3" s="3">
        <f>SUMIF('West Gas Hot List'!$E$13:$E$78,A3,'West Gas Hot List'!$I$13:$I$78)/1000</f>
        <v>0</v>
      </c>
    </row>
    <row r="4" spans="1:2" x14ac:dyDescent="0.2">
      <c r="A4" t="s">
        <v>45</v>
      </c>
      <c r="B4" s="3">
        <f>SUMIF('West Gas Hot List'!$E$13:$E$78,A4,'West Gas Hot List'!$I$13:$I$78)/1000</f>
        <v>0</v>
      </c>
    </row>
    <row r="5" spans="1:2" x14ac:dyDescent="0.2">
      <c r="A5" t="s">
        <v>46</v>
      </c>
      <c r="B5" s="3">
        <f>SUMIF('West Gas Hot List'!$E$13:$E$78,A5,'West Gas Hot List'!$I$13:$I$78)/1000</f>
        <v>3202.1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Jan Havlíček</cp:lastModifiedBy>
  <cp:lastPrinted>2001-10-22T16:31:39Z</cp:lastPrinted>
  <dcterms:created xsi:type="dcterms:W3CDTF">2001-01-17T16:57:42Z</dcterms:created>
  <dcterms:modified xsi:type="dcterms:W3CDTF">2023-09-15T16:02:17Z</dcterms:modified>
</cp:coreProperties>
</file>