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AA998F-2939-4323-A9CD-0984D6BE542A}" xr6:coauthVersionLast="47" xr6:coauthVersionMax="47" xr10:uidLastSave="{00000000-0000-0000-0000-000000000000}"/>
  <bookViews>
    <workbookView xWindow="-120" yWindow="-120" windowWidth="38640" windowHeight="15720"/>
  </bookViews>
  <sheets>
    <sheet name="2000" sheetId="5" r:id="rId1"/>
    <sheet name="1999" sheetId="4" r:id="rId2"/>
    <sheet name="1998" sheetId="3" r:id="rId3"/>
    <sheet name="1997" sheetId="2" r:id="rId4"/>
    <sheet name="Summary by month and average" sheetId="7" r:id="rId5"/>
    <sheet name="GRAPH" sheetId="6" r:id="rId6"/>
  </sheets>
  <calcPr calcId="0"/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C50" i="3"/>
  <c r="D50" i="3"/>
  <c r="E50" i="3"/>
  <c r="F50" i="3"/>
  <c r="G50" i="3"/>
  <c r="H50" i="3"/>
  <c r="I50" i="3"/>
  <c r="J50" i="3"/>
  <c r="K50" i="3"/>
  <c r="L50" i="3"/>
  <c r="M50" i="3"/>
  <c r="N50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C94" i="5"/>
  <c r="D94" i="5"/>
  <c r="E94" i="5"/>
  <c r="F94" i="5"/>
  <c r="G94" i="5"/>
  <c r="H94" i="5"/>
  <c r="C95" i="5"/>
  <c r="D95" i="5"/>
  <c r="E95" i="5"/>
  <c r="F95" i="5"/>
  <c r="G95" i="5"/>
  <c r="H95" i="5"/>
  <c r="O95" i="5"/>
  <c r="P95" i="5"/>
  <c r="AR7" i="7"/>
  <c r="AS7" i="7"/>
  <c r="AR9" i="7"/>
  <c r="AS9" i="7"/>
</calcChain>
</file>

<file path=xl/comments1.xml><?xml version="1.0" encoding="utf-8"?>
<comments xmlns="http://schemas.openxmlformats.org/spreadsheetml/2006/main">
  <authors>
    <author>Bret Frie</author>
  </authors>
  <commentList>
    <comment ref="M4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M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M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M1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M2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M3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M4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sharedStrings.xml><?xml version="1.0" encoding="utf-8"?>
<sst xmlns="http://schemas.openxmlformats.org/spreadsheetml/2006/main" count="753" uniqueCount="71">
  <si>
    <t>WELL PRODUCTION REPORT</t>
  </si>
  <si>
    <t>DAKOTA-CEDAR MOUNTAIN-MORRISON</t>
  </si>
  <si>
    <t>SAN ARROYO FIELD</t>
  </si>
  <si>
    <t>TOTAL</t>
  </si>
  <si>
    <t>AVERAGE</t>
  </si>
  <si>
    <t>WELL NAME</t>
  </si>
  <si>
    <t>WELL</t>
  </si>
  <si>
    <t>(MCF)</t>
  </si>
  <si>
    <t>(MCFPD)</t>
  </si>
  <si>
    <t>SAN ARROYO</t>
  </si>
  <si>
    <t>#3</t>
  </si>
  <si>
    <t>#4</t>
  </si>
  <si>
    <t>#8</t>
  </si>
  <si>
    <t>#9</t>
  </si>
  <si>
    <t>#11</t>
  </si>
  <si>
    <t>#12</t>
  </si>
  <si>
    <t>#13</t>
  </si>
  <si>
    <t>#16</t>
  </si>
  <si>
    <t>#17</t>
  </si>
  <si>
    <t>#18</t>
  </si>
  <si>
    <t>#19</t>
  </si>
  <si>
    <t>#20</t>
  </si>
  <si>
    <t>#21</t>
  </si>
  <si>
    <t>#22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</si>
  <si>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</si>
  <si>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</si>
  <si>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</si>
  <si>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</si>
  <si>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</si>
  <si>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</si>
  <si>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</si>
  <si>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</si>
  <si>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</si>
  <si>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</si>
  <si>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#35</t>
  </si>
  <si>
    <t>#36A</t>
  </si>
  <si>
    <t>#37</t>
  </si>
  <si>
    <t>#38</t>
  </si>
  <si>
    <t>ARCO</t>
  </si>
  <si>
    <t>#27-1</t>
  </si>
  <si>
    <t>ARCO ST.</t>
  </si>
  <si>
    <t>#2-1</t>
  </si>
  <si>
    <t>#2-2</t>
  </si>
  <si>
    <t>#36-7</t>
  </si>
  <si>
    <t>#36-8</t>
  </si>
  <si>
    <t>BITTER CREEK</t>
  </si>
  <si>
    <t>#1</t>
  </si>
  <si>
    <t>BLACKHORSE FED'L</t>
  </si>
  <si>
    <t>#31-1</t>
  </si>
  <si>
    <t>FEDERAL</t>
  </si>
  <si>
    <t>174 #1</t>
  </si>
  <si>
    <t>FEDERAL GILBERT</t>
  </si>
  <si>
    <t>TOTALS</t>
  </si>
  <si>
    <t>DAILY AVERAGE</t>
  </si>
  <si>
    <t>#41</t>
  </si>
  <si>
    <t>#42</t>
  </si>
  <si>
    <t>#43</t>
  </si>
  <si>
    <t>#44</t>
  </si>
  <si>
    <t>#45</t>
  </si>
  <si>
    <t>#47</t>
  </si>
  <si>
    <t>#49</t>
  </si>
  <si>
    <t>WELL PIPELINE PRESSURE REPORT</t>
  </si>
  <si>
    <t>(PSI)</t>
  </si>
  <si>
    <t>mcfpd</t>
  </si>
  <si>
    <t>lp</t>
  </si>
  <si>
    <t>Average</t>
  </si>
  <si>
    <t>1/97-6/00</t>
  </si>
  <si>
    <t>Last 36 month</t>
  </si>
  <si>
    <t>7/97-6/00</t>
  </si>
  <si>
    <t>San Arroyo Gas / Production and Line Pressure</t>
  </si>
  <si>
    <t>Monthly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</si>
</sst>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22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0" borderId="4" xfId="0" applyNumberFormat="1" applyFont="1" applyBorder="1"/>
    <xf numFmtId="0" fontId="2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3" borderId="6" xfId="0" applyFont="1" applyFill="1" applyBorder="1"/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Border="1"/>
    <xf numFmtId="3" fontId="2" fillId="0" borderId="0" xfId="0" applyNumberFormat="1" applyFont="1" applyAlignment="1">
      <alignment horizontal="center"/>
    </xf>
    <xf numFmtId="0" fontId="2" fillId="0" borderId="8" xfId="0" applyFont="1" applyFill="1" applyBorder="1"/>
    <xf numFmtId="3" fontId="2" fillId="0" borderId="9" xfId="0" applyNumberFormat="1" applyFont="1" applyFill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0" fontId="4" fillId="0" borderId="6" xfId="0" applyFont="1" applyBorder="1"/>
    <xf numFmtId="3" fontId="2" fillId="0" borderId="13" xfId="0" applyNumberFormat="1" applyFont="1" applyFill="1" applyBorder="1" applyAlignment="1">
      <alignment horizontal="center"/>
    </xf>
    <xf numFmtId="0" fontId="4" fillId="0" borderId="14" xfId="0" applyFont="1" applyBorder="1"/>
    <xf numFmtId="3" fontId="2" fillId="0" borderId="15" xfId="0" applyNumberFormat="1" applyFont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0" fontId="2" fillId="0" borderId="18" xfId="0" applyFont="1" applyBorder="1"/>
    <xf numFmtId="3" fontId="2" fillId="0" borderId="19" xfId="0" applyNumberFormat="1" applyFont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center"/>
    </xf>
    <xf numFmtId="3" fontId="2" fillId="0" borderId="22" xfId="0" applyNumberFormat="1" applyFont="1" applyFill="1" applyBorder="1" applyAlignment="1">
      <alignment horizontal="center"/>
    </xf>
    <xf numFmtId="3" fontId="2" fillId="0" borderId="23" xfId="0" applyNumberFormat="1" applyFont="1" applyFill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0" fontId="2" fillId="0" borderId="14" xfId="0" applyFont="1" applyBorder="1"/>
    <xf numFmtId="3" fontId="2" fillId="0" borderId="24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2" borderId="23" xfId="0" applyNumberFormat="1" applyFont="1" applyFill="1" applyBorder="1" applyAlignment="1">
      <alignment horizontal="center"/>
    </xf>
    <xf numFmtId="0" fontId="4" fillId="0" borderId="15" xfId="0" applyFont="1" applyBorder="1"/>
    <xf numFmtId="3" fontId="2" fillId="0" borderId="17" xfId="0" applyNumberFormat="1" applyFont="1" applyBorder="1" applyAlignment="1">
      <alignment horizontal="center"/>
    </xf>
    <xf numFmtId="0" fontId="2" fillId="0" borderId="25" xfId="0" applyFont="1" applyBorder="1"/>
    <xf numFmtId="1" fontId="2" fillId="0" borderId="7" xfId="0" applyNumberFormat="1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0" borderId="9" xfId="0" applyFont="1" applyBorder="1"/>
    <xf numFmtId="0" fontId="2" fillId="0" borderId="9" xfId="0" applyFont="1" applyFill="1" applyBorder="1"/>
    <xf numFmtId="0" fontId="2" fillId="0" borderId="10" xfId="0" applyFont="1" applyBorder="1"/>
    <xf numFmtId="1" fontId="2" fillId="0" borderId="11" xfId="0" applyNumberFormat="1" applyFont="1" applyBorder="1"/>
    <xf numFmtId="1" fontId="2" fillId="0" borderId="10" xfId="0" applyNumberFormat="1" applyFont="1" applyBorder="1"/>
    <xf numFmtId="0" fontId="2" fillId="0" borderId="26" xfId="0" applyFont="1" applyBorder="1"/>
    <xf numFmtId="0" fontId="2" fillId="0" borderId="7" xfId="0" applyFont="1" applyFill="1" applyBorder="1"/>
    <xf numFmtId="1" fontId="2" fillId="0" borderId="7" xfId="0" applyNumberFormat="1" applyFont="1" applyFill="1" applyBorder="1"/>
    <xf numFmtId="0" fontId="2" fillId="0" borderId="15" xfId="0" applyFont="1" applyBorder="1"/>
    <xf numFmtId="1" fontId="2" fillId="0" borderId="15" xfId="0" applyNumberFormat="1" applyFont="1" applyBorder="1"/>
    <xf numFmtId="1" fontId="2" fillId="0" borderId="16" xfId="0" applyNumberFormat="1" applyFont="1" applyFill="1" applyBorder="1"/>
    <xf numFmtId="1" fontId="2" fillId="2" borderId="24" xfId="0" applyNumberFormat="1" applyFont="1" applyFill="1" applyBorder="1"/>
    <xf numFmtId="1" fontId="2" fillId="2" borderId="17" xfId="0" applyNumberFormat="1" applyFont="1" applyFill="1" applyBorder="1"/>
    <xf numFmtId="0" fontId="4" fillId="0" borderId="4" xfId="0" applyFont="1" applyBorder="1"/>
    <xf numFmtId="0" fontId="2" fillId="0" borderId="4" xfId="0" applyFont="1" applyBorder="1"/>
    <xf numFmtId="0" fontId="2" fillId="0" borderId="27" xfId="0" applyFont="1" applyBorder="1"/>
    <xf numFmtId="3" fontId="2" fillId="0" borderId="28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2" fillId="0" borderId="0" xfId="0" applyNumberFormat="1" applyFont="1" applyBorder="1"/>
    <xf numFmtId="0" fontId="2" fillId="3" borderId="30" xfId="0" applyFont="1" applyFill="1" applyBorder="1"/>
    <xf numFmtId="3" fontId="2" fillId="3" borderId="30" xfId="0" applyNumberFormat="1" applyFont="1" applyFill="1" applyBorder="1" applyAlignment="1">
      <alignment horizontal="center"/>
    </xf>
    <xf numFmtId="3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/>
    <xf numFmtId="0" fontId="2" fillId="0" borderId="30" xfId="0" applyFont="1" applyBorder="1"/>
    <xf numFmtId="3" fontId="2" fillId="0" borderId="30" xfId="0" applyNumberFormat="1" applyFont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3" fontId="2" fillId="0" borderId="31" xfId="0" applyNumberFormat="1" applyFont="1" applyFill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17" fontId="2" fillId="0" borderId="4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quotePrefix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 vs. MCFPD</a:t>
            </a:r>
          </a:p>
        </c:rich>
      </c:tx>
      <c:layout>
        <c:manualLayout>
          <c:xMode val="edge"/>
          <c:yMode val="edge"/>
          <c:x val="0.4361820199778024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by month and average'!$B$5:$AW$5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</c:numCache>
            </c:numRef>
          </c:cat>
          <c:val>
            <c:numRef>
              <c:f>'Summary by month and average'!$B$7:$AW$7</c:f>
              <c:numCache>
                <c:formatCode>#,##0</c:formatCode>
                <c:ptCount val="48"/>
                <c:pt idx="0">
                  <c:v>2865.3225806451615</c:v>
                </c:pt>
                <c:pt idx="1">
                  <c:v>2829.5</c:v>
                </c:pt>
                <c:pt idx="2">
                  <c:v>2620.1935483870966</c:v>
                </c:pt>
                <c:pt idx="3">
                  <c:v>2617.9666666666667</c:v>
                </c:pt>
                <c:pt idx="4">
                  <c:v>2595.1935483870966</c:v>
                </c:pt>
                <c:pt idx="5">
                  <c:v>2669.4</c:v>
                </c:pt>
                <c:pt idx="6">
                  <c:v>2868.4516129032259</c:v>
                </c:pt>
                <c:pt idx="7">
                  <c:v>2813.1290322580644</c:v>
                </c:pt>
                <c:pt idx="8">
                  <c:v>2835.4</c:v>
                </c:pt>
                <c:pt idx="9">
                  <c:v>2761.8709677419356</c:v>
                </c:pt>
                <c:pt idx="10">
                  <c:v>2705.8</c:v>
                </c:pt>
                <c:pt idx="11">
                  <c:v>1875.3870967741937</c:v>
                </c:pt>
                <c:pt idx="12">
                  <c:v>1899.8387096774193</c:v>
                </c:pt>
                <c:pt idx="13">
                  <c:v>2267.1071428571427</c:v>
                </c:pt>
                <c:pt idx="14">
                  <c:v>2309.3870967741937</c:v>
                </c:pt>
                <c:pt idx="15">
                  <c:v>2504.5666666666666</c:v>
                </c:pt>
                <c:pt idx="16">
                  <c:v>2155.3870967741937</c:v>
                </c:pt>
                <c:pt idx="17">
                  <c:v>2110.5</c:v>
                </c:pt>
                <c:pt idx="18">
                  <c:v>2001.0322580645161</c:v>
                </c:pt>
                <c:pt idx="19">
                  <c:v>2059.4516129032259</c:v>
                </c:pt>
                <c:pt idx="20">
                  <c:v>1922.1333333333334</c:v>
                </c:pt>
                <c:pt idx="21">
                  <c:v>2866.1935483870966</c:v>
                </c:pt>
                <c:pt idx="22">
                  <c:v>2754.3333333333335</c:v>
                </c:pt>
                <c:pt idx="23">
                  <c:v>2537.4516129032259</c:v>
                </c:pt>
                <c:pt idx="24">
                  <c:v>2490.6774193548385</c:v>
                </c:pt>
                <c:pt idx="25">
                  <c:v>2503.7857142857142</c:v>
                </c:pt>
                <c:pt idx="26">
                  <c:v>2487.2903225806454</c:v>
                </c:pt>
                <c:pt idx="27">
                  <c:v>2457.3666666666668</c:v>
                </c:pt>
                <c:pt idx="28">
                  <c:v>2841.7096774193546</c:v>
                </c:pt>
                <c:pt idx="29">
                  <c:v>2472.6999999999998</c:v>
                </c:pt>
                <c:pt idx="30">
                  <c:v>2964.9354838709678</c:v>
                </c:pt>
                <c:pt idx="31">
                  <c:v>3075.8387096774195</c:v>
                </c:pt>
                <c:pt idx="32">
                  <c:v>2802.4333333333334</c:v>
                </c:pt>
                <c:pt idx="33">
                  <c:v>3007.8387096774195</c:v>
                </c:pt>
                <c:pt idx="34">
                  <c:v>2977.9333333333334</c:v>
                </c:pt>
                <c:pt idx="35">
                  <c:v>2997.8064516129034</c:v>
                </c:pt>
                <c:pt idx="36">
                  <c:v>2743.7419354838707</c:v>
                </c:pt>
                <c:pt idx="37">
                  <c:v>2855.8620689655172</c:v>
                </c:pt>
                <c:pt idx="38">
                  <c:v>2651.5806451612902</c:v>
                </c:pt>
                <c:pt idx="39">
                  <c:v>2570.1999999999998</c:v>
                </c:pt>
                <c:pt idx="40">
                  <c:v>2888.0645161290322</c:v>
                </c:pt>
                <c:pt idx="41">
                  <c:v>1823</c:v>
                </c:pt>
                <c:pt idx="42">
                  <c:v>2572.8038679283363</c:v>
                </c:pt>
                <c:pt idx="43">
                  <c:v>2551.6718363584464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A-4CDE-AC47-27FB4F70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92799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by month and average'!$B$5:$AW$5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</c:numCache>
            </c:numRef>
          </c:cat>
          <c:val>
            <c:numRef>
              <c:f>'Summary by month and average'!$B$9:$AW$9</c:f>
              <c:numCache>
                <c:formatCode>#,##0</c:formatCode>
                <c:ptCount val="48"/>
                <c:pt idx="0">
                  <c:v>105.74285714285715</c:v>
                </c:pt>
                <c:pt idx="1">
                  <c:v>100.71428571428571</c:v>
                </c:pt>
                <c:pt idx="2">
                  <c:v>102.45714285714286</c:v>
                </c:pt>
                <c:pt idx="3">
                  <c:v>104.37142857142857</c:v>
                </c:pt>
                <c:pt idx="4">
                  <c:v>97.685714285714283</c:v>
                </c:pt>
                <c:pt idx="5">
                  <c:v>99.2</c:v>
                </c:pt>
                <c:pt idx="6">
                  <c:v>100.4</c:v>
                </c:pt>
                <c:pt idx="7">
                  <c:v>96.285714285714292</c:v>
                </c:pt>
                <c:pt idx="8">
                  <c:v>98.885714285714286</c:v>
                </c:pt>
                <c:pt idx="9">
                  <c:v>95</c:v>
                </c:pt>
                <c:pt idx="10">
                  <c:v>96.51428571428572</c:v>
                </c:pt>
                <c:pt idx="11">
                  <c:v>102.57142857142857</c:v>
                </c:pt>
                <c:pt idx="12">
                  <c:v>107.71428571428571</c:v>
                </c:pt>
                <c:pt idx="13">
                  <c:v>138.97142857142856</c:v>
                </c:pt>
                <c:pt idx="14">
                  <c:v>125.08571428571429</c:v>
                </c:pt>
                <c:pt idx="15">
                  <c:v>118.08571428571429</c:v>
                </c:pt>
                <c:pt idx="16">
                  <c:v>133.97142857142856</c:v>
                </c:pt>
                <c:pt idx="17">
                  <c:v>137.91176470588235</c:v>
                </c:pt>
                <c:pt idx="18">
                  <c:v>137.14705882352942</c:v>
                </c:pt>
                <c:pt idx="19">
                  <c:v>130.82857142857142</c:v>
                </c:pt>
                <c:pt idx="20">
                  <c:v>132.85714285714286</c:v>
                </c:pt>
                <c:pt idx="21">
                  <c:v>117.94285714285714</c:v>
                </c:pt>
                <c:pt idx="22">
                  <c:v>114.77142857142857</c:v>
                </c:pt>
                <c:pt idx="23">
                  <c:v>112.31428571428572</c:v>
                </c:pt>
                <c:pt idx="24">
                  <c:v>111.25714285714285</c:v>
                </c:pt>
                <c:pt idx="25">
                  <c:v>112.31428571428572</c:v>
                </c:pt>
                <c:pt idx="26">
                  <c:v>126.62857142857143</c:v>
                </c:pt>
                <c:pt idx="27">
                  <c:v>129.45714285714286</c:v>
                </c:pt>
                <c:pt idx="28">
                  <c:v>105.22857142857143</c:v>
                </c:pt>
                <c:pt idx="29">
                  <c:v>117.82857142857142</c:v>
                </c:pt>
                <c:pt idx="30">
                  <c:v>108.25714285714285</c:v>
                </c:pt>
                <c:pt idx="31">
                  <c:v>98.8</c:v>
                </c:pt>
                <c:pt idx="32">
                  <c:v>109.11111111111111</c:v>
                </c:pt>
                <c:pt idx="33">
                  <c:v>95.722222222222229</c:v>
                </c:pt>
                <c:pt idx="34">
                  <c:v>94.277777777777771</c:v>
                </c:pt>
                <c:pt idx="35">
                  <c:v>86.583333333333329</c:v>
                </c:pt>
                <c:pt idx="36">
                  <c:v>84.914285714285711</c:v>
                </c:pt>
                <c:pt idx="37">
                  <c:v>86.685714285714283</c:v>
                </c:pt>
                <c:pt idx="38">
                  <c:v>86.257142857142853</c:v>
                </c:pt>
                <c:pt idx="39">
                  <c:v>88.6</c:v>
                </c:pt>
                <c:pt idx="40">
                  <c:v>81.685714285714283</c:v>
                </c:pt>
                <c:pt idx="41" formatCode="General">
                  <c:v>121</c:v>
                </c:pt>
                <c:pt idx="42">
                  <c:v>108.38188052998979</c:v>
                </c:pt>
                <c:pt idx="43">
                  <c:v>109.49632093578174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A-4CDE-AC47-27FB4F70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72592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329526916802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59279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400050</xdr:colOff>
      <xdr:row>10</xdr:row>
      <xdr:rowOff>133350</xdr:rowOff>
    </xdr:from>
    <xdr:to>
      <xdr:col>42</xdr:col>
      <xdr:colOff>485775</xdr:colOff>
      <xdr:row>14</xdr:row>
      <xdr:rowOff>133350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2ACC0D7E-77E4-65DE-410C-E3E45CAAA5FE}"/>
            </a:ext>
          </a:extLst>
        </xdr:cNvPr>
        <xdr:cNvSpPr txBox="1">
          <a:spLocks noChangeArrowheads="1"/>
        </xdr:cNvSpPr>
      </xdr:nvSpPr>
      <xdr:spPr bwMode="auto">
        <a:xfrm>
          <a:off x="24784050" y="1733550"/>
          <a:ext cx="13049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Average Line Pressures - Last 3 months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600075</xdr:colOff>
      <xdr:row>9</xdr:row>
      <xdr:rowOff>0</xdr:rowOff>
    </xdr:from>
    <xdr:to>
      <xdr:col>42</xdr:col>
      <xdr:colOff>209550</xdr:colOff>
      <xdr:row>10</xdr:row>
      <xdr:rowOff>123825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7A547BE-1C3C-1955-9FEE-DB6A0862C670}"/>
            </a:ext>
          </a:extLst>
        </xdr:cNvPr>
        <xdr:cNvSpPr>
          <a:spLocks noChangeShapeType="1"/>
        </xdr:cNvSpPr>
      </xdr:nvSpPr>
      <xdr:spPr bwMode="auto">
        <a:xfrm flipV="1">
          <a:off x="25593675" y="1457325"/>
          <a:ext cx="21907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285750</xdr:colOff>
      <xdr:row>9</xdr:row>
      <xdr:rowOff>9525</xdr:rowOff>
    </xdr:from>
    <xdr:to>
      <xdr:col>41</xdr:col>
      <xdr:colOff>371475</xdr:colOff>
      <xdr:row>10</xdr:row>
      <xdr:rowOff>66675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98124A7E-2281-725D-9F8C-2E60501E0FFE}"/>
            </a:ext>
          </a:extLst>
        </xdr:cNvPr>
        <xdr:cNvSpPr>
          <a:spLocks noChangeShapeType="1"/>
        </xdr:cNvSpPr>
      </xdr:nvSpPr>
      <xdr:spPr bwMode="auto">
        <a:xfrm flipH="1" flipV="1">
          <a:off x="25279350" y="146685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400050</xdr:colOff>
      <xdr:row>9</xdr:row>
      <xdr:rowOff>19050</xdr:rowOff>
    </xdr:from>
    <xdr:to>
      <xdr:col>41</xdr:col>
      <xdr:colOff>238125</xdr:colOff>
      <xdr:row>10</xdr:row>
      <xdr:rowOff>104775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660B1EA7-CBB7-EF5C-93AD-934932DD7642}"/>
            </a:ext>
          </a:extLst>
        </xdr:cNvPr>
        <xdr:cNvSpPr>
          <a:spLocks noChangeShapeType="1"/>
        </xdr:cNvSpPr>
      </xdr:nvSpPr>
      <xdr:spPr bwMode="auto">
        <a:xfrm flipH="1" flipV="1">
          <a:off x="24784050" y="1476375"/>
          <a:ext cx="4476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C3AE883-DCA5-0044-65A2-04D18DFC3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>
      <selection activeCell="N44" sqref="N44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8" width="5.7109375" style="1" bestFit="1" customWidth="1"/>
    <col min="9" max="9" width="5.14062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.85546875" style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71" t="s">
        <v>5</v>
      </c>
      <c r="B2" s="72" t="s">
        <v>6</v>
      </c>
      <c r="C2" s="73">
        <v>36526</v>
      </c>
      <c r="D2" s="73">
        <v>36557</v>
      </c>
      <c r="E2" s="73">
        <v>36586</v>
      </c>
      <c r="F2" s="73">
        <v>36617</v>
      </c>
      <c r="G2" s="73">
        <v>36647</v>
      </c>
      <c r="H2" s="73">
        <v>36678</v>
      </c>
      <c r="I2" s="73">
        <v>36708</v>
      </c>
      <c r="J2" s="73">
        <v>36739</v>
      </c>
      <c r="K2" s="73">
        <v>36770</v>
      </c>
      <c r="L2" s="73">
        <v>36800</v>
      </c>
      <c r="M2" s="73">
        <v>36831</v>
      </c>
      <c r="N2" s="73">
        <v>36861</v>
      </c>
      <c r="O2" s="8" t="s">
        <v>7</v>
      </c>
      <c r="P2" s="8" t="s">
        <v>8</v>
      </c>
    </row>
    <row r="3" spans="1:16" x14ac:dyDescent="0.2">
      <c r="A3" s="74" t="s">
        <v>9</v>
      </c>
      <c r="B3" s="75" t="s">
        <v>10</v>
      </c>
      <c r="C3" s="76">
        <v>2578</v>
      </c>
      <c r="D3" s="76">
        <v>3234</v>
      </c>
      <c r="E3" s="76">
        <v>3352</v>
      </c>
      <c r="F3" s="76">
        <v>3218</v>
      </c>
      <c r="G3" s="76">
        <v>3075</v>
      </c>
      <c r="H3" s="76">
        <v>1212</v>
      </c>
      <c r="I3" s="76"/>
      <c r="J3" s="76"/>
      <c r="K3" s="76"/>
      <c r="L3" s="76"/>
      <c r="M3" s="76"/>
      <c r="N3" s="76"/>
      <c r="O3" s="69">
        <f t="shared" ref="O3:O39" si="0">SUM(C3:N3)</f>
        <v>16669</v>
      </c>
      <c r="P3" s="16">
        <f>O3/182</f>
        <v>91.587912087912088</v>
      </c>
    </row>
    <row r="4" spans="1:16" x14ac:dyDescent="0.2">
      <c r="A4" s="77" t="s">
        <v>9</v>
      </c>
      <c r="B4" s="76" t="s">
        <v>11</v>
      </c>
      <c r="C4" s="76">
        <v>1391</v>
      </c>
      <c r="D4" s="76">
        <v>1563</v>
      </c>
      <c r="E4" s="76">
        <v>1425</v>
      </c>
      <c r="F4" s="76">
        <v>1327</v>
      </c>
      <c r="G4" s="76">
        <v>1751</v>
      </c>
      <c r="H4" s="76">
        <v>1524</v>
      </c>
      <c r="I4" s="76"/>
      <c r="J4" s="76"/>
      <c r="K4" s="76"/>
      <c r="L4" s="76"/>
      <c r="M4" s="76"/>
      <c r="N4" s="76"/>
      <c r="O4" s="69">
        <f t="shared" si="0"/>
        <v>8981</v>
      </c>
      <c r="P4" s="16">
        <f t="shared" ref="P4:P40" si="1">O4/182</f>
        <v>49.346153846153847</v>
      </c>
    </row>
    <row r="5" spans="1:16" x14ac:dyDescent="0.2">
      <c r="A5" s="78" t="s">
        <v>9</v>
      </c>
      <c r="B5" s="79" t="s">
        <v>12</v>
      </c>
      <c r="C5" s="76">
        <v>3512</v>
      </c>
      <c r="D5" s="76">
        <v>3397</v>
      </c>
      <c r="E5" s="76">
        <v>3839</v>
      </c>
      <c r="F5" s="76">
        <v>3373</v>
      </c>
      <c r="G5" s="76">
        <v>3368</v>
      </c>
      <c r="H5" s="76">
        <v>1910</v>
      </c>
      <c r="I5" s="76"/>
      <c r="J5" s="76"/>
      <c r="K5" s="76"/>
      <c r="L5" s="76"/>
      <c r="M5" s="76"/>
      <c r="N5" s="76"/>
      <c r="O5" s="69">
        <f t="shared" si="0"/>
        <v>19399</v>
      </c>
      <c r="P5" s="16">
        <f t="shared" si="1"/>
        <v>106.58791208791209</v>
      </c>
    </row>
    <row r="6" spans="1:16" x14ac:dyDescent="0.2">
      <c r="A6" s="78" t="s">
        <v>9</v>
      </c>
      <c r="B6" s="79" t="s">
        <v>13</v>
      </c>
      <c r="C6" s="76">
        <v>6871</v>
      </c>
      <c r="D6" s="76">
        <v>7290</v>
      </c>
      <c r="E6" s="76">
        <v>4410</v>
      </c>
      <c r="F6" s="76">
        <v>3121</v>
      </c>
      <c r="G6" s="76">
        <v>7774</v>
      </c>
      <c r="H6" s="76">
        <v>4163</v>
      </c>
      <c r="I6" s="76"/>
      <c r="J6" s="76"/>
      <c r="K6" s="76"/>
      <c r="L6" s="76"/>
      <c r="M6" s="76"/>
      <c r="N6" s="76"/>
      <c r="O6" s="69">
        <f t="shared" si="0"/>
        <v>33629</v>
      </c>
      <c r="P6" s="16">
        <f t="shared" si="1"/>
        <v>184.77472527472528</v>
      </c>
    </row>
    <row r="7" spans="1:16" x14ac:dyDescent="0.2">
      <c r="A7" s="78" t="s">
        <v>9</v>
      </c>
      <c r="B7" s="79" t="s">
        <v>14</v>
      </c>
      <c r="C7" s="76">
        <v>5515</v>
      </c>
      <c r="D7" s="76">
        <v>5910</v>
      </c>
      <c r="E7" s="76">
        <v>6445</v>
      </c>
      <c r="F7" s="76">
        <v>6633</v>
      </c>
      <c r="G7" s="76">
        <v>6192</v>
      </c>
      <c r="H7" s="76">
        <v>3233</v>
      </c>
      <c r="I7" s="76"/>
      <c r="J7" s="76"/>
      <c r="K7" s="76"/>
      <c r="L7" s="76"/>
      <c r="M7" s="76"/>
      <c r="N7" s="76"/>
      <c r="O7" s="69">
        <f t="shared" si="0"/>
        <v>33928</v>
      </c>
      <c r="P7" s="16">
        <f t="shared" si="1"/>
        <v>186.41758241758242</v>
      </c>
    </row>
    <row r="8" spans="1:16" x14ac:dyDescent="0.2">
      <c r="A8" s="77" t="s">
        <v>9</v>
      </c>
      <c r="B8" s="76" t="s">
        <v>15</v>
      </c>
      <c r="C8" s="76">
        <v>4988</v>
      </c>
      <c r="D8" s="76">
        <v>4475</v>
      </c>
      <c r="E8" s="76">
        <v>3916</v>
      </c>
      <c r="F8" s="76">
        <v>4191</v>
      </c>
      <c r="G8" s="76">
        <v>4742</v>
      </c>
      <c r="H8" s="76">
        <v>2019</v>
      </c>
      <c r="I8" s="76"/>
      <c r="J8" s="76"/>
      <c r="K8" s="76"/>
      <c r="L8" s="76"/>
      <c r="M8" s="76"/>
      <c r="N8" s="76"/>
      <c r="O8" s="69">
        <f t="shared" si="0"/>
        <v>24331</v>
      </c>
      <c r="P8" s="16">
        <f t="shared" si="1"/>
        <v>133.6868131868132</v>
      </c>
    </row>
    <row r="9" spans="1:16" x14ac:dyDescent="0.2">
      <c r="A9" s="77" t="s">
        <v>9</v>
      </c>
      <c r="B9" s="76" t="s">
        <v>16</v>
      </c>
      <c r="C9" s="76">
        <v>1537</v>
      </c>
      <c r="D9" s="76">
        <v>1831</v>
      </c>
      <c r="E9" s="76">
        <v>1800</v>
      </c>
      <c r="F9" s="76">
        <v>555</v>
      </c>
      <c r="G9" s="76">
        <v>1915</v>
      </c>
      <c r="H9" s="76">
        <v>2430</v>
      </c>
      <c r="I9" s="76"/>
      <c r="J9" s="76"/>
      <c r="K9" s="76"/>
      <c r="L9" s="76"/>
      <c r="M9" s="76"/>
      <c r="N9" s="76"/>
      <c r="O9" s="69">
        <f t="shared" si="0"/>
        <v>10068</v>
      </c>
      <c r="P9" s="16">
        <f t="shared" si="1"/>
        <v>55.318681318681321</v>
      </c>
    </row>
    <row r="10" spans="1:16" x14ac:dyDescent="0.2">
      <c r="A10" s="78" t="s">
        <v>9</v>
      </c>
      <c r="B10" s="79" t="s">
        <v>17</v>
      </c>
      <c r="C10" s="76">
        <v>3869</v>
      </c>
      <c r="D10" s="76">
        <v>3930</v>
      </c>
      <c r="E10" s="76">
        <v>3658</v>
      </c>
      <c r="F10" s="76">
        <v>3478</v>
      </c>
      <c r="G10" s="76">
        <v>4632</v>
      </c>
      <c r="H10" s="76">
        <v>1877</v>
      </c>
      <c r="I10" s="76"/>
      <c r="J10" s="76"/>
      <c r="K10" s="76"/>
      <c r="L10" s="76"/>
      <c r="M10" s="76"/>
      <c r="N10" s="76"/>
      <c r="O10" s="69">
        <f t="shared" si="0"/>
        <v>21444</v>
      </c>
      <c r="P10" s="16">
        <f t="shared" si="1"/>
        <v>117.82417582417582</v>
      </c>
    </row>
    <row r="11" spans="1:16" x14ac:dyDescent="0.2">
      <c r="A11" s="78" t="s">
        <v>9</v>
      </c>
      <c r="B11" s="79" t="s">
        <v>18</v>
      </c>
      <c r="C11" s="76">
        <v>201</v>
      </c>
      <c r="D11" s="76">
        <v>209</v>
      </c>
      <c r="E11" s="76">
        <v>207</v>
      </c>
      <c r="F11" s="76">
        <v>202</v>
      </c>
      <c r="G11" s="76">
        <v>221</v>
      </c>
      <c r="H11" s="76">
        <v>118</v>
      </c>
      <c r="I11" s="76"/>
      <c r="J11" s="76"/>
      <c r="K11" s="76"/>
      <c r="L11" s="76"/>
      <c r="M11" s="76"/>
      <c r="N11" s="76"/>
      <c r="O11" s="69">
        <f t="shared" si="0"/>
        <v>1158</v>
      </c>
      <c r="P11" s="16">
        <f t="shared" si="1"/>
        <v>6.3626373626373622</v>
      </c>
    </row>
    <row r="12" spans="1:16" x14ac:dyDescent="0.2">
      <c r="A12" s="78" t="s">
        <v>9</v>
      </c>
      <c r="B12" s="79" t="s">
        <v>19</v>
      </c>
      <c r="C12" s="76">
        <v>678</v>
      </c>
      <c r="D12" s="76">
        <v>708</v>
      </c>
      <c r="E12" s="76">
        <v>753</v>
      </c>
      <c r="F12" s="76">
        <v>715</v>
      </c>
      <c r="G12" s="76">
        <v>787</v>
      </c>
      <c r="H12" s="76">
        <v>752</v>
      </c>
      <c r="I12" s="76"/>
      <c r="J12" s="76"/>
      <c r="K12" s="76"/>
      <c r="L12" s="76"/>
      <c r="M12" s="76"/>
      <c r="N12" s="76"/>
      <c r="O12" s="69">
        <f t="shared" si="0"/>
        <v>4393</v>
      </c>
      <c r="P12" s="16">
        <f t="shared" si="1"/>
        <v>24.137362637362639</v>
      </c>
    </row>
    <row r="13" spans="1:16" x14ac:dyDescent="0.2">
      <c r="A13" s="78" t="s">
        <v>9</v>
      </c>
      <c r="B13" s="79" t="s">
        <v>20</v>
      </c>
      <c r="C13" s="76">
        <v>753</v>
      </c>
      <c r="D13" s="76">
        <v>657</v>
      </c>
      <c r="E13" s="76">
        <v>629</v>
      </c>
      <c r="F13" s="76">
        <v>721</v>
      </c>
      <c r="G13" s="76">
        <v>1352</v>
      </c>
      <c r="H13" s="76">
        <v>708</v>
      </c>
      <c r="I13" s="76"/>
      <c r="J13" s="76"/>
      <c r="K13" s="76"/>
      <c r="L13" s="76"/>
      <c r="M13" s="76"/>
      <c r="N13" s="76"/>
      <c r="O13" s="69">
        <f t="shared" si="0"/>
        <v>4820</v>
      </c>
      <c r="P13" s="16">
        <f t="shared" si="1"/>
        <v>26.483516483516482</v>
      </c>
    </row>
    <row r="14" spans="1:16" x14ac:dyDescent="0.2">
      <c r="A14" s="78" t="s">
        <v>9</v>
      </c>
      <c r="B14" s="79" t="s">
        <v>21</v>
      </c>
      <c r="C14" s="76">
        <v>1217</v>
      </c>
      <c r="D14" s="76">
        <v>1075</v>
      </c>
      <c r="E14" s="76">
        <v>1065</v>
      </c>
      <c r="F14" s="76">
        <v>1046</v>
      </c>
      <c r="G14" s="76">
        <v>1173</v>
      </c>
      <c r="H14" s="76">
        <v>752</v>
      </c>
      <c r="I14" s="76"/>
      <c r="J14" s="76"/>
      <c r="K14" s="76"/>
      <c r="L14" s="76"/>
      <c r="M14" s="76"/>
      <c r="N14" s="76"/>
      <c r="O14" s="69">
        <f t="shared" si="0"/>
        <v>6328</v>
      </c>
      <c r="P14" s="16">
        <f t="shared" si="1"/>
        <v>34.769230769230766</v>
      </c>
    </row>
    <row r="15" spans="1:16" x14ac:dyDescent="0.2">
      <c r="A15" s="78" t="s">
        <v>9</v>
      </c>
      <c r="B15" s="79" t="s">
        <v>22</v>
      </c>
      <c r="C15" s="76">
        <v>1230</v>
      </c>
      <c r="D15" s="76">
        <v>1022</v>
      </c>
      <c r="E15" s="76">
        <v>1035</v>
      </c>
      <c r="F15" s="76">
        <v>933</v>
      </c>
      <c r="G15" s="76">
        <v>1092</v>
      </c>
      <c r="H15" s="76">
        <v>757</v>
      </c>
      <c r="I15" s="76"/>
      <c r="J15" s="76"/>
      <c r="K15" s="76"/>
      <c r="L15" s="76"/>
      <c r="M15" s="76"/>
      <c r="N15" s="76"/>
      <c r="O15" s="69">
        <f t="shared" si="0"/>
        <v>6069</v>
      </c>
      <c r="P15" s="16">
        <f t="shared" si="1"/>
        <v>33.346153846153847</v>
      </c>
    </row>
    <row r="16" spans="1:16" x14ac:dyDescent="0.2">
      <c r="A16" s="77" t="s">
        <v>9</v>
      </c>
      <c r="B16" s="76" t="s">
        <v>23</v>
      </c>
      <c r="C16" s="76">
        <v>2284</v>
      </c>
      <c r="D16" s="76">
        <v>3438</v>
      </c>
      <c r="E16" s="76">
        <v>3393</v>
      </c>
      <c r="F16" s="76">
        <v>523</v>
      </c>
      <c r="G16" s="76">
        <v>2470</v>
      </c>
      <c r="H16" s="76">
        <v>1278</v>
      </c>
      <c r="I16" s="76"/>
      <c r="J16" s="76"/>
      <c r="K16" s="76"/>
      <c r="L16" s="76"/>
      <c r="M16" s="76"/>
      <c r="N16" s="76"/>
      <c r="O16" s="69">
        <f t="shared" si="0"/>
        <v>13386</v>
      </c>
      <c r="P16" s="16">
        <f t="shared" si="1"/>
        <v>73.549450549450555</v>
      </c>
    </row>
    <row r="17" spans="1:16" x14ac:dyDescent="0.2">
      <c r="A17" s="78" t="s">
        <v>9</v>
      </c>
      <c r="B17" s="79" t="s">
        <v>24</v>
      </c>
      <c r="C17" s="76">
        <v>2216</v>
      </c>
      <c r="D17" s="76">
        <v>1950</v>
      </c>
      <c r="E17" s="76">
        <v>2135</v>
      </c>
      <c r="F17" s="76">
        <v>1844</v>
      </c>
      <c r="G17" s="76">
        <v>1857</v>
      </c>
      <c r="H17" s="76">
        <v>1366</v>
      </c>
      <c r="I17" s="76"/>
      <c r="J17" s="76"/>
      <c r="K17" s="76"/>
      <c r="L17" s="76"/>
      <c r="M17" s="76"/>
      <c r="N17" s="76"/>
      <c r="O17" s="69">
        <f t="shared" si="0"/>
        <v>11368</v>
      </c>
      <c r="P17" s="16">
        <f t="shared" si="1"/>
        <v>62.46153846153846</v>
      </c>
    </row>
    <row r="18" spans="1:16" x14ac:dyDescent="0.2">
      <c r="A18" s="78" t="s">
        <v>9</v>
      </c>
      <c r="B18" s="79" t="s">
        <v>25</v>
      </c>
      <c r="C18" s="76">
        <v>11771</v>
      </c>
      <c r="D18" s="76">
        <v>9999</v>
      </c>
      <c r="E18" s="76">
        <v>10410</v>
      </c>
      <c r="F18" s="76">
        <v>10910</v>
      </c>
      <c r="G18" s="76">
        <v>11218</v>
      </c>
      <c r="H18" s="76">
        <v>4305</v>
      </c>
      <c r="I18" s="76"/>
      <c r="J18" s="76"/>
      <c r="K18" s="76"/>
      <c r="L18" s="76"/>
      <c r="M18" s="76"/>
      <c r="N18" s="76"/>
      <c r="O18" s="69">
        <f t="shared" si="0"/>
        <v>58613</v>
      </c>
      <c r="P18" s="16">
        <f t="shared" si="1"/>
        <v>322.04945054945057</v>
      </c>
    </row>
    <row r="19" spans="1:16" x14ac:dyDescent="0.2">
      <c r="A19" s="77" t="s">
        <v>9</v>
      </c>
      <c r="B19" s="76" t="s">
        <v>26</v>
      </c>
      <c r="C19" s="76">
        <v>1611</v>
      </c>
      <c r="D19" s="76">
        <v>1471</v>
      </c>
      <c r="E19" s="76">
        <v>1500</v>
      </c>
      <c r="F19" s="76">
        <v>1476</v>
      </c>
      <c r="G19" s="76">
        <v>1650</v>
      </c>
      <c r="H19" s="76">
        <v>1125</v>
      </c>
      <c r="I19" s="76"/>
      <c r="J19" s="76"/>
      <c r="K19" s="76"/>
      <c r="L19" s="76"/>
      <c r="M19" s="76"/>
      <c r="N19" s="76"/>
      <c r="O19" s="69">
        <f t="shared" si="0"/>
        <v>8833</v>
      </c>
      <c r="P19" s="16">
        <f t="shared" si="1"/>
        <v>48.532967032967036</v>
      </c>
    </row>
    <row r="20" spans="1:16" x14ac:dyDescent="0.2">
      <c r="A20" s="78" t="s">
        <v>9</v>
      </c>
      <c r="B20" s="79" t="s">
        <v>27</v>
      </c>
      <c r="C20" s="76">
        <v>787</v>
      </c>
      <c r="D20" s="76">
        <v>714</v>
      </c>
      <c r="E20" s="76">
        <v>739</v>
      </c>
      <c r="F20" s="76">
        <v>697</v>
      </c>
      <c r="G20" s="76">
        <v>747</v>
      </c>
      <c r="H20" s="76">
        <v>292</v>
      </c>
      <c r="I20" s="76"/>
      <c r="J20" s="76"/>
      <c r="K20" s="76"/>
      <c r="L20" s="76"/>
      <c r="M20" s="76"/>
      <c r="N20" s="76"/>
      <c r="O20" s="69">
        <f t="shared" si="0"/>
        <v>3976</v>
      </c>
      <c r="P20" s="16">
        <f t="shared" si="1"/>
        <v>21.846153846153847</v>
      </c>
    </row>
    <row r="21" spans="1:16" x14ac:dyDescent="0.2">
      <c r="A21" s="77" t="s">
        <v>9</v>
      </c>
      <c r="B21" s="76" t="s">
        <v>28</v>
      </c>
      <c r="C21" s="76">
        <v>712</v>
      </c>
      <c r="D21" s="76">
        <v>964</v>
      </c>
      <c r="E21" s="76">
        <v>1020</v>
      </c>
      <c r="F21" s="76">
        <v>1003</v>
      </c>
      <c r="G21" s="76">
        <v>864</v>
      </c>
      <c r="H21" s="76">
        <v>588</v>
      </c>
      <c r="I21" s="76"/>
      <c r="J21" s="76"/>
      <c r="K21" s="76"/>
      <c r="L21" s="76"/>
      <c r="M21" s="76"/>
      <c r="N21" s="76"/>
      <c r="O21" s="69">
        <f t="shared" si="0"/>
        <v>5151</v>
      </c>
      <c r="P21" s="16">
        <f t="shared" si="1"/>
        <v>28.302197802197803</v>
      </c>
    </row>
    <row r="22" spans="1:16" x14ac:dyDescent="0.2">
      <c r="A22" s="77" t="s">
        <v>9</v>
      </c>
      <c r="B22" s="76" t="s">
        <v>29</v>
      </c>
      <c r="C22" s="76">
        <v>536</v>
      </c>
      <c r="D22" s="76">
        <v>641</v>
      </c>
      <c r="E22" s="76">
        <v>910</v>
      </c>
      <c r="F22" s="76">
        <v>688</v>
      </c>
      <c r="G22" s="76">
        <v>541</v>
      </c>
      <c r="H22" s="76">
        <v>465</v>
      </c>
      <c r="I22" s="76"/>
      <c r="J22" s="76"/>
      <c r="K22" s="76"/>
      <c r="L22" s="76"/>
      <c r="M22" s="76"/>
      <c r="N22" s="76"/>
      <c r="O22" s="69">
        <f t="shared" si="0"/>
        <v>3781</v>
      </c>
      <c r="P22" s="16">
        <f t="shared" si="1"/>
        <v>20.774725274725274</v>
      </c>
    </row>
    <row r="23" spans="1:16" x14ac:dyDescent="0.2">
      <c r="A23" s="78" t="s">
        <v>9</v>
      </c>
      <c r="B23" s="79" t="s">
        <v>30</v>
      </c>
      <c r="C23" s="76">
        <v>1208</v>
      </c>
      <c r="D23" s="76">
        <v>1141</v>
      </c>
      <c r="E23" s="76">
        <v>1229</v>
      </c>
      <c r="F23" s="76">
        <v>1187</v>
      </c>
      <c r="G23" s="76">
        <v>1267</v>
      </c>
      <c r="H23" s="76">
        <v>1202</v>
      </c>
      <c r="I23" s="76"/>
      <c r="J23" s="76"/>
      <c r="K23" s="76"/>
      <c r="L23" s="76"/>
      <c r="M23" s="76"/>
      <c r="N23" s="76"/>
      <c r="O23" s="69">
        <f t="shared" si="0"/>
        <v>7234</v>
      </c>
      <c r="P23" s="16">
        <f t="shared" si="1"/>
        <v>39.747252747252745</v>
      </c>
    </row>
    <row r="24" spans="1:16" x14ac:dyDescent="0.2">
      <c r="A24" s="77" t="s">
        <v>9</v>
      </c>
      <c r="B24" s="76" t="s">
        <v>31</v>
      </c>
      <c r="C24" s="76">
        <v>482</v>
      </c>
      <c r="D24" s="76">
        <v>454</v>
      </c>
      <c r="E24" s="76">
        <v>494</v>
      </c>
      <c r="F24" s="76">
        <v>512</v>
      </c>
      <c r="G24" s="76">
        <v>545</v>
      </c>
      <c r="H24" s="76">
        <v>444</v>
      </c>
      <c r="I24" s="76"/>
      <c r="J24" s="76"/>
      <c r="K24" s="76"/>
      <c r="L24" s="76"/>
      <c r="M24" s="76"/>
      <c r="N24" s="76"/>
      <c r="O24" s="69">
        <f t="shared" si="0"/>
        <v>2931</v>
      </c>
      <c r="P24" s="16">
        <f t="shared" si="1"/>
        <v>16.104395604395606</v>
      </c>
    </row>
    <row r="25" spans="1:16" x14ac:dyDescent="0.2">
      <c r="A25" s="77" t="s">
        <v>9</v>
      </c>
      <c r="B25" s="76" t="s">
        <v>32</v>
      </c>
      <c r="C25" s="76">
        <v>1873</v>
      </c>
      <c r="D25" s="76">
        <v>2218</v>
      </c>
      <c r="E25" s="76">
        <v>2048</v>
      </c>
      <c r="F25" s="76">
        <v>2167</v>
      </c>
      <c r="G25" s="76">
        <v>2414</v>
      </c>
      <c r="H25" s="76">
        <v>1273</v>
      </c>
      <c r="I25" s="76"/>
      <c r="J25" s="76"/>
      <c r="K25" s="76"/>
      <c r="L25" s="76"/>
      <c r="M25" s="76"/>
      <c r="N25" s="76"/>
      <c r="O25" s="69">
        <f t="shared" si="0"/>
        <v>11993</v>
      </c>
      <c r="P25" s="16">
        <f t="shared" si="1"/>
        <v>65.895604395604394</v>
      </c>
    </row>
    <row r="26" spans="1:16" x14ac:dyDescent="0.2">
      <c r="A26" s="78" t="s">
        <v>9</v>
      </c>
      <c r="B26" s="79" t="s">
        <v>33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/>
      <c r="I26" s="76"/>
      <c r="J26" s="76"/>
      <c r="K26" s="76"/>
      <c r="L26" s="76"/>
      <c r="M26" s="76"/>
      <c r="N26" s="76"/>
      <c r="O26" s="69">
        <f t="shared" si="0"/>
        <v>0</v>
      </c>
      <c r="P26" s="16">
        <f t="shared" si="1"/>
        <v>0</v>
      </c>
    </row>
    <row r="27" spans="1:16" x14ac:dyDescent="0.2">
      <c r="A27" s="77" t="s">
        <v>9</v>
      </c>
      <c r="B27" s="76" t="s">
        <v>34</v>
      </c>
      <c r="C27" s="76">
        <v>1291</v>
      </c>
      <c r="D27" s="76">
        <v>1216</v>
      </c>
      <c r="E27" s="76">
        <v>1267</v>
      </c>
      <c r="F27" s="76">
        <v>1246</v>
      </c>
      <c r="G27" s="76">
        <v>1355</v>
      </c>
      <c r="H27" s="76">
        <v>1432</v>
      </c>
      <c r="I27" s="76"/>
      <c r="J27" s="76"/>
      <c r="K27" s="76"/>
      <c r="L27" s="76"/>
      <c r="M27" s="76"/>
      <c r="N27" s="76"/>
      <c r="O27" s="69">
        <f t="shared" si="0"/>
        <v>7807</v>
      </c>
      <c r="P27" s="16">
        <f t="shared" si="1"/>
        <v>42.895604395604394</v>
      </c>
    </row>
    <row r="28" spans="1:16" x14ac:dyDescent="0.2">
      <c r="A28" s="77" t="s">
        <v>9</v>
      </c>
      <c r="B28" s="76" t="s">
        <v>35</v>
      </c>
      <c r="C28" s="76">
        <v>1159</v>
      </c>
      <c r="D28" s="76">
        <v>1064</v>
      </c>
      <c r="E28" s="76">
        <v>962</v>
      </c>
      <c r="F28" s="76">
        <v>917</v>
      </c>
      <c r="G28" s="76">
        <v>734</v>
      </c>
      <c r="H28" s="76">
        <v>955</v>
      </c>
      <c r="I28" s="76"/>
      <c r="J28" s="76"/>
      <c r="K28" s="76"/>
      <c r="L28" s="76"/>
      <c r="M28" s="76"/>
      <c r="N28" s="76"/>
      <c r="O28" s="69">
        <f t="shared" si="0"/>
        <v>5791</v>
      </c>
      <c r="P28" s="16">
        <f t="shared" si="1"/>
        <v>31.818681318681318</v>
      </c>
    </row>
    <row r="29" spans="1:16" x14ac:dyDescent="0.2">
      <c r="A29" s="77" t="s">
        <v>9</v>
      </c>
      <c r="B29" s="76" t="s">
        <v>36</v>
      </c>
      <c r="C29" s="76">
        <v>1176</v>
      </c>
      <c r="D29" s="76">
        <v>1093</v>
      </c>
      <c r="E29" s="76">
        <v>1135</v>
      </c>
      <c r="F29" s="76">
        <v>1037</v>
      </c>
      <c r="G29" s="76">
        <v>1085</v>
      </c>
      <c r="H29" s="76">
        <v>973</v>
      </c>
      <c r="I29" s="76"/>
      <c r="J29" s="76"/>
      <c r="K29" s="76"/>
      <c r="L29" s="76"/>
      <c r="M29" s="76"/>
      <c r="N29" s="76"/>
      <c r="O29" s="69">
        <f t="shared" si="0"/>
        <v>6499</v>
      </c>
      <c r="P29" s="16">
        <f t="shared" si="1"/>
        <v>35.708791208791212</v>
      </c>
    </row>
    <row r="30" spans="1:16" x14ac:dyDescent="0.2">
      <c r="A30" s="77" t="s">
        <v>9</v>
      </c>
      <c r="B30" s="76" t="s">
        <v>37</v>
      </c>
      <c r="C30" s="76">
        <v>9239</v>
      </c>
      <c r="D30" s="76">
        <v>8264</v>
      </c>
      <c r="E30" s="76">
        <v>9637</v>
      </c>
      <c r="F30" s="76">
        <v>9145</v>
      </c>
      <c r="G30" s="76">
        <v>9278</v>
      </c>
      <c r="H30" s="76">
        <v>6496</v>
      </c>
      <c r="I30" s="76"/>
      <c r="J30" s="76"/>
      <c r="K30" s="76"/>
      <c r="L30" s="76"/>
      <c r="M30" s="76"/>
      <c r="N30" s="76"/>
      <c r="O30" s="69">
        <f t="shared" si="0"/>
        <v>52059</v>
      </c>
      <c r="P30" s="16">
        <f t="shared" si="1"/>
        <v>286.03846153846155</v>
      </c>
    </row>
    <row r="31" spans="1:16" x14ac:dyDescent="0.2">
      <c r="A31" s="78" t="s">
        <v>38</v>
      </c>
      <c r="B31" s="79" t="s">
        <v>39</v>
      </c>
      <c r="C31" s="76">
        <v>458</v>
      </c>
      <c r="D31" s="76">
        <v>162</v>
      </c>
      <c r="E31" s="76">
        <v>331</v>
      </c>
      <c r="F31" s="76">
        <v>307</v>
      </c>
      <c r="G31" s="76">
        <v>407</v>
      </c>
      <c r="H31" s="76">
        <v>271</v>
      </c>
      <c r="I31" s="76"/>
      <c r="J31" s="76"/>
      <c r="K31" s="76"/>
      <c r="L31" s="76"/>
      <c r="M31" s="76"/>
      <c r="N31" s="76"/>
      <c r="O31" s="69">
        <f t="shared" si="0"/>
        <v>1936</v>
      </c>
      <c r="P31" s="16">
        <f t="shared" si="1"/>
        <v>10.637362637362637</v>
      </c>
    </row>
    <row r="32" spans="1:16" x14ac:dyDescent="0.2">
      <c r="A32" s="77" t="s">
        <v>40</v>
      </c>
      <c r="B32" s="76" t="s">
        <v>41</v>
      </c>
      <c r="C32" s="76">
        <v>942</v>
      </c>
      <c r="D32" s="76">
        <v>1303</v>
      </c>
      <c r="E32" s="76">
        <v>1018</v>
      </c>
      <c r="F32" s="76">
        <v>1432</v>
      </c>
      <c r="G32" s="76">
        <v>3027</v>
      </c>
      <c r="H32" s="76">
        <v>1402</v>
      </c>
      <c r="I32" s="76"/>
      <c r="J32" s="76"/>
      <c r="K32" s="76"/>
      <c r="L32" s="76"/>
      <c r="M32" s="76"/>
      <c r="N32" s="76"/>
      <c r="O32" s="69">
        <f t="shared" si="0"/>
        <v>9124</v>
      </c>
      <c r="P32" s="16">
        <f t="shared" si="1"/>
        <v>50.131868131868131</v>
      </c>
    </row>
    <row r="33" spans="1:16" x14ac:dyDescent="0.2">
      <c r="A33" s="78" t="s">
        <v>40</v>
      </c>
      <c r="B33" s="79" t="s">
        <v>42</v>
      </c>
      <c r="C33" s="76">
        <v>1540</v>
      </c>
      <c r="D33" s="76">
        <v>1319</v>
      </c>
      <c r="E33" s="76">
        <v>849</v>
      </c>
      <c r="F33" s="76">
        <v>1320</v>
      </c>
      <c r="G33" s="76">
        <v>1009</v>
      </c>
      <c r="H33" s="76">
        <v>998</v>
      </c>
      <c r="I33" s="76"/>
      <c r="J33" s="76"/>
      <c r="K33" s="76"/>
      <c r="L33" s="76"/>
      <c r="M33" s="76"/>
      <c r="N33" s="76"/>
      <c r="O33" s="69">
        <f t="shared" si="0"/>
        <v>7035</v>
      </c>
      <c r="P33" s="16">
        <f t="shared" si="1"/>
        <v>38.653846153846153</v>
      </c>
    </row>
    <row r="34" spans="1:16" x14ac:dyDescent="0.2">
      <c r="A34" s="78" t="s">
        <v>40</v>
      </c>
      <c r="B34" s="79" t="s">
        <v>43</v>
      </c>
      <c r="C34" s="76">
        <v>1211</v>
      </c>
      <c r="D34" s="76">
        <v>1246</v>
      </c>
      <c r="E34" s="76">
        <v>1305</v>
      </c>
      <c r="F34" s="76">
        <v>1133</v>
      </c>
      <c r="G34" s="76">
        <v>949</v>
      </c>
      <c r="H34" s="76">
        <v>1372</v>
      </c>
      <c r="I34" s="76"/>
      <c r="J34" s="76"/>
      <c r="K34" s="76"/>
      <c r="L34" s="76"/>
      <c r="M34" s="76"/>
      <c r="N34" s="76"/>
      <c r="O34" s="69">
        <f t="shared" si="0"/>
        <v>7216</v>
      </c>
      <c r="P34" s="16">
        <f t="shared" si="1"/>
        <v>39.64835164835165</v>
      </c>
    </row>
    <row r="35" spans="1:16" x14ac:dyDescent="0.2">
      <c r="A35" s="78" t="s">
        <v>40</v>
      </c>
      <c r="B35" s="79" t="s">
        <v>44</v>
      </c>
      <c r="C35" s="76">
        <v>390</v>
      </c>
      <c r="D35" s="76">
        <v>400</v>
      </c>
      <c r="E35" s="76">
        <v>529</v>
      </c>
      <c r="F35" s="76">
        <v>517</v>
      </c>
      <c r="G35" s="76">
        <v>469</v>
      </c>
      <c r="H35" s="76">
        <v>538</v>
      </c>
      <c r="I35" s="76"/>
      <c r="J35" s="76"/>
      <c r="K35" s="76"/>
      <c r="L35" s="76"/>
      <c r="M35" s="76"/>
      <c r="N35" s="76"/>
      <c r="O35" s="69">
        <f t="shared" si="0"/>
        <v>2843</v>
      </c>
      <c r="P35" s="16">
        <f t="shared" si="1"/>
        <v>15.62087912087912</v>
      </c>
    </row>
    <row r="36" spans="1:16" x14ac:dyDescent="0.2">
      <c r="A36" s="78" t="s">
        <v>45</v>
      </c>
      <c r="B36" s="79" t="s">
        <v>46</v>
      </c>
      <c r="C36" s="76">
        <v>5068</v>
      </c>
      <c r="D36" s="76">
        <v>4373</v>
      </c>
      <c r="E36" s="76">
        <v>4466</v>
      </c>
      <c r="F36" s="76">
        <v>4041</v>
      </c>
      <c r="G36" s="76">
        <v>4479</v>
      </c>
      <c r="H36" s="76">
        <v>2532</v>
      </c>
      <c r="I36" s="76"/>
      <c r="J36" s="76"/>
      <c r="K36" s="76"/>
      <c r="L36" s="76"/>
      <c r="M36" s="76"/>
      <c r="N36" s="76"/>
      <c r="O36" s="69">
        <f t="shared" si="0"/>
        <v>24959</v>
      </c>
      <c r="P36" s="16">
        <f t="shared" si="1"/>
        <v>137.13736263736263</v>
      </c>
    </row>
    <row r="37" spans="1:16" x14ac:dyDescent="0.2">
      <c r="A37" s="78" t="s">
        <v>47</v>
      </c>
      <c r="B37" s="79" t="s">
        <v>48</v>
      </c>
      <c r="C37" s="76">
        <v>652</v>
      </c>
      <c r="D37" s="76">
        <v>751</v>
      </c>
      <c r="E37" s="76">
        <v>1020</v>
      </c>
      <c r="F37" s="76">
        <v>845</v>
      </c>
      <c r="G37" s="76">
        <v>883</v>
      </c>
      <c r="H37" s="76">
        <v>710</v>
      </c>
      <c r="I37" s="76"/>
      <c r="J37" s="76"/>
      <c r="K37" s="76"/>
      <c r="L37" s="76"/>
      <c r="M37" s="76"/>
      <c r="N37" s="76"/>
      <c r="O37" s="69">
        <f t="shared" si="0"/>
        <v>4861</v>
      </c>
      <c r="P37" s="16">
        <f t="shared" si="1"/>
        <v>26.708791208791208</v>
      </c>
    </row>
    <row r="38" spans="1:16" x14ac:dyDescent="0.2">
      <c r="A38" s="78" t="s">
        <v>49</v>
      </c>
      <c r="B38" s="79" t="s">
        <v>50</v>
      </c>
      <c r="C38" s="76">
        <v>1426</v>
      </c>
      <c r="D38" s="76">
        <v>808</v>
      </c>
      <c r="E38" s="76">
        <v>867</v>
      </c>
      <c r="F38" s="76">
        <v>1538</v>
      </c>
      <c r="G38" s="76">
        <v>2179</v>
      </c>
      <c r="H38" s="76">
        <v>1074</v>
      </c>
      <c r="I38" s="76"/>
      <c r="J38" s="76"/>
      <c r="K38" s="76"/>
      <c r="L38" s="76"/>
      <c r="M38" s="76"/>
      <c r="N38" s="76"/>
      <c r="O38" s="69">
        <f t="shared" si="0"/>
        <v>7892</v>
      </c>
      <c r="P38" s="16">
        <f t="shared" si="1"/>
        <v>43.362637362637365</v>
      </c>
    </row>
    <row r="39" spans="1:16" ht="12" thickBot="1" x14ac:dyDescent="0.25">
      <c r="A39" s="77" t="s">
        <v>51</v>
      </c>
      <c r="B39" s="76" t="s">
        <v>46</v>
      </c>
      <c r="C39" s="76">
        <v>2684</v>
      </c>
      <c r="D39" s="76">
        <v>2530</v>
      </c>
      <c r="E39" s="76">
        <v>2401</v>
      </c>
      <c r="F39" s="76">
        <v>3108</v>
      </c>
      <c r="G39" s="76">
        <v>2029</v>
      </c>
      <c r="H39" s="76">
        <v>2151</v>
      </c>
      <c r="I39" s="76"/>
      <c r="J39" s="76"/>
      <c r="K39" s="76"/>
      <c r="L39" s="76"/>
      <c r="M39" s="76"/>
      <c r="N39" s="76"/>
      <c r="O39" s="70">
        <f t="shared" si="0"/>
        <v>14903</v>
      </c>
      <c r="P39" s="16">
        <f t="shared" si="1"/>
        <v>81.884615384615387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85056</v>
      </c>
      <c r="D40" s="14">
        <f t="shared" si="2"/>
        <v>82820</v>
      </c>
      <c r="E40" s="14">
        <f t="shared" si="2"/>
        <v>82199</v>
      </c>
      <c r="F40" s="14">
        <f t="shared" si="2"/>
        <v>77106</v>
      </c>
      <c r="G40" s="14">
        <f t="shared" si="2"/>
        <v>89530</v>
      </c>
      <c r="H40" s="14">
        <f t="shared" si="2"/>
        <v>54697</v>
      </c>
      <c r="I40" s="14">
        <f t="shared" si="2"/>
        <v>0</v>
      </c>
      <c r="J40" s="14">
        <f t="shared" si="2"/>
        <v>0</v>
      </c>
      <c r="K40" s="14">
        <f t="shared" si="2"/>
        <v>0</v>
      </c>
      <c r="L40" s="14">
        <f t="shared" si="2"/>
        <v>0</v>
      </c>
      <c r="M40" s="14">
        <f t="shared" si="2"/>
        <v>0</v>
      </c>
      <c r="N40" s="14">
        <f t="shared" si="2"/>
        <v>0</v>
      </c>
      <c r="O40" s="27">
        <f t="shared" si="2"/>
        <v>471408</v>
      </c>
      <c r="P40" s="25">
        <f t="shared" si="1"/>
        <v>2590.1538461538462</v>
      </c>
    </row>
    <row r="41" spans="1:16" ht="12" thickBot="1" x14ac:dyDescent="0.25">
      <c r="A41" s="28" t="s">
        <v>53</v>
      </c>
      <c r="B41" s="29"/>
      <c r="C41" s="30">
        <f>C40/31</f>
        <v>2743.7419354838707</v>
      </c>
      <c r="D41" s="30">
        <f>D40/29</f>
        <v>2855.8620689655172</v>
      </c>
      <c r="E41" s="30">
        <f>E40/31</f>
        <v>2651.5806451612902</v>
      </c>
      <c r="F41" s="30">
        <f>F40/30</f>
        <v>2570.1999999999998</v>
      </c>
      <c r="G41" s="30">
        <f>G40/31</f>
        <v>2888.0645161290322</v>
      </c>
      <c r="H41" s="30">
        <f>H40/30</f>
        <v>1823.2333333333333</v>
      </c>
      <c r="I41" s="30">
        <f>I40/31</f>
        <v>0</v>
      </c>
      <c r="J41" s="30">
        <f>J40/31</f>
        <v>0</v>
      </c>
      <c r="K41" s="30">
        <f>K40/30</f>
        <v>0</v>
      </c>
      <c r="L41" s="30">
        <f>L40/31</f>
        <v>0</v>
      </c>
      <c r="M41" s="30">
        <f>M40/30</f>
        <v>0</v>
      </c>
      <c r="N41" s="30">
        <f>N40/31</f>
        <v>0</v>
      </c>
      <c r="O41" s="32"/>
      <c r="P41" s="31"/>
    </row>
    <row r="42" spans="1:16" x14ac:dyDescent="0.2">
      <c r="A42" s="33" t="s">
        <v>9</v>
      </c>
      <c r="B42" s="34" t="s">
        <v>54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2">
      <c r="A43" s="18" t="s">
        <v>9</v>
      </c>
      <c r="B43" s="19" t="s">
        <v>55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2">
      <c r="A44" s="18" t="s">
        <v>9</v>
      </c>
      <c r="B44" s="19" t="s">
        <v>56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x14ac:dyDescent="0.2">
      <c r="A45" s="18" t="s">
        <v>9</v>
      </c>
      <c r="B45" s="19" t="s">
        <v>57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x14ac:dyDescent="0.2">
      <c r="A46" s="18" t="s">
        <v>9</v>
      </c>
      <c r="B46" s="19" t="s">
        <v>58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x14ac:dyDescent="0.2">
      <c r="A47" s="18" t="s">
        <v>9</v>
      </c>
      <c r="B47" s="19" t="s">
        <v>59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ht="12" thickBot="1" x14ac:dyDescent="0.25">
      <c r="A48" s="42" t="s">
        <v>9</v>
      </c>
      <c r="B48" s="29" t="s">
        <v>60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">
      <c r="A49" s="26" t="s">
        <v>52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ht="12" thickBot="1" x14ac:dyDescent="0.25">
      <c r="A50" s="46" t="s">
        <v>53</v>
      </c>
      <c r="B50" s="2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3">
        <v>36526</v>
      </c>
      <c r="D55" s="73">
        <v>36557</v>
      </c>
      <c r="E55" s="73">
        <v>36586</v>
      </c>
      <c r="F55" s="73">
        <v>36617</v>
      </c>
      <c r="G55" s="73">
        <v>36647</v>
      </c>
      <c r="H55" s="73">
        <v>36678</v>
      </c>
      <c r="I55" s="73">
        <v>36708</v>
      </c>
      <c r="J55" s="73">
        <v>36739</v>
      </c>
      <c r="K55" s="73">
        <v>36770</v>
      </c>
      <c r="L55" s="73">
        <v>36800</v>
      </c>
      <c r="M55" s="73">
        <v>36831</v>
      </c>
      <c r="N55" s="73">
        <v>36861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78">
        <v>50</v>
      </c>
      <c r="D56" s="78">
        <v>55</v>
      </c>
      <c r="E56" s="78">
        <v>51</v>
      </c>
      <c r="F56" s="78">
        <v>54</v>
      </c>
      <c r="G56" s="78">
        <v>57</v>
      </c>
      <c r="H56" s="78">
        <v>83</v>
      </c>
      <c r="I56" s="78"/>
      <c r="J56" s="78"/>
      <c r="K56" s="78"/>
      <c r="L56" s="78"/>
      <c r="M56" s="78"/>
      <c r="N56" s="78"/>
      <c r="O56" s="83">
        <f t="shared" ref="O56:O92" si="3">SUM(C56:N56)</f>
        <v>350</v>
      </c>
      <c r="P56" s="49">
        <f>O56/6</f>
        <v>58.333333333333336</v>
      </c>
    </row>
    <row r="57" spans="1:16" x14ac:dyDescent="0.2">
      <c r="A57" s="77" t="s">
        <v>9</v>
      </c>
      <c r="B57" s="81" t="s">
        <v>11</v>
      </c>
      <c r="C57" s="78">
        <v>93</v>
      </c>
      <c r="D57" s="78">
        <v>95</v>
      </c>
      <c r="E57" s="78">
        <v>98</v>
      </c>
      <c r="F57" s="78">
        <v>102</v>
      </c>
      <c r="G57" s="78">
        <v>90</v>
      </c>
      <c r="H57" s="78">
        <v>127</v>
      </c>
      <c r="I57" s="78"/>
      <c r="J57" s="78"/>
      <c r="K57" s="78"/>
      <c r="L57" s="78"/>
      <c r="M57" s="78"/>
      <c r="N57" s="78"/>
      <c r="O57" s="83">
        <f t="shared" si="3"/>
        <v>605</v>
      </c>
      <c r="P57" s="49">
        <f t="shared" ref="P57:P92" si="4">O57/6</f>
        <v>100.83333333333333</v>
      </c>
    </row>
    <row r="58" spans="1:16" x14ac:dyDescent="0.2">
      <c r="A58" s="78" t="s">
        <v>9</v>
      </c>
      <c r="B58" s="82" t="s">
        <v>12</v>
      </c>
      <c r="C58" s="78">
        <v>85</v>
      </c>
      <c r="D58" s="78">
        <v>94</v>
      </c>
      <c r="E58" s="78">
        <v>87</v>
      </c>
      <c r="F58" s="78">
        <v>60</v>
      </c>
      <c r="G58" s="78">
        <v>56</v>
      </c>
      <c r="H58" s="78">
        <v>76</v>
      </c>
      <c r="I58" s="78"/>
      <c r="J58" s="78"/>
      <c r="K58" s="78"/>
      <c r="L58" s="78"/>
      <c r="M58" s="78"/>
      <c r="N58" s="78"/>
      <c r="O58" s="83">
        <f t="shared" si="3"/>
        <v>458</v>
      </c>
      <c r="P58" s="49">
        <f t="shared" si="4"/>
        <v>76.333333333333329</v>
      </c>
    </row>
    <row r="59" spans="1:16" x14ac:dyDescent="0.2">
      <c r="A59" s="78" t="s">
        <v>9</v>
      </c>
      <c r="B59" s="82" t="s">
        <v>13</v>
      </c>
      <c r="C59" s="78">
        <v>57</v>
      </c>
      <c r="D59" s="78">
        <v>69</v>
      </c>
      <c r="E59" s="78">
        <v>68</v>
      </c>
      <c r="F59" s="78">
        <v>68</v>
      </c>
      <c r="G59" s="78">
        <v>61</v>
      </c>
      <c r="H59" s="78">
        <v>121</v>
      </c>
      <c r="I59" s="78"/>
      <c r="J59" s="78"/>
      <c r="K59" s="78"/>
      <c r="L59" s="78"/>
      <c r="M59" s="78"/>
      <c r="N59" s="78"/>
      <c r="O59" s="83">
        <f t="shared" si="3"/>
        <v>444</v>
      </c>
      <c r="P59" s="49">
        <f t="shared" si="4"/>
        <v>74</v>
      </c>
    </row>
    <row r="60" spans="1:16" x14ac:dyDescent="0.2">
      <c r="A60" s="78" t="s">
        <v>9</v>
      </c>
      <c r="B60" s="82" t="s">
        <v>14</v>
      </c>
      <c r="C60" s="78">
        <v>73</v>
      </c>
      <c r="D60" s="78">
        <v>76</v>
      </c>
      <c r="E60" s="78">
        <v>70</v>
      </c>
      <c r="F60" s="78">
        <v>66</v>
      </c>
      <c r="G60" s="78">
        <v>67</v>
      </c>
      <c r="H60" s="78">
        <v>92</v>
      </c>
      <c r="I60" s="78"/>
      <c r="J60" s="78"/>
      <c r="K60" s="78"/>
      <c r="L60" s="78"/>
      <c r="M60" s="78"/>
      <c r="N60" s="78"/>
      <c r="O60" s="83">
        <f t="shared" si="3"/>
        <v>444</v>
      </c>
      <c r="P60" s="49">
        <f t="shared" si="4"/>
        <v>74</v>
      </c>
    </row>
    <row r="61" spans="1:16" x14ac:dyDescent="0.2">
      <c r="A61" s="77" t="s">
        <v>9</v>
      </c>
      <c r="B61" s="81" t="s">
        <v>15</v>
      </c>
      <c r="C61" s="78">
        <v>90</v>
      </c>
      <c r="D61" s="78">
        <v>88</v>
      </c>
      <c r="E61" s="78">
        <v>91</v>
      </c>
      <c r="F61" s="78">
        <v>96</v>
      </c>
      <c r="G61" s="78">
        <v>83</v>
      </c>
      <c r="H61" s="78">
        <v>97</v>
      </c>
      <c r="I61" s="78"/>
      <c r="J61" s="78"/>
      <c r="K61" s="78"/>
      <c r="L61" s="78"/>
      <c r="M61" s="78"/>
      <c r="N61" s="78"/>
      <c r="O61" s="83">
        <f t="shared" si="3"/>
        <v>545</v>
      </c>
      <c r="P61" s="49">
        <f t="shared" si="4"/>
        <v>90.833333333333329</v>
      </c>
    </row>
    <row r="62" spans="1:16" x14ac:dyDescent="0.2">
      <c r="A62" s="77" t="s">
        <v>9</v>
      </c>
      <c r="B62" s="81" t="s">
        <v>16</v>
      </c>
      <c r="C62" s="78">
        <v>58</v>
      </c>
      <c r="D62" s="78">
        <v>60</v>
      </c>
      <c r="E62" s="78">
        <v>56</v>
      </c>
      <c r="F62" s="78">
        <v>59</v>
      </c>
      <c r="G62" s="78">
        <v>57</v>
      </c>
      <c r="H62" s="78">
        <v>125</v>
      </c>
      <c r="I62" s="78"/>
      <c r="J62" s="78"/>
      <c r="K62" s="78"/>
      <c r="L62" s="78"/>
      <c r="M62" s="78"/>
      <c r="N62" s="78"/>
      <c r="O62" s="83">
        <f t="shared" si="3"/>
        <v>415</v>
      </c>
      <c r="P62" s="49">
        <f t="shared" si="4"/>
        <v>69.166666666666671</v>
      </c>
    </row>
    <row r="63" spans="1:16" x14ac:dyDescent="0.2">
      <c r="A63" s="78" t="s">
        <v>9</v>
      </c>
      <c r="B63" s="82" t="s">
        <v>17</v>
      </c>
      <c r="C63" s="78">
        <v>101</v>
      </c>
      <c r="D63" s="78">
        <v>103</v>
      </c>
      <c r="E63" s="78">
        <v>101</v>
      </c>
      <c r="F63" s="78">
        <v>105</v>
      </c>
      <c r="G63" s="78">
        <v>93</v>
      </c>
      <c r="H63" s="78">
        <v>112</v>
      </c>
      <c r="I63" s="78"/>
      <c r="J63" s="78"/>
      <c r="K63" s="78"/>
      <c r="L63" s="78"/>
      <c r="M63" s="78"/>
      <c r="N63" s="78"/>
      <c r="O63" s="83">
        <f t="shared" si="3"/>
        <v>615</v>
      </c>
      <c r="P63" s="49">
        <f t="shared" si="4"/>
        <v>102.5</v>
      </c>
    </row>
    <row r="64" spans="1:16" x14ac:dyDescent="0.2">
      <c r="A64" s="78" t="s">
        <v>9</v>
      </c>
      <c r="B64" s="82" t="s">
        <v>18</v>
      </c>
      <c r="C64" s="78">
        <v>96</v>
      </c>
      <c r="D64" s="78">
        <v>95</v>
      </c>
      <c r="E64" s="78">
        <v>97</v>
      </c>
      <c r="F64" s="78">
        <v>106</v>
      </c>
      <c r="G64" s="78">
        <v>90</v>
      </c>
      <c r="H64" s="78">
        <v>123</v>
      </c>
      <c r="I64" s="78"/>
      <c r="J64" s="78"/>
      <c r="K64" s="78"/>
      <c r="L64" s="78"/>
      <c r="M64" s="78"/>
      <c r="N64" s="78"/>
      <c r="O64" s="83">
        <f t="shared" si="3"/>
        <v>607</v>
      </c>
      <c r="P64" s="49">
        <f t="shared" si="4"/>
        <v>101.16666666666667</v>
      </c>
    </row>
    <row r="65" spans="1:16" x14ac:dyDescent="0.2">
      <c r="A65" s="78" t="s">
        <v>9</v>
      </c>
      <c r="B65" s="82" t="s">
        <v>19</v>
      </c>
      <c r="C65" s="78">
        <v>95</v>
      </c>
      <c r="D65" s="78">
        <v>95</v>
      </c>
      <c r="E65" s="78">
        <v>100</v>
      </c>
      <c r="F65" s="78">
        <v>105</v>
      </c>
      <c r="G65" s="78">
        <v>88</v>
      </c>
      <c r="H65" s="78">
        <v>127</v>
      </c>
      <c r="I65" s="78"/>
      <c r="J65" s="78"/>
      <c r="K65" s="78"/>
      <c r="L65" s="78"/>
      <c r="M65" s="78"/>
      <c r="N65" s="78"/>
      <c r="O65" s="83">
        <f t="shared" si="3"/>
        <v>610</v>
      </c>
      <c r="P65" s="49">
        <f t="shared" si="4"/>
        <v>101.66666666666667</v>
      </c>
    </row>
    <row r="66" spans="1:16" x14ac:dyDescent="0.2">
      <c r="A66" s="78" t="s">
        <v>9</v>
      </c>
      <c r="B66" s="82" t="s">
        <v>20</v>
      </c>
      <c r="C66" s="78">
        <v>42</v>
      </c>
      <c r="D66" s="78">
        <v>42</v>
      </c>
      <c r="E66" s="78">
        <v>39</v>
      </c>
      <c r="F66" s="78">
        <v>39</v>
      </c>
      <c r="G66" s="78">
        <v>44</v>
      </c>
      <c r="H66" s="78">
        <v>82</v>
      </c>
      <c r="I66" s="78"/>
      <c r="J66" s="78"/>
      <c r="K66" s="78"/>
      <c r="L66" s="78"/>
      <c r="M66" s="78"/>
      <c r="N66" s="78"/>
      <c r="O66" s="83">
        <f t="shared" si="3"/>
        <v>288</v>
      </c>
      <c r="P66" s="49">
        <f t="shared" si="4"/>
        <v>48</v>
      </c>
    </row>
    <row r="67" spans="1:16" x14ac:dyDescent="0.2">
      <c r="A67" s="78" t="s">
        <v>9</v>
      </c>
      <c r="B67" s="82" t="s">
        <v>21</v>
      </c>
      <c r="C67" s="78">
        <v>91</v>
      </c>
      <c r="D67" s="78">
        <v>89</v>
      </c>
      <c r="E67" s="78">
        <v>93</v>
      </c>
      <c r="F67" s="78">
        <v>98</v>
      </c>
      <c r="G67" s="78">
        <v>88</v>
      </c>
      <c r="H67" s="78">
        <v>119</v>
      </c>
      <c r="I67" s="78"/>
      <c r="J67" s="78"/>
      <c r="K67" s="78"/>
      <c r="L67" s="78"/>
      <c r="M67" s="78"/>
      <c r="N67" s="78"/>
      <c r="O67" s="83">
        <f t="shared" si="3"/>
        <v>578</v>
      </c>
      <c r="P67" s="49">
        <f t="shared" si="4"/>
        <v>96.333333333333329</v>
      </c>
    </row>
    <row r="68" spans="1:16" x14ac:dyDescent="0.2">
      <c r="A68" s="78" t="s">
        <v>9</v>
      </c>
      <c r="B68" s="82" t="s">
        <v>22</v>
      </c>
      <c r="C68" s="78">
        <v>92</v>
      </c>
      <c r="D68" s="78">
        <v>94</v>
      </c>
      <c r="E68" s="78">
        <v>97</v>
      </c>
      <c r="F68" s="78">
        <v>103</v>
      </c>
      <c r="G68" s="78">
        <v>88</v>
      </c>
      <c r="H68" s="78">
        <v>112</v>
      </c>
      <c r="I68" s="78"/>
      <c r="J68" s="78"/>
      <c r="K68" s="78"/>
      <c r="L68" s="78"/>
      <c r="M68" s="78"/>
      <c r="N68" s="78"/>
      <c r="O68" s="83">
        <f t="shared" si="3"/>
        <v>586</v>
      </c>
      <c r="P68" s="49">
        <f t="shared" si="4"/>
        <v>97.666666666666671</v>
      </c>
    </row>
    <row r="69" spans="1:16" x14ac:dyDescent="0.2">
      <c r="A69" s="77" t="s">
        <v>9</v>
      </c>
      <c r="B69" s="81" t="s">
        <v>23</v>
      </c>
      <c r="C69" s="78">
        <v>92</v>
      </c>
      <c r="D69" s="78">
        <v>93</v>
      </c>
      <c r="E69" s="78">
        <v>91</v>
      </c>
      <c r="F69" s="78">
        <v>95</v>
      </c>
      <c r="G69" s="78">
        <v>93</v>
      </c>
      <c r="H69" s="78">
        <v>100</v>
      </c>
      <c r="I69" s="78"/>
      <c r="J69" s="78"/>
      <c r="K69" s="78"/>
      <c r="L69" s="78"/>
      <c r="M69" s="78"/>
      <c r="N69" s="78"/>
      <c r="O69" s="83">
        <f t="shared" si="3"/>
        <v>564</v>
      </c>
      <c r="P69" s="49">
        <f t="shared" si="4"/>
        <v>94</v>
      </c>
    </row>
    <row r="70" spans="1:16" x14ac:dyDescent="0.2">
      <c r="A70" s="78" t="s">
        <v>9</v>
      </c>
      <c r="B70" s="82" t="s">
        <v>24</v>
      </c>
      <c r="C70" s="78">
        <v>94</v>
      </c>
      <c r="D70" s="78">
        <v>95</v>
      </c>
      <c r="E70" s="78">
        <v>98</v>
      </c>
      <c r="F70" s="78">
        <v>103</v>
      </c>
      <c r="G70" s="78">
        <v>90</v>
      </c>
      <c r="H70" s="78">
        <v>125</v>
      </c>
      <c r="I70" s="78"/>
      <c r="J70" s="78"/>
      <c r="K70" s="78"/>
      <c r="L70" s="78"/>
      <c r="M70" s="78"/>
      <c r="N70" s="78"/>
      <c r="O70" s="83">
        <f t="shared" si="3"/>
        <v>605</v>
      </c>
      <c r="P70" s="49">
        <f t="shared" si="4"/>
        <v>100.83333333333333</v>
      </c>
    </row>
    <row r="71" spans="1:16" x14ac:dyDescent="0.2">
      <c r="A71" s="78" t="s">
        <v>9</v>
      </c>
      <c r="B71" s="82" t="s">
        <v>25</v>
      </c>
      <c r="C71" s="78">
        <v>76</v>
      </c>
      <c r="D71" s="78">
        <v>75</v>
      </c>
      <c r="E71" s="78">
        <v>73</v>
      </c>
      <c r="F71" s="78">
        <v>63</v>
      </c>
      <c r="G71" s="78">
        <v>62</v>
      </c>
      <c r="H71" s="78">
        <v>81</v>
      </c>
      <c r="I71" s="78"/>
      <c r="J71" s="78"/>
      <c r="K71" s="78"/>
      <c r="L71" s="78"/>
      <c r="M71" s="78"/>
      <c r="N71" s="78"/>
      <c r="O71" s="83">
        <f t="shared" si="3"/>
        <v>430</v>
      </c>
      <c r="P71" s="49">
        <f t="shared" si="4"/>
        <v>71.666666666666671</v>
      </c>
    </row>
    <row r="72" spans="1:16" x14ac:dyDescent="0.2">
      <c r="A72" s="77" t="s">
        <v>9</v>
      </c>
      <c r="B72" s="81" t="s">
        <v>26</v>
      </c>
      <c r="C72" s="78">
        <v>98</v>
      </c>
      <c r="D72" s="78">
        <v>102</v>
      </c>
      <c r="E72" s="78">
        <v>106</v>
      </c>
      <c r="F72" s="78">
        <v>107</v>
      </c>
      <c r="G72" s="78">
        <v>92</v>
      </c>
      <c r="H72" s="78">
        <v>128</v>
      </c>
      <c r="I72" s="78"/>
      <c r="J72" s="78"/>
      <c r="K72" s="78"/>
      <c r="L72" s="78"/>
      <c r="M72" s="78"/>
      <c r="N72" s="78"/>
      <c r="O72" s="83">
        <f t="shared" si="3"/>
        <v>633</v>
      </c>
      <c r="P72" s="49">
        <f t="shared" si="4"/>
        <v>105.5</v>
      </c>
    </row>
    <row r="73" spans="1:16" x14ac:dyDescent="0.2">
      <c r="A73" s="78" t="s">
        <v>9</v>
      </c>
      <c r="B73" s="82" t="s">
        <v>27</v>
      </c>
      <c r="C73" s="78">
        <v>101</v>
      </c>
      <c r="D73" s="78">
        <v>101</v>
      </c>
      <c r="E73" s="78">
        <v>103</v>
      </c>
      <c r="F73" s="78">
        <v>107</v>
      </c>
      <c r="G73" s="78">
        <v>90</v>
      </c>
      <c r="H73" s="78">
        <v>104</v>
      </c>
      <c r="I73" s="78"/>
      <c r="J73" s="78"/>
      <c r="K73" s="78"/>
      <c r="L73" s="78"/>
      <c r="M73" s="78"/>
      <c r="N73" s="78"/>
      <c r="O73" s="83">
        <f t="shared" si="3"/>
        <v>606</v>
      </c>
      <c r="P73" s="49">
        <f t="shared" si="4"/>
        <v>101</v>
      </c>
    </row>
    <row r="74" spans="1:16" x14ac:dyDescent="0.2">
      <c r="A74" s="77" t="s">
        <v>9</v>
      </c>
      <c r="B74" s="81" t="s">
        <v>28</v>
      </c>
      <c r="C74" s="78">
        <v>110</v>
      </c>
      <c r="D74" s="78">
        <v>107</v>
      </c>
      <c r="E74" s="78">
        <v>108</v>
      </c>
      <c r="F74" s="78">
        <v>111</v>
      </c>
      <c r="G74" s="78">
        <v>92</v>
      </c>
      <c r="H74" s="78">
        <v>131</v>
      </c>
      <c r="I74" s="78"/>
      <c r="J74" s="78"/>
      <c r="K74" s="78"/>
      <c r="L74" s="78"/>
      <c r="M74" s="78"/>
      <c r="N74" s="78"/>
      <c r="O74" s="83">
        <f t="shared" si="3"/>
        <v>659</v>
      </c>
      <c r="P74" s="49">
        <f t="shared" si="4"/>
        <v>109.83333333333333</v>
      </c>
    </row>
    <row r="75" spans="1:16" x14ac:dyDescent="0.2">
      <c r="A75" s="77" t="s">
        <v>9</v>
      </c>
      <c r="B75" s="81" t="s">
        <v>29</v>
      </c>
      <c r="C75" s="78">
        <v>52</v>
      </c>
      <c r="D75" s="78">
        <v>57</v>
      </c>
      <c r="E75" s="78">
        <v>55</v>
      </c>
      <c r="F75" s="78">
        <v>59</v>
      </c>
      <c r="G75" s="78">
        <v>62</v>
      </c>
      <c r="H75" s="78">
        <v>120</v>
      </c>
      <c r="I75" s="78"/>
      <c r="J75" s="78"/>
      <c r="K75" s="78"/>
      <c r="L75" s="78"/>
      <c r="M75" s="78"/>
      <c r="N75" s="78"/>
      <c r="O75" s="83">
        <f t="shared" si="3"/>
        <v>405</v>
      </c>
      <c r="P75" s="49">
        <f t="shared" si="4"/>
        <v>67.5</v>
      </c>
    </row>
    <row r="76" spans="1:16" x14ac:dyDescent="0.2">
      <c r="A76" s="78" t="s">
        <v>9</v>
      </c>
      <c r="B76" s="82" t="s">
        <v>30</v>
      </c>
      <c r="C76" s="78">
        <v>111</v>
      </c>
      <c r="D76" s="78">
        <v>105</v>
      </c>
      <c r="E76" s="78">
        <v>117</v>
      </c>
      <c r="F76" s="78">
        <v>114</v>
      </c>
      <c r="G76" s="78">
        <v>97</v>
      </c>
      <c r="H76" s="78">
        <v>131</v>
      </c>
      <c r="I76" s="78"/>
      <c r="J76" s="78"/>
      <c r="K76" s="78"/>
      <c r="L76" s="78"/>
      <c r="M76" s="78"/>
      <c r="N76" s="78"/>
      <c r="O76" s="83">
        <f t="shared" si="3"/>
        <v>675</v>
      </c>
      <c r="P76" s="49">
        <f t="shared" si="4"/>
        <v>112.5</v>
      </c>
    </row>
    <row r="77" spans="1:16" x14ac:dyDescent="0.2">
      <c r="A77" s="77" t="s">
        <v>9</v>
      </c>
      <c r="B77" s="81" t="s">
        <v>31</v>
      </c>
      <c r="C77" s="78">
        <v>54</v>
      </c>
      <c r="D77" s="78">
        <v>60</v>
      </c>
      <c r="E77" s="78">
        <v>54</v>
      </c>
      <c r="F77" s="78">
        <v>57</v>
      </c>
      <c r="G77" s="78">
        <v>64</v>
      </c>
      <c r="H77" s="78">
        <v>121</v>
      </c>
      <c r="I77" s="78"/>
      <c r="J77" s="78"/>
      <c r="K77" s="78"/>
      <c r="L77" s="78"/>
      <c r="M77" s="78"/>
      <c r="N77" s="78"/>
      <c r="O77" s="83">
        <f t="shared" si="3"/>
        <v>410</v>
      </c>
      <c r="P77" s="49">
        <f t="shared" si="4"/>
        <v>68.333333333333329</v>
      </c>
    </row>
    <row r="78" spans="1:16" x14ac:dyDescent="0.2">
      <c r="A78" s="77" t="s">
        <v>9</v>
      </c>
      <c r="B78" s="81" t="s">
        <v>32</v>
      </c>
      <c r="C78" s="78">
        <v>92</v>
      </c>
      <c r="D78" s="78">
        <v>91</v>
      </c>
      <c r="E78" s="78">
        <v>90</v>
      </c>
      <c r="F78" s="78">
        <v>94</v>
      </c>
      <c r="G78" s="78">
        <v>90</v>
      </c>
      <c r="H78" s="78">
        <v>138</v>
      </c>
      <c r="I78" s="78"/>
      <c r="J78" s="78"/>
      <c r="K78" s="78"/>
      <c r="L78" s="78"/>
      <c r="M78" s="78"/>
      <c r="N78" s="78"/>
      <c r="O78" s="83">
        <f t="shared" si="3"/>
        <v>595</v>
      </c>
      <c r="P78" s="49">
        <f t="shared" si="4"/>
        <v>99.166666666666671</v>
      </c>
    </row>
    <row r="79" spans="1:16" x14ac:dyDescent="0.2">
      <c r="A79" s="78" t="s">
        <v>9</v>
      </c>
      <c r="B79" s="82" t="s">
        <v>33</v>
      </c>
      <c r="C79" s="78">
        <v>0</v>
      </c>
      <c r="D79" s="78">
        <v>0</v>
      </c>
      <c r="E79" s="78">
        <v>0</v>
      </c>
      <c r="F79" s="78">
        <v>0</v>
      </c>
      <c r="G79" s="78">
        <v>0</v>
      </c>
      <c r="H79" s="78"/>
      <c r="I79" s="78"/>
      <c r="J79" s="78"/>
      <c r="K79" s="78"/>
      <c r="L79" s="78"/>
      <c r="M79" s="78"/>
      <c r="N79" s="78"/>
      <c r="O79" s="83">
        <f t="shared" si="3"/>
        <v>0</v>
      </c>
      <c r="P79" s="49">
        <f t="shared" si="4"/>
        <v>0</v>
      </c>
    </row>
    <row r="80" spans="1:16" x14ac:dyDescent="0.2">
      <c r="A80" s="77" t="s">
        <v>9</v>
      </c>
      <c r="B80" s="81" t="s">
        <v>34</v>
      </c>
      <c r="C80" s="78">
        <v>92</v>
      </c>
      <c r="D80" s="78">
        <v>95</v>
      </c>
      <c r="E80" s="78">
        <v>99</v>
      </c>
      <c r="F80" s="78">
        <v>108</v>
      </c>
      <c r="G80" s="78">
        <v>86</v>
      </c>
      <c r="H80" s="78">
        <v>124</v>
      </c>
      <c r="I80" s="78"/>
      <c r="J80" s="78"/>
      <c r="K80" s="78"/>
      <c r="L80" s="78"/>
      <c r="M80" s="78"/>
      <c r="N80" s="78"/>
      <c r="O80" s="83">
        <f t="shared" si="3"/>
        <v>604</v>
      </c>
      <c r="P80" s="49">
        <f t="shared" si="4"/>
        <v>100.66666666666667</v>
      </c>
    </row>
    <row r="81" spans="1:16" x14ac:dyDescent="0.2">
      <c r="A81" s="77" t="s">
        <v>9</v>
      </c>
      <c r="B81" s="81" t="s">
        <v>35</v>
      </c>
      <c r="C81" s="78">
        <v>102</v>
      </c>
      <c r="D81" s="78">
        <v>98</v>
      </c>
      <c r="E81" s="78">
        <v>107</v>
      </c>
      <c r="F81" s="78">
        <v>106</v>
      </c>
      <c r="G81" s="78">
        <v>88</v>
      </c>
      <c r="H81" s="78">
        <v>132</v>
      </c>
      <c r="I81" s="78"/>
      <c r="J81" s="78"/>
      <c r="K81" s="78"/>
      <c r="L81" s="78"/>
      <c r="M81" s="78"/>
      <c r="N81" s="78"/>
      <c r="O81" s="83">
        <f t="shared" si="3"/>
        <v>633</v>
      </c>
      <c r="P81" s="49">
        <f t="shared" si="4"/>
        <v>105.5</v>
      </c>
    </row>
    <row r="82" spans="1:16" x14ac:dyDescent="0.2">
      <c r="A82" s="77" t="s">
        <v>9</v>
      </c>
      <c r="B82" s="81" t="s">
        <v>36</v>
      </c>
      <c r="C82" s="78">
        <v>105</v>
      </c>
      <c r="D82" s="78">
        <v>103</v>
      </c>
      <c r="E82" s="78">
        <v>106</v>
      </c>
      <c r="F82" s="78">
        <v>109</v>
      </c>
      <c r="G82" s="78">
        <v>90</v>
      </c>
      <c r="H82" s="78">
        <v>131</v>
      </c>
      <c r="I82" s="78"/>
      <c r="J82" s="78"/>
      <c r="K82" s="78"/>
      <c r="L82" s="78"/>
      <c r="M82" s="78"/>
      <c r="N82" s="78"/>
      <c r="O82" s="83">
        <f t="shared" si="3"/>
        <v>644</v>
      </c>
      <c r="P82" s="49">
        <f t="shared" si="4"/>
        <v>107.33333333333333</v>
      </c>
    </row>
    <row r="83" spans="1:16" x14ac:dyDescent="0.2">
      <c r="A83" s="77" t="s">
        <v>9</v>
      </c>
      <c r="B83" s="81" t="s">
        <v>37</v>
      </c>
      <c r="C83" s="78">
        <v>84</v>
      </c>
      <c r="D83" s="78">
        <v>86</v>
      </c>
      <c r="E83" s="78">
        <v>81</v>
      </c>
      <c r="F83" s="78">
        <v>72</v>
      </c>
      <c r="G83" s="78">
        <v>69</v>
      </c>
      <c r="H83" s="78">
        <v>119</v>
      </c>
      <c r="I83" s="78"/>
      <c r="J83" s="78"/>
      <c r="K83" s="78"/>
      <c r="L83" s="78"/>
      <c r="M83" s="78"/>
      <c r="N83" s="78"/>
      <c r="O83" s="83">
        <f t="shared" si="3"/>
        <v>511</v>
      </c>
      <c r="P83" s="49">
        <f t="shared" si="4"/>
        <v>85.166666666666671</v>
      </c>
    </row>
    <row r="84" spans="1:16" x14ac:dyDescent="0.2">
      <c r="A84" s="78" t="s">
        <v>38</v>
      </c>
      <c r="B84" s="82" t="s">
        <v>39</v>
      </c>
      <c r="C84" s="78">
        <v>53</v>
      </c>
      <c r="D84" s="78">
        <v>62</v>
      </c>
      <c r="E84" s="78">
        <v>65</v>
      </c>
      <c r="F84" s="78">
        <v>73</v>
      </c>
      <c r="G84" s="78">
        <v>73</v>
      </c>
      <c r="H84" s="78">
        <v>145</v>
      </c>
      <c r="I84" s="78"/>
      <c r="J84" s="78"/>
      <c r="K84" s="78"/>
      <c r="L84" s="78"/>
      <c r="M84" s="78"/>
      <c r="N84" s="78"/>
      <c r="O84" s="83">
        <f t="shared" si="3"/>
        <v>471</v>
      </c>
      <c r="P84" s="49">
        <f t="shared" si="4"/>
        <v>78.5</v>
      </c>
    </row>
    <row r="85" spans="1:16" x14ac:dyDescent="0.2">
      <c r="A85" s="77" t="s">
        <v>40</v>
      </c>
      <c r="B85" s="81" t="s">
        <v>41</v>
      </c>
      <c r="C85" s="78">
        <v>100</v>
      </c>
      <c r="D85" s="78">
        <v>95</v>
      </c>
      <c r="E85" s="78">
        <v>92</v>
      </c>
      <c r="F85" s="78">
        <v>94</v>
      </c>
      <c r="G85" s="78">
        <v>93</v>
      </c>
      <c r="H85" s="78">
        <v>158</v>
      </c>
      <c r="I85" s="78"/>
      <c r="J85" s="78"/>
      <c r="K85" s="78"/>
      <c r="L85" s="78"/>
      <c r="M85" s="78"/>
      <c r="N85" s="78"/>
      <c r="O85" s="83">
        <f t="shared" si="3"/>
        <v>632</v>
      </c>
      <c r="P85" s="49">
        <f t="shared" si="4"/>
        <v>105.33333333333333</v>
      </c>
    </row>
    <row r="86" spans="1:16" x14ac:dyDescent="0.2">
      <c r="A86" s="78" t="s">
        <v>40</v>
      </c>
      <c r="B86" s="82" t="s">
        <v>42</v>
      </c>
      <c r="C86" s="78">
        <v>104</v>
      </c>
      <c r="D86" s="78">
        <v>95</v>
      </c>
      <c r="E86" s="78">
        <v>99</v>
      </c>
      <c r="F86" s="78">
        <v>97</v>
      </c>
      <c r="G86" s="78">
        <v>94</v>
      </c>
      <c r="H86" s="78">
        <v>147</v>
      </c>
      <c r="I86" s="78"/>
      <c r="J86" s="78"/>
      <c r="K86" s="78"/>
      <c r="L86" s="78"/>
      <c r="M86" s="78"/>
      <c r="N86" s="78"/>
      <c r="O86" s="83">
        <f t="shared" si="3"/>
        <v>636</v>
      </c>
      <c r="P86" s="49">
        <f t="shared" si="4"/>
        <v>106</v>
      </c>
    </row>
    <row r="87" spans="1:16" x14ac:dyDescent="0.2">
      <c r="A87" s="78" t="s">
        <v>40</v>
      </c>
      <c r="B87" s="82" t="s">
        <v>43</v>
      </c>
      <c r="C87" s="78">
        <v>85</v>
      </c>
      <c r="D87" s="78">
        <v>96</v>
      </c>
      <c r="E87" s="78">
        <v>95</v>
      </c>
      <c r="F87" s="78">
        <v>95</v>
      </c>
      <c r="G87" s="78">
        <v>88</v>
      </c>
      <c r="H87" s="78">
        <v>150</v>
      </c>
      <c r="I87" s="78"/>
      <c r="J87" s="78"/>
      <c r="K87" s="78"/>
      <c r="L87" s="78"/>
      <c r="M87" s="78"/>
      <c r="N87" s="78"/>
      <c r="O87" s="83">
        <f t="shared" si="3"/>
        <v>609</v>
      </c>
      <c r="P87" s="49">
        <f t="shared" si="4"/>
        <v>101.5</v>
      </c>
    </row>
    <row r="88" spans="1:16" x14ac:dyDescent="0.2">
      <c r="A88" s="78" t="s">
        <v>40</v>
      </c>
      <c r="B88" s="82" t="s">
        <v>44</v>
      </c>
      <c r="C88" s="78">
        <v>90</v>
      </c>
      <c r="D88" s="78">
        <v>109</v>
      </c>
      <c r="E88" s="78">
        <v>93</v>
      </c>
      <c r="F88" s="78">
        <v>97</v>
      </c>
      <c r="G88" s="78">
        <v>98</v>
      </c>
      <c r="H88" s="78">
        <v>154</v>
      </c>
      <c r="I88" s="78"/>
      <c r="J88" s="78"/>
      <c r="K88" s="78"/>
      <c r="L88" s="78"/>
      <c r="M88" s="78"/>
      <c r="N88" s="78"/>
      <c r="O88" s="83">
        <f t="shared" si="3"/>
        <v>641</v>
      </c>
      <c r="P88" s="49">
        <f t="shared" si="4"/>
        <v>106.83333333333333</v>
      </c>
    </row>
    <row r="89" spans="1:16" x14ac:dyDescent="0.2">
      <c r="A89" s="78" t="s">
        <v>45</v>
      </c>
      <c r="B89" s="82" t="s">
        <v>46</v>
      </c>
      <c r="C89" s="78">
        <v>56</v>
      </c>
      <c r="D89" s="78">
        <v>55</v>
      </c>
      <c r="E89" s="78">
        <v>51</v>
      </c>
      <c r="F89" s="78">
        <v>62</v>
      </c>
      <c r="G89" s="78">
        <v>63</v>
      </c>
      <c r="H89" s="78">
        <v>83</v>
      </c>
      <c r="I89" s="78"/>
      <c r="J89" s="78"/>
      <c r="K89" s="78"/>
      <c r="L89" s="78"/>
      <c r="M89" s="78"/>
      <c r="N89" s="78"/>
      <c r="O89" s="83">
        <f t="shared" si="3"/>
        <v>370</v>
      </c>
      <c r="P89" s="49">
        <f t="shared" si="4"/>
        <v>61.666666666666664</v>
      </c>
    </row>
    <row r="90" spans="1:16" x14ac:dyDescent="0.2">
      <c r="A90" s="78" t="s">
        <v>47</v>
      </c>
      <c r="B90" s="82" t="s">
        <v>48</v>
      </c>
      <c r="C90" s="78">
        <v>88</v>
      </c>
      <c r="D90" s="78">
        <v>94</v>
      </c>
      <c r="E90" s="78">
        <v>92</v>
      </c>
      <c r="F90" s="78">
        <v>97</v>
      </c>
      <c r="G90" s="78">
        <v>95</v>
      </c>
      <c r="H90" s="78">
        <v>132</v>
      </c>
      <c r="I90" s="78"/>
      <c r="J90" s="78"/>
      <c r="K90" s="78"/>
      <c r="L90" s="78"/>
      <c r="M90" s="78"/>
      <c r="N90" s="78"/>
      <c r="O90" s="83">
        <f t="shared" si="3"/>
        <v>598</v>
      </c>
      <c r="P90" s="49">
        <f t="shared" si="4"/>
        <v>99.666666666666671</v>
      </c>
    </row>
    <row r="91" spans="1:16" x14ac:dyDescent="0.2">
      <c r="A91" s="78" t="s">
        <v>49</v>
      </c>
      <c r="B91" s="82" t="s">
        <v>50</v>
      </c>
      <c r="C91" s="78">
        <v>57</v>
      </c>
      <c r="D91" s="78">
        <v>51</v>
      </c>
      <c r="E91" s="78">
        <v>48</v>
      </c>
      <c r="F91" s="78">
        <v>63</v>
      </c>
      <c r="G91" s="78">
        <v>65</v>
      </c>
      <c r="H91" s="78">
        <v>73</v>
      </c>
      <c r="I91" s="78"/>
      <c r="J91" s="78"/>
      <c r="K91" s="78"/>
      <c r="L91" s="78"/>
      <c r="M91" s="78"/>
      <c r="N91" s="78"/>
      <c r="O91" s="83">
        <f t="shared" si="3"/>
        <v>357</v>
      </c>
      <c r="P91" s="49">
        <f t="shared" si="4"/>
        <v>59.5</v>
      </c>
    </row>
    <row r="92" spans="1:16" ht="12" thickBot="1" x14ac:dyDescent="0.25">
      <c r="A92" s="77" t="s">
        <v>51</v>
      </c>
      <c r="B92" s="81" t="s">
        <v>46</v>
      </c>
      <c r="C92" s="78">
        <v>53</v>
      </c>
      <c r="D92" s="78">
        <v>54</v>
      </c>
      <c r="E92" s="78">
        <v>48</v>
      </c>
      <c r="F92" s="78">
        <v>57</v>
      </c>
      <c r="G92" s="78">
        <v>63</v>
      </c>
      <c r="H92" s="78">
        <v>109</v>
      </c>
      <c r="I92" s="78"/>
      <c r="J92" s="78"/>
      <c r="K92" s="78"/>
      <c r="L92" s="78"/>
      <c r="M92" s="78"/>
      <c r="N92" s="78"/>
      <c r="O92" s="84">
        <f t="shared" si="3"/>
        <v>384</v>
      </c>
      <c r="P92" s="49">
        <f t="shared" si="4"/>
        <v>64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H94" si="5">SUM(C56:C93)</f>
        <v>2972</v>
      </c>
      <c r="D94" s="1">
        <f t="shared" si="5"/>
        <v>3034</v>
      </c>
      <c r="E94" s="1">
        <f t="shared" si="5"/>
        <v>3019</v>
      </c>
      <c r="F94" s="1">
        <f t="shared" si="5"/>
        <v>3101</v>
      </c>
      <c r="G94" s="1">
        <f t="shared" si="5"/>
        <v>2859</v>
      </c>
      <c r="H94" s="1">
        <f t="shared" si="5"/>
        <v>4232</v>
      </c>
      <c r="O94" s="59"/>
      <c r="P94" s="60"/>
    </row>
    <row r="95" spans="1:16" ht="12" thickBot="1" x14ac:dyDescent="0.25">
      <c r="A95" s="28" t="s">
        <v>53</v>
      </c>
      <c r="B95" s="61"/>
      <c r="C95" s="62">
        <f t="shared" ref="C95:H95" si="6">C94/35</f>
        <v>84.914285714285711</v>
      </c>
      <c r="D95" s="62">
        <f t="shared" si="6"/>
        <v>86.685714285714283</v>
      </c>
      <c r="E95" s="62">
        <f t="shared" si="6"/>
        <v>86.257142857142853</v>
      </c>
      <c r="F95" s="62">
        <f t="shared" si="6"/>
        <v>88.6</v>
      </c>
      <c r="G95" s="62">
        <f t="shared" si="6"/>
        <v>81.685714285714283</v>
      </c>
      <c r="H95" s="62">
        <f t="shared" si="6"/>
        <v>120.91428571428571</v>
      </c>
      <c r="I95" s="62"/>
      <c r="J95" s="62"/>
      <c r="K95" s="62"/>
      <c r="L95" s="62"/>
      <c r="M95" s="62"/>
      <c r="N95" s="62"/>
      <c r="O95" s="63">
        <f>SUM(C95:N95)</f>
        <v>549.05714285714282</v>
      </c>
      <c r="P95" s="65">
        <f>O95/6</f>
        <v>91.509523809523799</v>
      </c>
    </row>
  </sheetData>
  <pageMargins left="0.75" right="0.75" top="0.37" bottom="0.28999999999999998" header="0.25" footer="0.26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workbookViewId="0"/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7.85546875" style="1" bestFit="1" customWidth="1"/>
    <col min="16" max="16" width="7" style="1" bestFit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">
        <v>36161</v>
      </c>
      <c r="D2" s="7">
        <v>36192</v>
      </c>
      <c r="E2" s="7">
        <v>36220</v>
      </c>
      <c r="F2" s="7">
        <v>36251</v>
      </c>
      <c r="G2" s="7">
        <v>36281</v>
      </c>
      <c r="H2" s="7">
        <v>36312</v>
      </c>
      <c r="I2" s="7">
        <v>36342</v>
      </c>
      <c r="J2" s="7">
        <v>36373</v>
      </c>
      <c r="K2" s="7">
        <v>36404</v>
      </c>
      <c r="L2" s="7">
        <v>36434</v>
      </c>
      <c r="M2" s="7">
        <v>36465</v>
      </c>
      <c r="N2" s="7">
        <v>36495</v>
      </c>
      <c r="O2" s="8" t="s">
        <v>7</v>
      </c>
      <c r="P2" s="8" t="s">
        <v>8</v>
      </c>
    </row>
    <row r="3" spans="1:16" x14ac:dyDescent="0.2">
      <c r="A3" s="9"/>
      <c r="B3" s="10"/>
      <c r="O3" s="11"/>
      <c r="P3" s="11"/>
    </row>
    <row r="4" spans="1:16" x14ac:dyDescent="0.2">
      <c r="A4" s="12" t="s">
        <v>9</v>
      </c>
      <c r="B4" s="13" t="s">
        <v>10</v>
      </c>
      <c r="C4" s="14">
        <v>2079</v>
      </c>
      <c r="D4" s="14">
        <v>1908</v>
      </c>
      <c r="E4" s="14">
        <v>2278</v>
      </c>
      <c r="F4" s="14">
        <v>2031</v>
      </c>
      <c r="G4" s="14">
        <v>2153</v>
      </c>
      <c r="H4" s="14">
        <v>1967</v>
      </c>
      <c r="I4" s="14">
        <v>2228</v>
      </c>
      <c r="J4" s="14">
        <v>2669</v>
      </c>
      <c r="K4" s="14">
        <v>2767</v>
      </c>
      <c r="L4" s="14">
        <v>3133</v>
      </c>
      <c r="M4" s="14">
        <v>3214</v>
      </c>
      <c r="N4" s="14">
        <v>3305</v>
      </c>
      <c r="O4" s="16">
        <f t="shared" ref="O4:O40" si="0">SUM(C4:N4)</f>
        <v>29732</v>
      </c>
      <c r="P4" s="16">
        <f t="shared" ref="P4:P40" si="1">O4/365</f>
        <v>81.457534246575349</v>
      </c>
    </row>
    <row r="5" spans="1:16" x14ac:dyDescent="0.2">
      <c r="A5" s="17" t="s">
        <v>9</v>
      </c>
      <c r="B5" s="14" t="s">
        <v>11</v>
      </c>
      <c r="C5" s="14">
        <v>1735</v>
      </c>
      <c r="D5" s="14">
        <v>1504</v>
      </c>
      <c r="E5" s="14">
        <v>1358</v>
      </c>
      <c r="F5" s="14">
        <v>1493</v>
      </c>
      <c r="G5" s="14">
        <v>1413</v>
      </c>
      <c r="H5" s="14">
        <v>1310</v>
      </c>
      <c r="I5" s="14">
        <v>1656</v>
      </c>
      <c r="J5" s="14">
        <v>1628</v>
      </c>
      <c r="K5" s="14">
        <v>1520</v>
      </c>
      <c r="L5" s="14">
        <v>1495</v>
      </c>
      <c r="M5" s="14">
        <v>1350</v>
      </c>
      <c r="N5" s="14">
        <v>1493</v>
      </c>
      <c r="O5" s="16">
        <f t="shared" si="0"/>
        <v>17955</v>
      </c>
      <c r="P5" s="16">
        <f t="shared" si="1"/>
        <v>49.19178082191781</v>
      </c>
    </row>
    <row r="6" spans="1:16" x14ac:dyDescent="0.2">
      <c r="A6" s="18" t="s">
        <v>9</v>
      </c>
      <c r="B6" s="19" t="s">
        <v>12</v>
      </c>
      <c r="C6" s="14">
        <v>4408</v>
      </c>
      <c r="D6" s="14">
        <v>3022</v>
      </c>
      <c r="E6" s="14">
        <v>3190</v>
      </c>
      <c r="F6" s="14">
        <v>3121</v>
      </c>
      <c r="G6" s="14">
        <v>3117</v>
      </c>
      <c r="H6" s="14">
        <v>2712</v>
      </c>
      <c r="I6" s="14">
        <v>4401</v>
      </c>
      <c r="J6" s="14">
        <v>4027</v>
      </c>
      <c r="K6" s="14">
        <v>3880</v>
      </c>
      <c r="L6" s="14">
        <v>4050</v>
      </c>
      <c r="M6" s="14">
        <v>3604</v>
      </c>
      <c r="N6" s="14">
        <v>3589</v>
      </c>
      <c r="O6" s="16">
        <f t="shared" si="0"/>
        <v>43121</v>
      </c>
      <c r="P6" s="16">
        <f t="shared" si="1"/>
        <v>118.13972602739726</v>
      </c>
    </row>
    <row r="7" spans="1:16" x14ac:dyDescent="0.2">
      <c r="A7" s="18" t="s">
        <v>9</v>
      </c>
      <c r="B7" s="19" t="s">
        <v>13</v>
      </c>
      <c r="C7" s="14">
        <v>1290</v>
      </c>
      <c r="D7" s="14">
        <v>1198</v>
      </c>
      <c r="E7" s="14">
        <v>1336</v>
      </c>
      <c r="F7" s="14">
        <v>1412</v>
      </c>
      <c r="G7" s="14">
        <v>1472</v>
      </c>
      <c r="H7" s="14">
        <v>2826</v>
      </c>
      <c r="I7" s="14">
        <v>4575</v>
      </c>
      <c r="J7" s="14">
        <v>3529</v>
      </c>
      <c r="K7" s="14">
        <v>5645</v>
      </c>
      <c r="L7" s="14">
        <v>6925</v>
      </c>
      <c r="M7" s="14">
        <v>8121</v>
      </c>
      <c r="N7" s="14">
        <v>8633</v>
      </c>
      <c r="O7" s="16">
        <f t="shared" si="0"/>
        <v>46962</v>
      </c>
      <c r="P7" s="16">
        <f t="shared" si="1"/>
        <v>128.66301369863012</v>
      </c>
    </row>
    <row r="8" spans="1:16" x14ac:dyDescent="0.2">
      <c r="A8" s="18" t="s">
        <v>9</v>
      </c>
      <c r="B8" s="19" t="s">
        <v>14</v>
      </c>
      <c r="C8" s="14">
        <v>6589</v>
      </c>
      <c r="D8" s="14">
        <v>5827</v>
      </c>
      <c r="E8" s="14">
        <v>5750</v>
      </c>
      <c r="F8" s="14">
        <v>5350</v>
      </c>
      <c r="G8" s="14">
        <v>4420</v>
      </c>
      <c r="H8" s="14">
        <v>4399</v>
      </c>
      <c r="I8" s="14">
        <v>8129</v>
      </c>
      <c r="J8" s="14">
        <v>7020</v>
      </c>
      <c r="K8" s="14">
        <v>6319</v>
      </c>
      <c r="L8" s="14">
        <v>5914</v>
      </c>
      <c r="M8" s="14">
        <v>6357</v>
      </c>
      <c r="N8" s="14">
        <v>6224</v>
      </c>
      <c r="O8" s="16">
        <f t="shared" si="0"/>
        <v>72298</v>
      </c>
      <c r="P8" s="16">
        <f t="shared" si="1"/>
        <v>198.07671232876712</v>
      </c>
    </row>
    <row r="9" spans="1:16" x14ac:dyDescent="0.2">
      <c r="A9" s="17" t="s">
        <v>9</v>
      </c>
      <c r="B9" s="14" t="s">
        <v>15</v>
      </c>
      <c r="C9" s="14">
        <v>3805</v>
      </c>
      <c r="D9" s="14">
        <v>3197</v>
      </c>
      <c r="E9" s="14">
        <v>3416</v>
      </c>
      <c r="F9" s="14">
        <v>2868</v>
      </c>
      <c r="G9" s="14">
        <v>4112</v>
      </c>
      <c r="H9" s="14">
        <v>3378</v>
      </c>
      <c r="I9" s="14">
        <v>3999</v>
      </c>
      <c r="J9" s="14">
        <v>5114</v>
      </c>
      <c r="K9" s="14">
        <v>3741</v>
      </c>
      <c r="L9" s="14">
        <v>4955</v>
      </c>
      <c r="M9" s="14">
        <v>4617</v>
      </c>
      <c r="N9" s="14">
        <v>5354</v>
      </c>
      <c r="O9" s="16">
        <f t="shared" si="0"/>
        <v>48556</v>
      </c>
      <c r="P9" s="16">
        <f t="shared" si="1"/>
        <v>133.03013698630136</v>
      </c>
    </row>
    <row r="10" spans="1:16" x14ac:dyDescent="0.2">
      <c r="A10" s="17" t="s">
        <v>9</v>
      </c>
      <c r="B10" s="14" t="s">
        <v>16</v>
      </c>
      <c r="C10" s="14">
        <v>3734</v>
      </c>
      <c r="D10" s="14">
        <v>1972</v>
      </c>
      <c r="E10" s="14">
        <v>1931</v>
      </c>
      <c r="F10" s="14">
        <v>3128</v>
      </c>
      <c r="G10" s="14">
        <v>2965</v>
      </c>
      <c r="H10" s="14">
        <v>3467</v>
      </c>
      <c r="I10" s="14">
        <v>2848</v>
      </c>
      <c r="J10" s="14">
        <v>1385</v>
      </c>
      <c r="K10" s="14">
        <v>1576</v>
      </c>
      <c r="L10" s="14">
        <v>1085</v>
      </c>
      <c r="M10" s="14">
        <v>2132</v>
      </c>
      <c r="N10" s="14">
        <v>1774</v>
      </c>
      <c r="O10" s="16">
        <f t="shared" si="0"/>
        <v>27997</v>
      </c>
      <c r="P10" s="16">
        <f t="shared" si="1"/>
        <v>76.704109589041096</v>
      </c>
    </row>
    <row r="11" spans="1:16" x14ac:dyDescent="0.2">
      <c r="A11" s="18" t="s">
        <v>9</v>
      </c>
      <c r="B11" s="19" t="s">
        <v>17</v>
      </c>
      <c r="C11" s="14">
        <v>2676</v>
      </c>
      <c r="D11" s="14">
        <v>3185</v>
      </c>
      <c r="E11" s="14">
        <v>3768</v>
      </c>
      <c r="F11" s="14">
        <v>3689</v>
      </c>
      <c r="G11" s="14">
        <v>5964</v>
      </c>
      <c r="H11" s="14">
        <v>3019</v>
      </c>
      <c r="I11" s="14">
        <v>5248</v>
      </c>
      <c r="J11" s="14">
        <v>4583</v>
      </c>
      <c r="K11" s="14">
        <v>3285</v>
      </c>
      <c r="L11" s="14">
        <v>4540</v>
      </c>
      <c r="M11" s="14">
        <v>4079</v>
      </c>
      <c r="N11" s="14">
        <v>4780</v>
      </c>
      <c r="O11" s="16">
        <f t="shared" si="0"/>
        <v>48816</v>
      </c>
      <c r="P11" s="16">
        <f t="shared" si="1"/>
        <v>133.74246575342465</v>
      </c>
    </row>
    <row r="12" spans="1:16" x14ac:dyDescent="0.2">
      <c r="A12" s="18" t="s">
        <v>9</v>
      </c>
      <c r="B12" s="19" t="s">
        <v>18</v>
      </c>
      <c r="C12" s="14">
        <v>216</v>
      </c>
      <c r="D12" s="14">
        <v>221</v>
      </c>
      <c r="E12" s="14">
        <v>221</v>
      </c>
      <c r="F12" s="14">
        <v>240</v>
      </c>
      <c r="G12" s="14">
        <v>269</v>
      </c>
      <c r="H12" s="14">
        <v>178</v>
      </c>
      <c r="I12" s="14">
        <v>254</v>
      </c>
      <c r="J12" s="14">
        <v>210</v>
      </c>
      <c r="K12" s="14">
        <v>161</v>
      </c>
      <c r="L12" s="14">
        <v>250</v>
      </c>
      <c r="M12" s="14">
        <v>195</v>
      </c>
      <c r="N12" s="14">
        <v>235</v>
      </c>
      <c r="O12" s="16">
        <f t="shared" si="0"/>
        <v>2650</v>
      </c>
      <c r="P12" s="16">
        <f t="shared" si="1"/>
        <v>7.2602739726027394</v>
      </c>
    </row>
    <row r="13" spans="1:16" x14ac:dyDescent="0.2">
      <c r="A13" s="18" t="s">
        <v>9</v>
      </c>
      <c r="B13" s="19" t="s">
        <v>19</v>
      </c>
      <c r="C13" s="14">
        <v>555</v>
      </c>
      <c r="D13" s="14">
        <v>745</v>
      </c>
      <c r="E13" s="14">
        <v>854</v>
      </c>
      <c r="F13" s="14">
        <v>787</v>
      </c>
      <c r="G13" s="14">
        <v>830</v>
      </c>
      <c r="H13" s="14">
        <v>793</v>
      </c>
      <c r="I13" s="14">
        <v>806</v>
      </c>
      <c r="J13" s="14">
        <v>796</v>
      </c>
      <c r="K13" s="14">
        <v>828</v>
      </c>
      <c r="L13" s="14">
        <v>804</v>
      </c>
      <c r="M13" s="14">
        <v>809</v>
      </c>
      <c r="N13" s="14">
        <v>745</v>
      </c>
      <c r="O13" s="16">
        <f t="shared" si="0"/>
        <v>9352</v>
      </c>
      <c r="P13" s="16">
        <f t="shared" si="1"/>
        <v>25.621917808219177</v>
      </c>
    </row>
    <row r="14" spans="1:16" x14ac:dyDescent="0.2">
      <c r="A14" s="18" t="s">
        <v>9</v>
      </c>
      <c r="B14" s="19" t="s">
        <v>20</v>
      </c>
      <c r="C14" s="14">
        <v>410</v>
      </c>
      <c r="D14" s="14">
        <v>323</v>
      </c>
      <c r="E14" s="14">
        <v>371</v>
      </c>
      <c r="F14" s="14">
        <v>392</v>
      </c>
      <c r="G14" s="14">
        <v>401</v>
      </c>
      <c r="H14" s="14">
        <v>400</v>
      </c>
      <c r="I14" s="14">
        <v>258</v>
      </c>
      <c r="J14" s="14">
        <v>536</v>
      </c>
      <c r="K14" s="14">
        <v>481</v>
      </c>
      <c r="L14" s="14">
        <v>572</v>
      </c>
      <c r="M14" s="14">
        <v>1143</v>
      </c>
      <c r="N14" s="14">
        <v>850</v>
      </c>
      <c r="O14" s="16">
        <f t="shared" si="0"/>
        <v>6137</v>
      </c>
      <c r="P14" s="16">
        <f t="shared" si="1"/>
        <v>16.813698630136987</v>
      </c>
    </row>
    <row r="15" spans="1:16" x14ac:dyDescent="0.2">
      <c r="A15" s="18" t="s">
        <v>9</v>
      </c>
      <c r="B15" s="19" t="s">
        <v>21</v>
      </c>
      <c r="C15" s="14">
        <v>1275</v>
      </c>
      <c r="D15" s="14">
        <v>1133</v>
      </c>
      <c r="E15" s="14">
        <v>1106</v>
      </c>
      <c r="F15" s="14">
        <v>1050</v>
      </c>
      <c r="G15" s="14">
        <v>1259</v>
      </c>
      <c r="H15" s="14">
        <v>1180</v>
      </c>
      <c r="I15" s="14">
        <v>1335</v>
      </c>
      <c r="J15" s="14">
        <v>1163</v>
      </c>
      <c r="K15" s="14">
        <v>1134</v>
      </c>
      <c r="L15" s="14">
        <v>1271</v>
      </c>
      <c r="M15" s="14">
        <v>1160</v>
      </c>
      <c r="N15" s="14">
        <v>1391</v>
      </c>
      <c r="O15" s="16">
        <f t="shared" si="0"/>
        <v>14457</v>
      </c>
      <c r="P15" s="16">
        <f t="shared" si="1"/>
        <v>39.608219178082194</v>
      </c>
    </row>
    <row r="16" spans="1:16" x14ac:dyDescent="0.2">
      <c r="A16" s="18" t="s">
        <v>9</v>
      </c>
      <c r="B16" s="19" t="s">
        <v>22</v>
      </c>
      <c r="C16" s="14">
        <v>1696</v>
      </c>
      <c r="D16" s="14">
        <v>1207</v>
      </c>
      <c r="E16" s="14">
        <v>1331</v>
      </c>
      <c r="F16" s="14">
        <v>1098</v>
      </c>
      <c r="G16" s="14">
        <v>1721</v>
      </c>
      <c r="H16" s="14">
        <v>1050</v>
      </c>
      <c r="I16" s="14">
        <v>2045</v>
      </c>
      <c r="J16" s="14">
        <v>1801</v>
      </c>
      <c r="K16" s="14">
        <v>1130</v>
      </c>
      <c r="L16" s="14">
        <v>1607</v>
      </c>
      <c r="M16" s="14">
        <v>1631</v>
      </c>
      <c r="N16" s="14">
        <v>1780</v>
      </c>
      <c r="O16" s="16">
        <f t="shared" si="0"/>
        <v>18097</v>
      </c>
      <c r="P16" s="16">
        <f t="shared" si="1"/>
        <v>49.580821917808223</v>
      </c>
    </row>
    <row r="17" spans="1:16" x14ac:dyDescent="0.2">
      <c r="A17" s="17" t="s">
        <v>9</v>
      </c>
      <c r="B17" s="14" t="s">
        <v>23</v>
      </c>
      <c r="C17" s="14">
        <v>609</v>
      </c>
      <c r="D17" s="14">
        <v>408</v>
      </c>
      <c r="E17" s="14">
        <v>305</v>
      </c>
      <c r="F17" s="14">
        <v>1625</v>
      </c>
      <c r="G17" s="14">
        <v>2004</v>
      </c>
      <c r="H17" s="14">
        <v>1860</v>
      </c>
      <c r="I17" s="14">
        <v>2072</v>
      </c>
      <c r="J17" s="14">
        <v>2990</v>
      </c>
      <c r="K17" s="14">
        <v>1160</v>
      </c>
      <c r="L17" s="14">
        <v>1930</v>
      </c>
      <c r="M17" s="14">
        <v>2850</v>
      </c>
      <c r="N17" s="14">
        <v>3255</v>
      </c>
      <c r="O17" s="16">
        <f t="shared" si="0"/>
        <v>21068</v>
      </c>
      <c r="P17" s="16">
        <f t="shared" si="1"/>
        <v>57.720547945205482</v>
      </c>
    </row>
    <row r="18" spans="1:16" x14ac:dyDescent="0.2">
      <c r="A18" s="18" t="s">
        <v>9</v>
      </c>
      <c r="B18" s="19" t="s">
        <v>24</v>
      </c>
      <c r="C18" s="14">
        <v>1686</v>
      </c>
      <c r="D18" s="14">
        <v>1462</v>
      </c>
      <c r="E18" s="14">
        <v>2067</v>
      </c>
      <c r="F18" s="14">
        <v>2287</v>
      </c>
      <c r="G18" s="14">
        <v>2671</v>
      </c>
      <c r="H18" s="14">
        <v>2109</v>
      </c>
      <c r="I18" s="14">
        <v>2533</v>
      </c>
      <c r="J18" s="14">
        <v>2409</v>
      </c>
      <c r="K18" s="14">
        <v>1941</v>
      </c>
      <c r="L18" s="14">
        <v>2137</v>
      </c>
      <c r="M18" s="14">
        <v>2428</v>
      </c>
      <c r="N18" s="14">
        <v>3082</v>
      </c>
      <c r="O18" s="16">
        <f t="shared" si="0"/>
        <v>26812</v>
      </c>
      <c r="P18" s="16">
        <f t="shared" si="1"/>
        <v>73.457534246575349</v>
      </c>
    </row>
    <row r="19" spans="1:16" x14ac:dyDescent="0.2">
      <c r="A19" s="18" t="s">
        <v>9</v>
      </c>
      <c r="B19" s="19" t="s">
        <v>25</v>
      </c>
      <c r="C19" s="14">
        <v>12582</v>
      </c>
      <c r="D19" s="14">
        <v>11814</v>
      </c>
      <c r="E19" s="14">
        <v>12334</v>
      </c>
      <c r="F19" s="14">
        <v>7501</v>
      </c>
      <c r="G19" s="14">
        <v>12654</v>
      </c>
      <c r="H19" s="14">
        <v>8520</v>
      </c>
      <c r="I19" s="14">
        <v>11647</v>
      </c>
      <c r="J19" s="14">
        <v>11127</v>
      </c>
      <c r="K19" s="14">
        <v>10430</v>
      </c>
      <c r="L19" s="14">
        <v>12982</v>
      </c>
      <c r="M19" s="14">
        <v>10954</v>
      </c>
      <c r="N19" s="14">
        <v>10442</v>
      </c>
      <c r="O19" s="16">
        <f t="shared" si="0"/>
        <v>132987</v>
      </c>
      <c r="P19" s="16">
        <f t="shared" si="1"/>
        <v>364.34794520547945</v>
      </c>
    </row>
    <row r="20" spans="1:16" x14ac:dyDescent="0.2">
      <c r="A20" s="17" t="s">
        <v>9</v>
      </c>
      <c r="B20" s="14" t="s">
        <v>26</v>
      </c>
      <c r="C20" s="14">
        <v>1563</v>
      </c>
      <c r="D20" s="14">
        <v>1425</v>
      </c>
      <c r="E20" s="14">
        <v>1366</v>
      </c>
      <c r="F20" s="14">
        <v>1491</v>
      </c>
      <c r="G20" s="14">
        <v>1640</v>
      </c>
      <c r="H20" s="14">
        <v>1521</v>
      </c>
      <c r="I20" s="14">
        <v>1724</v>
      </c>
      <c r="J20" s="14">
        <v>1945</v>
      </c>
      <c r="K20" s="14">
        <v>1464</v>
      </c>
      <c r="L20" s="14">
        <v>1647</v>
      </c>
      <c r="M20" s="14">
        <v>1447</v>
      </c>
      <c r="N20" s="14">
        <v>1564</v>
      </c>
      <c r="O20" s="16">
        <f t="shared" si="0"/>
        <v>18797</v>
      </c>
      <c r="P20" s="16">
        <f t="shared" si="1"/>
        <v>51.4986301369863</v>
      </c>
    </row>
    <row r="21" spans="1:16" x14ac:dyDescent="0.2">
      <c r="A21" s="18" t="s">
        <v>9</v>
      </c>
      <c r="B21" s="19" t="s">
        <v>27</v>
      </c>
      <c r="C21" s="14">
        <v>603</v>
      </c>
      <c r="D21" s="14">
        <v>664</v>
      </c>
      <c r="E21" s="14">
        <v>294</v>
      </c>
      <c r="F21" s="14">
        <v>104</v>
      </c>
      <c r="G21" s="14">
        <v>1063</v>
      </c>
      <c r="H21" s="14">
        <v>558</v>
      </c>
      <c r="I21" s="14">
        <v>961</v>
      </c>
      <c r="J21" s="14">
        <v>310</v>
      </c>
      <c r="K21" s="14">
        <v>779</v>
      </c>
      <c r="L21" s="14">
        <v>773</v>
      </c>
      <c r="M21" s="14">
        <v>640</v>
      </c>
      <c r="N21" s="14">
        <v>569</v>
      </c>
      <c r="O21" s="16">
        <f t="shared" si="0"/>
        <v>7318</v>
      </c>
      <c r="P21" s="16">
        <f t="shared" si="1"/>
        <v>20.049315068493151</v>
      </c>
    </row>
    <row r="22" spans="1:16" x14ac:dyDescent="0.2">
      <c r="A22" s="17" t="s">
        <v>9</v>
      </c>
      <c r="B22" s="14" t="s">
        <v>28</v>
      </c>
      <c r="C22" s="14">
        <v>952</v>
      </c>
      <c r="D22" s="14">
        <v>621</v>
      </c>
      <c r="E22" s="14">
        <v>485</v>
      </c>
      <c r="F22" s="14">
        <v>428</v>
      </c>
      <c r="G22" s="14">
        <v>731</v>
      </c>
      <c r="H22" s="14">
        <v>417</v>
      </c>
      <c r="I22" s="14">
        <v>1333</v>
      </c>
      <c r="J22" s="14">
        <v>1291</v>
      </c>
      <c r="K22" s="14">
        <v>566</v>
      </c>
      <c r="L22" s="14">
        <v>720</v>
      </c>
      <c r="M22" s="14">
        <v>631</v>
      </c>
      <c r="N22" s="14">
        <v>593</v>
      </c>
      <c r="O22" s="16">
        <f t="shared" si="0"/>
        <v>8768</v>
      </c>
      <c r="P22" s="16">
        <f t="shared" si="1"/>
        <v>24.021917808219179</v>
      </c>
    </row>
    <row r="23" spans="1:16" x14ac:dyDescent="0.2">
      <c r="A23" s="17" t="s">
        <v>9</v>
      </c>
      <c r="B23" s="14" t="s">
        <v>29</v>
      </c>
      <c r="C23" s="14">
        <v>764</v>
      </c>
      <c r="D23" s="14">
        <v>614</v>
      </c>
      <c r="E23" s="14">
        <v>523</v>
      </c>
      <c r="F23" s="14">
        <v>431</v>
      </c>
      <c r="G23" s="14">
        <v>697</v>
      </c>
      <c r="H23" s="14">
        <v>605</v>
      </c>
      <c r="I23" s="14">
        <v>1035</v>
      </c>
      <c r="J23" s="14">
        <v>807</v>
      </c>
      <c r="K23" s="14">
        <v>667</v>
      </c>
      <c r="L23" s="14">
        <v>654</v>
      </c>
      <c r="M23" s="14">
        <v>515</v>
      </c>
      <c r="N23" s="14">
        <v>729</v>
      </c>
      <c r="O23" s="16">
        <f t="shared" si="0"/>
        <v>8041</v>
      </c>
      <c r="P23" s="16">
        <f t="shared" si="1"/>
        <v>22.030136986301368</v>
      </c>
    </row>
    <row r="24" spans="1:16" x14ac:dyDescent="0.2">
      <c r="A24" s="18" t="s">
        <v>9</v>
      </c>
      <c r="B24" s="19" t="s">
        <v>30</v>
      </c>
      <c r="C24" s="14">
        <v>1446</v>
      </c>
      <c r="D24" s="14">
        <v>1176</v>
      </c>
      <c r="E24" s="14">
        <v>1260</v>
      </c>
      <c r="F24" s="14">
        <v>1261</v>
      </c>
      <c r="G24" s="14">
        <v>1311</v>
      </c>
      <c r="H24" s="14">
        <v>1251</v>
      </c>
      <c r="I24" s="14">
        <v>1361</v>
      </c>
      <c r="J24" s="14">
        <v>1320</v>
      </c>
      <c r="K24" s="14">
        <v>1222</v>
      </c>
      <c r="L24" s="14">
        <v>1245</v>
      </c>
      <c r="M24" s="14">
        <v>1230</v>
      </c>
      <c r="N24" s="14">
        <v>1111</v>
      </c>
      <c r="O24" s="16">
        <f t="shared" si="0"/>
        <v>15194</v>
      </c>
      <c r="P24" s="16">
        <f t="shared" si="1"/>
        <v>41.627397260273973</v>
      </c>
    </row>
    <row r="25" spans="1:16" x14ac:dyDescent="0.2">
      <c r="A25" s="17" t="s">
        <v>9</v>
      </c>
      <c r="B25" s="14" t="s">
        <v>31</v>
      </c>
      <c r="C25" s="14">
        <v>526</v>
      </c>
      <c r="D25" s="14">
        <v>382</v>
      </c>
      <c r="E25" s="14">
        <v>278</v>
      </c>
      <c r="F25" s="14">
        <v>776</v>
      </c>
      <c r="G25" s="14">
        <v>1056</v>
      </c>
      <c r="H25" s="14">
        <v>916</v>
      </c>
      <c r="I25" s="14">
        <v>661</v>
      </c>
      <c r="J25" s="14">
        <v>796</v>
      </c>
      <c r="K25" s="14">
        <v>556</v>
      </c>
      <c r="L25" s="14">
        <v>639</v>
      </c>
      <c r="M25" s="14">
        <v>564</v>
      </c>
      <c r="N25" s="14">
        <v>552</v>
      </c>
      <c r="O25" s="16">
        <f t="shared" si="0"/>
        <v>7702</v>
      </c>
      <c r="P25" s="16">
        <f t="shared" si="1"/>
        <v>21.101369863013698</v>
      </c>
    </row>
    <row r="26" spans="1:16" x14ac:dyDescent="0.2">
      <c r="A26" s="17" t="s">
        <v>9</v>
      </c>
      <c r="B26" s="14" t="s">
        <v>32</v>
      </c>
      <c r="C26" s="14">
        <v>161</v>
      </c>
      <c r="D26" s="14">
        <v>481</v>
      </c>
      <c r="E26" s="14">
        <v>46</v>
      </c>
      <c r="F26" s="14">
        <v>30</v>
      </c>
      <c r="G26" s="14">
        <v>322</v>
      </c>
      <c r="H26" s="14">
        <v>534</v>
      </c>
      <c r="I26" s="14">
        <v>861</v>
      </c>
      <c r="J26" s="14">
        <v>1826</v>
      </c>
      <c r="K26" s="14">
        <v>956</v>
      </c>
      <c r="L26" s="14">
        <v>2263</v>
      </c>
      <c r="M26" s="14">
        <v>2343</v>
      </c>
      <c r="N26" s="14">
        <v>2390</v>
      </c>
      <c r="O26" s="16">
        <f t="shared" si="0"/>
        <v>12213</v>
      </c>
      <c r="P26" s="16">
        <f t="shared" si="1"/>
        <v>33.460273972602742</v>
      </c>
    </row>
    <row r="27" spans="1:16" x14ac:dyDescent="0.2">
      <c r="A27" s="18" t="s">
        <v>9</v>
      </c>
      <c r="B27" s="19" t="s">
        <v>33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6">
        <f t="shared" si="0"/>
        <v>0</v>
      </c>
      <c r="P27" s="16">
        <f t="shared" si="1"/>
        <v>0</v>
      </c>
    </row>
    <row r="28" spans="1:16" x14ac:dyDescent="0.2">
      <c r="A28" s="17" t="s">
        <v>9</v>
      </c>
      <c r="B28" s="14" t="s">
        <v>34</v>
      </c>
      <c r="C28" s="14">
        <v>1630</v>
      </c>
      <c r="D28" s="14">
        <v>1443</v>
      </c>
      <c r="E28" s="14">
        <v>1575</v>
      </c>
      <c r="F28" s="14">
        <v>1399</v>
      </c>
      <c r="G28" s="14">
        <v>1502</v>
      </c>
      <c r="H28" s="14">
        <v>1417</v>
      </c>
      <c r="I28" s="14">
        <v>1458</v>
      </c>
      <c r="J28" s="14">
        <v>1468</v>
      </c>
      <c r="K28" s="14">
        <v>1374</v>
      </c>
      <c r="L28" s="14">
        <v>1377</v>
      </c>
      <c r="M28" s="14">
        <v>1314</v>
      </c>
      <c r="N28" s="14">
        <v>1459</v>
      </c>
      <c r="O28" s="16">
        <f t="shared" si="0"/>
        <v>17416</v>
      </c>
      <c r="P28" s="16">
        <f t="shared" si="1"/>
        <v>47.715068493150682</v>
      </c>
    </row>
    <row r="29" spans="1:16" x14ac:dyDescent="0.2">
      <c r="A29" s="17" t="s">
        <v>9</v>
      </c>
      <c r="B29" s="14" t="s">
        <v>35</v>
      </c>
      <c r="C29" s="14">
        <v>432</v>
      </c>
      <c r="D29" s="14">
        <v>705</v>
      </c>
      <c r="E29" s="14">
        <v>1184</v>
      </c>
      <c r="F29" s="14">
        <v>1310</v>
      </c>
      <c r="G29" s="14">
        <v>1537</v>
      </c>
      <c r="H29" s="14">
        <v>1303</v>
      </c>
      <c r="I29" s="14">
        <v>1284</v>
      </c>
      <c r="J29" s="14">
        <v>1040</v>
      </c>
      <c r="K29" s="14">
        <v>977</v>
      </c>
      <c r="L29" s="14">
        <v>965</v>
      </c>
      <c r="M29" s="14">
        <v>1180</v>
      </c>
      <c r="N29" s="14">
        <v>1194</v>
      </c>
      <c r="O29" s="16">
        <f t="shared" si="0"/>
        <v>13111</v>
      </c>
      <c r="P29" s="16">
        <f t="shared" si="1"/>
        <v>35.920547945205477</v>
      </c>
    </row>
    <row r="30" spans="1:16" x14ac:dyDescent="0.2">
      <c r="A30" s="17" t="s">
        <v>9</v>
      </c>
      <c r="B30" s="14" t="s">
        <v>36</v>
      </c>
      <c r="C30" s="14">
        <v>732</v>
      </c>
      <c r="D30" s="14">
        <v>611</v>
      </c>
      <c r="E30" s="14">
        <v>1144</v>
      </c>
      <c r="F30" s="14">
        <v>1514</v>
      </c>
      <c r="G30" s="14">
        <v>1589</v>
      </c>
      <c r="H30" s="14">
        <v>1364</v>
      </c>
      <c r="I30" s="14">
        <v>1329</v>
      </c>
      <c r="J30" s="14">
        <v>1265</v>
      </c>
      <c r="K30" s="14">
        <v>1206</v>
      </c>
      <c r="L30" s="14">
        <v>1397</v>
      </c>
      <c r="M30" s="14">
        <v>1236</v>
      </c>
      <c r="N30" s="14">
        <v>1198</v>
      </c>
      <c r="O30" s="16">
        <f t="shared" si="0"/>
        <v>14585</v>
      </c>
      <c r="P30" s="16">
        <f t="shared" si="1"/>
        <v>39.958904109589042</v>
      </c>
    </row>
    <row r="31" spans="1:16" x14ac:dyDescent="0.2">
      <c r="A31" s="17" t="s">
        <v>9</v>
      </c>
      <c r="B31" s="14" t="s">
        <v>37</v>
      </c>
      <c r="C31" s="14">
        <v>11070</v>
      </c>
      <c r="D31" s="14">
        <v>9921</v>
      </c>
      <c r="E31" s="14">
        <v>11152</v>
      </c>
      <c r="F31" s="14">
        <v>8831</v>
      </c>
      <c r="G31" s="14">
        <v>12326</v>
      </c>
      <c r="H31" s="14">
        <v>10234</v>
      </c>
      <c r="I31" s="14">
        <v>11257</v>
      </c>
      <c r="J31" s="14">
        <v>11302</v>
      </c>
      <c r="K31" s="14">
        <v>9955</v>
      </c>
      <c r="L31" s="14">
        <v>9907</v>
      </c>
      <c r="M31" s="14">
        <v>8676</v>
      </c>
      <c r="N31" s="14">
        <v>8185</v>
      </c>
      <c r="O31" s="16">
        <f t="shared" si="0"/>
        <v>122816</v>
      </c>
      <c r="P31" s="16">
        <f t="shared" si="1"/>
        <v>336.48219178082189</v>
      </c>
    </row>
    <row r="32" spans="1:16" x14ac:dyDescent="0.2">
      <c r="A32" s="18" t="s">
        <v>38</v>
      </c>
      <c r="B32" s="19" t="s">
        <v>39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472</v>
      </c>
      <c r="L32" s="14">
        <v>718</v>
      </c>
      <c r="M32" s="14">
        <v>558</v>
      </c>
      <c r="N32" s="14">
        <v>310</v>
      </c>
      <c r="O32" s="16">
        <f t="shared" si="0"/>
        <v>2058</v>
      </c>
      <c r="P32" s="16">
        <f t="shared" si="1"/>
        <v>5.6383561643835618</v>
      </c>
    </row>
    <row r="33" spans="1:16" x14ac:dyDescent="0.2">
      <c r="A33" s="17" t="s">
        <v>40</v>
      </c>
      <c r="B33" s="14" t="s">
        <v>41</v>
      </c>
      <c r="C33" s="14">
        <v>1800</v>
      </c>
      <c r="D33" s="14">
        <v>1100</v>
      </c>
      <c r="E33" s="14">
        <v>885</v>
      </c>
      <c r="F33" s="14">
        <v>1814</v>
      </c>
      <c r="G33" s="14">
        <v>3810</v>
      </c>
      <c r="H33" s="14">
        <v>3477</v>
      </c>
      <c r="I33" s="14">
        <v>2285</v>
      </c>
      <c r="J33" s="14">
        <v>2556</v>
      </c>
      <c r="K33" s="14">
        <v>2482</v>
      </c>
      <c r="L33" s="14">
        <v>2010</v>
      </c>
      <c r="M33" s="14">
        <v>1579</v>
      </c>
      <c r="N33" s="14">
        <v>1941</v>
      </c>
      <c r="O33" s="16">
        <f t="shared" si="0"/>
        <v>25739</v>
      </c>
      <c r="P33" s="16">
        <f t="shared" si="1"/>
        <v>70.517808219178079</v>
      </c>
    </row>
    <row r="34" spans="1:16" x14ac:dyDescent="0.2">
      <c r="A34" s="18" t="s">
        <v>40</v>
      </c>
      <c r="B34" s="19" t="s">
        <v>42</v>
      </c>
      <c r="C34" s="14">
        <v>223</v>
      </c>
      <c r="D34" s="14">
        <v>711</v>
      </c>
      <c r="E34" s="14">
        <v>842</v>
      </c>
      <c r="F34" s="14">
        <v>1212</v>
      </c>
      <c r="G34" s="14">
        <v>1079</v>
      </c>
      <c r="H34" s="14">
        <v>1129</v>
      </c>
      <c r="I34" s="14">
        <v>843</v>
      </c>
      <c r="J34" s="14">
        <v>2323</v>
      </c>
      <c r="K34" s="14">
        <v>1612</v>
      </c>
      <c r="L34" s="14">
        <v>1948</v>
      </c>
      <c r="M34" s="14">
        <v>2031</v>
      </c>
      <c r="N34" s="14">
        <v>1649</v>
      </c>
      <c r="O34" s="16">
        <f t="shared" si="0"/>
        <v>15602</v>
      </c>
      <c r="P34" s="16">
        <f t="shared" si="1"/>
        <v>42.745205479452054</v>
      </c>
    </row>
    <row r="35" spans="1:16" x14ac:dyDescent="0.2">
      <c r="A35" s="18" t="s">
        <v>40</v>
      </c>
      <c r="B35" s="19" t="s">
        <v>43</v>
      </c>
      <c r="C35" s="14">
        <v>14</v>
      </c>
      <c r="D35" s="14">
        <v>1160</v>
      </c>
      <c r="E35" s="14">
        <v>2971</v>
      </c>
      <c r="F35" s="14">
        <v>2576</v>
      </c>
      <c r="G35" s="14">
        <v>1962</v>
      </c>
      <c r="H35" s="14">
        <v>2183</v>
      </c>
      <c r="I35" s="14">
        <v>2361</v>
      </c>
      <c r="J35" s="14">
        <v>2473</v>
      </c>
      <c r="K35" s="14">
        <v>1781</v>
      </c>
      <c r="L35" s="14">
        <v>1417</v>
      </c>
      <c r="M35" s="14">
        <v>1087</v>
      </c>
      <c r="N35" s="14">
        <v>1416</v>
      </c>
      <c r="O35" s="16">
        <f t="shared" si="0"/>
        <v>21401</v>
      </c>
      <c r="P35" s="16">
        <f t="shared" si="1"/>
        <v>58.632876712328766</v>
      </c>
    </row>
    <row r="36" spans="1:16" x14ac:dyDescent="0.2">
      <c r="A36" s="18" t="s">
        <v>40</v>
      </c>
      <c r="B36" s="19" t="s">
        <v>44</v>
      </c>
      <c r="C36" s="14">
        <v>572</v>
      </c>
      <c r="D36" s="14">
        <v>304</v>
      </c>
      <c r="E36" s="14">
        <v>464</v>
      </c>
      <c r="F36" s="14">
        <v>676</v>
      </c>
      <c r="G36" s="14">
        <v>590</v>
      </c>
      <c r="H36" s="14">
        <v>598</v>
      </c>
      <c r="I36" s="14">
        <v>364</v>
      </c>
      <c r="J36" s="14">
        <v>592</v>
      </c>
      <c r="K36" s="14">
        <v>507</v>
      </c>
      <c r="L36" s="14">
        <v>503</v>
      </c>
      <c r="M36" s="14">
        <v>472</v>
      </c>
      <c r="N36" s="14">
        <v>308</v>
      </c>
      <c r="O36" s="16">
        <f t="shared" si="0"/>
        <v>5950</v>
      </c>
      <c r="P36" s="16">
        <f t="shared" si="1"/>
        <v>16.301369863013697</v>
      </c>
    </row>
    <row r="37" spans="1:16" x14ac:dyDescent="0.2">
      <c r="A37" s="18" t="s">
        <v>45</v>
      </c>
      <c r="B37" s="19" t="s">
        <v>46</v>
      </c>
      <c r="C37" s="14">
        <v>4352</v>
      </c>
      <c r="D37" s="14">
        <v>4482</v>
      </c>
      <c r="E37" s="14">
        <v>6593</v>
      </c>
      <c r="F37" s="14">
        <v>7306</v>
      </c>
      <c r="G37" s="14">
        <v>3994</v>
      </c>
      <c r="H37" s="14">
        <v>2590</v>
      </c>
      <c r="I37" s="14">
        <v>4285</v>
      </c>
      <c r="J37" s="14">
        <v>7056</v>
      </c>
      <c r="K37" s="14">
        <v>5530</v>
      </c>
      <c r="L37" s="14">
        <v>5782</v>
      </c>
      <c r="M37" s="14">
        <v>3999</v>
      </c>
      <c r="N37" s="14">
        <v>5155</v>
      </c>
      <c r="O37" s="16">
        <f t="shared" si="0"/>
        <v>61124</v>
      </c>
      <c r="P37" s="16">
        <f t="shared" si="1"/>
        <v>167.46301369863014</v>
      </c>
    </row>
    <row r="38" spans="1:16" x14ac:dyDescent="0.2">
      <c r="A38" s="18" t="s">
        <v>47</v>
      </c>
      <c r="B38" s="19" t="s">
        <v>48</v>
      </c>
      <c r="C38" s="14">
        <v>1831</v>
      </c>
      <c r="D38" s="14">
        <v>2598</v>
      </c>
      <c r="E38" s="14">
        <v>1207</v>
      </c>
      <c r="F38" s="14">
        <v>771</v>
      </c>
      <c r="G38" s="14">
        <v>1358</v>
      </c>
      <c r="H38" s="14">
        <v>1345</v>
      </c>
      <c r="I38" s="14">
        <v>1101</v>
      </c>
      <c r="J38" s="14">
        <v>1452</v>
      </c>
      <c r="K38" s="14">
        <v>1081</v>
      </c>
      <c r="L38" s="14">
        <v>789</v>
      </c>
      <c r="M38" s="14">
        <v>914</v>
      </c>
      <c r="N38" s="14">
        <v>878</v>
      </c>
      <c r="O38" s="16">
        <f t="shared" si="0"/>
        <v>15325</v>
      </c>
      <c r="P38" s="16">
        <f t="shared" si="1"/>
        <v>41.986301369863014</v>
      </c>
    </row>
    <row r="39" spans="1:16" x14ac:dyDescent="0.2">
      <c r="A39" s="18" t="s">
        <v>49</v>
      </c>
      <c r="B39" s="19" t="s">
        <v>50</v>
      </c>
      <c r="C39" s="14">
        <v>468</v>
      </c>
      <c r="D39" s="14">
        <v>623</v>
      </c>
      <c r="E39" s="14">
        <v>733</v>
      </c>
      <c r="F39" s="14">
        <v>1492</v>
      </c>
      <c r="G39" s="14">
        <v>1706</v>
      </c>
      <c r="H39" s="14">
        <v>1713</v>
      </c>
      <c r="I39" s="14">
        <v>1701</v>
      </c>
      <c r="J39" s="14">
        <v>2213</v>
      </c>
      <c r="K39" s="14">
        <v>1890</v>
      </c>
      <c r="L39" s="14">
        <v>2191</v>
      </c>
      <c r="M39" s="14">
        <v>1822</v>
      </c>
      <c r="N39" s="14">
        <v>1967</v>
      </c>
      <c r="O39" s="16">
        <f t="shared" si="0"/>
        <v>18519</v>
      </c>
      <c r="P39" s="16">
        <f t="shared" si="1"/>
        <v>50.736986301369861</v>
      </c>
    </row>
    <row r="40" spans="1:16" ht="12" thickBot="1" x14ac:dyDescent="0.25">
      <c r="A40" s="20" t="s">
        <v>51</v>
      </c>
      <c r="B40" s="21" t="s">
        <v>46</v>
      </c>
      <c r="C40" s="21">
        <v>2727</v>
      </c>
      <c r="D40" s="21">
        <v>1959</v>
      </c>
      <c r="E40" s="21">
        <v>2488</v>
      </c>
      <c r="F40" s="21">
        <v>2227</v>
      </c>
      <c r="G40" s="21">
        <v>2395</v>
      </c>
      <c r="H40" s="21">
        <v>1858</v>
      </c>
      <c r="I40" s="21">
        <v>1675</v>
      </c>
      <c r="J40" s="21">
        <v>2329</v>
      </c>
      <c r="K40" s="21">
        <v>2998</v>
      </c>
      <c r="L40" s="21">
        <v>2648</v>
      </c>
      <c r="M40" s="21">
        <v>2456</v>
      </c>
      <c r="N40" s="21">
        <v>2832</v>
      </c>
      <c r="O40" s="24">
        <f t="shared" si="0"/>
        <v>28592</v>
      </c>
      <c r="P40" s="24">
        <f t="shared" si="1"/>
        <v>78.334246575342462</v>
      </c>
    </row>
    <row r="41" spans="1:16" ht="12" thickTop="1" x14ac:dyDescent="0.2">
      <c r="A41" s="26" t="s">
        <v>52</v>
      </c>
      <c r="B41" s="19"/>
      <c r="C41" s="14">
        <f t="shared" ref="C41:O41" si="2">SUM(C4:C40)</f>
        <v>77211</v>
      </c>
      <c r="D41" s="14">
        <f t="shared" si="2"/>
        <v>70106</v>
      </c>
      <c r="E41" s="14">
        <f t="shared" si="2"/>
        <v>77106</v>
      </c>
      <c r="F41" s="14">
        <f t="shared" si="2"/>
        <v>73721</v>
      </c>
      <c r="G41" s="14">
        <f t="shared" si="2"/>
        <v>88093</v>
      </c>
      <c r="H41" s="14">
        <f t="shared" si="2"/>
        <v>74181</v>
      </c>
      <c r="I41" s="14">
        <f t="shared" si="2"/>
        <v>91913</v>
      </c>
      <c r="J41" s="14">
        <f t="shared" si="2"/>
        <v>95351</v>
      </c>
      <c r="K41" s="14">
        <f t="shared" si="2"/>
        <v>84073</v>
      </c>
      <c r="L41" s="14">
        <f t="shared" si="2"/>
        <v>93243</v>
      </c>
      <c r="M41" s="14">
        <f t="shared" si="2"/>
        <v>89338</v>
      </c>
      <c r="N41" s="14">
        <f t="shared" si="2"/>
        <v>92932</v>
      </c>
      <c r="O41" s="27">
        <f t="shared" si="2"/>
        <v>1007268</v>
      </c>
      <c r="P41" s="16">
        <f>O41/365</f>
        <v>2759.6383561643834</v>
      </c>
    </row>
    <row r="42" spans="1:16" ht="12" thickBot="1" x14ac:dyDescent="0.25">
      <c r="A42" s="28" t="s">
        <v>53</v>
      </c>
      <c r="B42" s="29"/>
      <c r="C42" s="30">
        <f>C41/31</f>
        <v>2490.6774193548385</v>
      </c>
      <c r="D42" s="30">
        <f>D41/28</f>
        <v>2503.7857142857142</v>
      </c>
      <c r="E42" s="30">
        <f>E41/31</f>
        <v>2487.2903225806454</v>
      </c>
      <c r="F42" s="30">
        <f>F41/30</f>
        <v>2457.3666666666668</v>
      </c>
      <c r="G42" s="30">
        <f>G41/31</f>
        <v>2841.7096774193546</v>
      </c>
      <c r="H42" s="30">
        <f>H41/30</f>
        <v>2472.6999999999998</v>
      </c>
      <c r="I42" s="30">
        <f>I41/31</f>
        <v>2964.9354838709678</v>
      </c>
      <c r="J42" s="30">
        <f>J41/31</f>
        <v>3075.8387096774195</v>
      </c>
      <c r="K42" s="30">
        <f>K41/30</f>
        <v>2802.4333333333334</v>
      </c>
      <c r="L42" s="30">
        <f>L41/31</f>
        <v>3007.8387096774195</v>
      </c>
      <c r="M42" s="30">
        <f>M41/30</f>
        <v>2977.9333333333334</v>
      </c>
      <c r="N42" s="30">
        <f>N41/31</f>
        <v>2997.8064516129034</v>
      </c>
      <c r="O42" s="32"/>
      <c r="P42" s="31"/>
    </row>
    <row r="43" spans="1:16" ht="12" thickBot="1" x14ac:dyDescent="0.25">
      <c r="A43" s="33" t="s">
        <v>9</v>
      </c>
      <c r="B43" s="34" t="s">
        <v>54</v>
      </c>
      <c r="C43" s="35">
        <v>1173</v>
      </c>
      <c r="D43" s="35">
        <v>909</v>
      </c>
      <c r="E43" s="35">
        <v>795</v>
      </c>
      <c r="F43" s="35">
        <v>415</v>
      </c>
      <c r="G43" s="35">
        <v>0</v>
      </c>
      <c r="H43" s="35"/>
      <c r="I43" s="35">
        <v>1776</v>
      </c>
      <c r="J43" s="35">
        <v>1952</v>
      </c>
      <c r="K43" s="35"/>
      <c r="L43" s="35"/>
      <c r="M43" s="35"/>
      <c r="N43" s="35"/>
      <c r="O43" s="37">
        <f t="shared" ref="O43:O49" si="3">SUM(C43:N43)</f>
        <v>7020</v>
      </c>
      <c r="P43" s="38">
        <f t="shared" ref="P43:P49" si="4">O43/365</f>
        <v>19.232876712328768</v>
      </c>
    </row>
    <row r="44" spans="1:16" ht="12" thickBot="1" x14ac:dyDescent="0.25">
      <c r="A44" s="18" t="s">
        <v>9</v>
      </c>
      <c r="B44" s="19" t="s">
        <v>55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9">
        <f t="shared" si="3"/>
        <v>0</v>
      </c>
      <c r="P44" s="38">
        <f t="shared" si="4"/>
        <v>0</v>
      </c>
    </row>
    <row r="45" spans="1:16" ht="12" thickBot="1" x14ac:dyDescent="0.25">
      <c r="A45" s="18" t="s">
        <v>9</v>
      </c>
      <c r="B45" s="19" t="s">
        <v>56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40">
        <f t="shared" si="3"/>
        <v>0</v>
      </c>
      <c r="P45" s="41">
        <f t="shared" si="4"/>
        <v>0</v>
      </c>
    </row>
    <row r="46" spans="1:16" ht="12" thickBot="1" x14ac:dyDescent="0.25">
      <c r="A46" s="18" t="s">
        <v>9</v>
      </c>
      <c r="B46" s="19" t="s">
        <v>57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40">
        <f t="shared" si="3"/>
        <v>0</v>
      </c>
      <c r="P46" s="41">
        <f t="shared" si="4"/>
        <v>0</v>
      </c>
    </row>
    <row r="47" spans="1:16" ht="12" thickBot="1" x14ac:dyDescent="0.25">
      <c r="A47" s="18" t="s">
        <v>9</v>
      </c>
      <c r="B47" s="19" t="s">
        <v>58</v>
      </c>
      <c r="C47" s="19">
        <v>1294</v>
      </c>
      <c r="D47" s="19">
        <v>1</v>
      </c>
      <c r="E47" s="19">
        <v>1157</v>
      </c>
      <c r="F47" s="19">
        <v>0</v>
      </c>
      <c r="G47" s="19">
        <v>2233</v>
      </c>
      <c r="H47" s="19"/>
      <c r="I47" s="19">
        <v>0</v>
      </c>
      <c r="J47" s="19">
        <v>2453</v>
      </c>
      <c r="K47" s="19"/>
      <c r="L47" s="19"/>
      <c r="M47" s="19"/>
      <c r="N47" s="19"/>
      <c r="O47" s="40">
        <f t="shared" si="3"/>
        <v>7138</v>
      </c>
      <c r="P47" s="41">
        <f t="shared" si="4"/>
        <v>19.556164383561644</v>
      </c>
    </row>
    <row r="48" spans="1:16" x14ac:dyDescent="0.2">
      <c r="A48" s="18" t="s">
        <v>9</v>
      </c>
      <c r="B48" s="19" t="s">
        <v>59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40">
        <f t="shared" si="3"/>
        <v>0</v>
      </c>
      <c r="P48" s="41">
        <f t="shared" si="4"/>
        <v>0</v>
      </c>
    </row>
    <row r="49" spans="1:16" ht="12" thickBot="1" x14ac:dyDescent="0.25">
      <c r="A49" s="42" t="s">
        <v>9</v>
      </c>
      <c r="B49" s="29" t="s">
        <v>60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43">
        <f t="shared" si="3"/>
        <v>0</v>
      </c>
      <c r="P49" s="44">
        <f t="shared" si="4"/>
        <v>0</v>
      </c>
    </row>
    <row r="50" spans="1:16" x14ac:dyDescent="0.2">
      <c r="A50" s="26" t="s">
        <v>52</v>
      </c>
      <c r="B50" s="19"/>
      <c r="C50" s="19">
        <f t="shared" ref="C50:O50" si="5">SUM(C43:C49)</f>
        <v>2467</v>
      </c>
      <c r="D50" s="19">
        <f t="shared" si="5"/>
        <v>910</v>
      </c>
      <c r="E50" s="19">
        <f t="shared" si="5"/>
        <v>1952</v>
      </c>
      <c r="F50" s="19">
        <f t="shared" si="5"/>
        <v>415</v>
      </c>
      <c r="G50" s="19">
        <f t="shared" si="5"/>
        <v>2233</v>
      </c>
      <c r="H50" s="19">
        <f t="shared" si="5"/>
        <v>0</v>
      </c>
      <c r="I50" s="19">
        <f t="shared" si="5"/>
        <v>1776</v>
      </c>
      <c r="J50" s="19">
        <f t="shared" si="5"/>
        <v>4405</v>
      </c>
      <c r="K50" s="19">
        <f t="shared" si="5"/>
        <v>0</v>
      </c>
      <c r="L50" s="19">
        <f t="shared" si="5"/>
        <v>0</v>
      </c>
      <c r="M50" s="19">
        <f t="shared" si="5"/>
        <v>0</v>
      </c>
      <c r="N50" s="19">
        <f t="shared" si="5"/>
        <v>0</v>
      </c>
      <c r="O50" s="45">
        <f t="shared" si="5"/>
        <v>14158</v>
      </c>
      <c r="P50" s="15">
        <f>O50/365</f>
        <v>38.789041095890411</v>
      </c>
    </row>
    <row r="51" spans="1:16" ht="12" thickBot="1" x14ac:dyDescent="0.25">
      <c r="A51" s="46" t="s">
        <v>53</v>
      </c>
      <c r="B51" s="29"/>
      <c r="C51" s="29">
        <f>C50/31</f>
        <v>79.58064516129032</v>
      </c>
      <c r="D51" s="29">
        <f>D50/28</f>
        <v>32.5</v>
      </c>
      <c r="E51" s="29">
        <f>E50/31</f>
        <v>62.967741935483872</v>
      </c>
      <c r="F51" s="29">
        <f>F50/30</f>
        <v>13.833333333333334</v>
      </c>
      <c r="G51" s="29">
        <f>G50/31</f>
        <v>72.032258064516128</v>
      </c>
      <c r="H51" s="29">
        <f>H50/30</f>
        <v>0</v>
      </c>
      <c r="I51" s="29">
        <f>I50/31</f>
        <v>57.29032258064516</v>
      </c>
      <c r="J51" s="29">
        <f>J50/31</f>
        <v>142.09677419354838</v>
      </c>
      <c r="K51" s="29">
        <f>K50/30</f>
        <v>0</v>
      </c>
      <c r="L51" s="29">
        <f>L50/31</f>
        <v>0</v>
      </c>
      <c r="M51" s="29">
        <f>M50/30</f>
        <v>0</v>
      </c>
      <c r="N51" s="29">
        <f>N50/31</f>
        <v>0</v>
      </c>
      <c r="O51" s="43"/>
      <c r="P51" s="29"/>
    </row>
    <row r="54" spans="1:16" x14ac:dyDescent="0.2">
      <c r="A54" s="66" t="s">
        <v>61</v>
      </c>
      <c r="B54" s="66"/>
      <c r="C54" s="66"/>
      <c r="D54" s="66" t="s">
        <v>1</v>
      </c>
      <c r="E54" s="66"/>
      <c r="F54" s="66"/>
      <c r="G54" s="66"/>
      <c r="H54" s="66"/>
      <c r="I54" s="66"/>
      <c r="J54" s="66" t="s">
        <v>2</v>
      </c>
      <c r="K54" s="66"/>
      <c r="L54" s="66"/>
    </row>
    <row r="55" spans="1:16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48"/>
      <c r="O55" s="3" t="s">
        <v>3</v>
      </c>
      <c r="P55" s="4" t="s">
        <v>4</v>
      </c>
    </row>
    <row r="56" spans="1:16" x14ac:dyDescent="0.2">
      <c r="A56" s="71" t="s">
        <v>5</v>
      </c>
      <c r="B56" s="72" t="s">
        <v>6</v>
      </c>
      <c r="C56" s="73">
        <v>36161</v>
      </c>
      <c r="D56" s="73">
        <v>36192</v>
      </c>
      <c r="E56" s="73">
        <v>36220</v>
      </c>
      <c r="F56" s="73">
        <v>36251</v>
      </c>
      <c r="G56" s="73">
        <v>36281</v>
      </c>
      <c r="H56" s="73">
        <v>36312</v>
      </c>
      <c r="I56" s="73">
        <v>36342</v>
      </c>
      <c r="J56" s="73">
        <v>36373</v>
      </c>
      <c r="K56" s="73">
        <v>36404</v>
      </c>
      <c r="L56" s="73">
        <v>36434</v>
      </c>
      <c r="M56" s="73">
        <v>36465</v>
      </c>
      <c r="N56" s="73">
        <v>36495</v>
      </c>
      <c r="O56" s="8" t="s">
        <v>62</v>
      </c>
      <c r="P56" s="8" t="s">
        <v>62</v>
      </c>
    </row>
    <row r="57" spans="1:16" x14ac:dyDescent="0.2">
      <c r="A57" s="74" t="s">
        <v>9</v>
      </c>
      <c r="B57" s="80" t="s">
        <v>10</v>
      </c>
      <c r="C57" s="1">
        <v>65</v>
      </c>
      <c r="D57" s="1">
        <v>56</v>
      </c>
      <c r="E57" s="1">
        <v>69</v>
      </c>
      <c r="F57" s="1">
        <v>84</v>
      </c>
      <c r="G57" s="1">
        <v>59</v>
      </c>
      <c r="H57" s="1">
        <v>81</v>
      </c>
      <c r="I57" s="1">
        <v>73</v>
      </c>
      <c r="J57" s="1">
        <v>69</v>
      </c>
      <c r="K57" s="1">
        <v>71</v>
      </c>
      <c r="L57" s="1">
        <v>62</v>
      </c>
      <c r="M57" s="1">
        <v>59</v>
      </c>
      <c r="N57" s="1">
        <v>55</v>
      </c>
      <c r="O57" s="11">
        <f t="shared" ref="O57:O93" si="6">SUM(C57:N57)</f>
        <v>803</v>
      </c>
      <c r="P57" s="49">
        <f t="shared" ref="P57:P93" si="7">O57/12</f>
        <v>66.916666666666671</v>
      </c>
    </row>
    <row r="58" spans="1:16" x14ac:dyDescent="0.2">
      <c r="A58" s="77" t="s">
        <v>9</v>
      </c>
      <c r="B58" s="81" t="s">
        <v>11</v>
      </c>
      <c r="C58" s="1">
        <v>121</v>
      </c>
      <c r="D58" s="1">
        <v>126</v>
      </c>
      <c r="E58" s="1">
        <v>144</v>
      </c>
      <c r="F58" s="1">
        <v>152</v>
      </c>
      <c r="G58" s="1">
        <v>123</v>
      </c>
      <c r="H58" s="1">
        <v>129</v>
      </c>
      <c r="I58" s="1">
        <v>120</v>
      </c>
      <c r="J58" s="1">
        <v>116</v>
      </c>
      <c r="K58" s="1">
        <v>133</v>
      </c>
      <c r="L58" s="1">
        <v>112</v>
      </c>
      <c r="M58" s="1">
        <v>111</v>
      </c>
      <c r="N58" s="1">
        <v>102</v>
      </c>
      <c r="O58" s="11">
        <f t="shared" si="6"/>
        <v>1489</v>
      </c>
      <c r="P58" s="49">
        <f t="shared" si="7"/>
        <v>124.08333333333333</v>
      </c>
    </row>
    <row r="59" spans="1:16" x14ac:dyDescent="0.2">
      <c r="A59" s="78" t="s">
        <v>9</v>
      </c>
      <c r="B59" s="82" t="s">
        <v>12</v>
      </c>
      <c r="C59" s="1">
        <v>102</v>
      </c>
      <c r="D59" s="1">
        <v>92</v>
      </c>
      <c r="E59" s="1">
        <v>91</v>
      </c>
      <c r="F59" s="1">
        <v>108</v>
      </c>
      <c r="G59" s="1">
        <v>66</v>
      </c>
      <c r="H59" s="1">
        <v>66</v>
      </c>
      <c r="I59" s="1">
        <v>85</v>
      </c>
      <c r="J59" s="1">
        <v>85</v>
      </c>
      <c r="K59" s="1">
        <v>104</v>
      </c>
      <c r="L59" s="1">
        <v>86</v>
      </c>
      <c r="M59" s="1">
        <v>94</v>
      </c>
      <c r="N59" s="1">
        <v>98</v>
      </c>
      <c r="O59" s="11">
        <f t="shared" si="6"/>
        <v>1077</v>
      </c>
      <c r="P59" s="49">
        <f t="shared" si="7"/>
        <v>89.75</v>
      </c>
    </row>
    <row r="60" spans="1:16" x14ac:dyDescent="0.2">
      <c r="A60" s="78" t="s">
        <v>9</v>
      </c>
      <c r="B60" s="82" t="s">
        <v>13</v>
      </c>
      <c r="C60" s="1">
        <v>70</v>
      </c>
      <c r="D60" s="1">
        <v>68</v>
      </c>
      <c r="E60" s="1">
        <v>77</v>
      </c>
      <c r="F60" s="1">
        <v>101</v>
      </c>
      <c r="G60" s="1">
        <v>69</v>
      </c>
      <c r="H60" s="1">
        <v>83</v>
      </c>
      <c r="I60" s="1">
        <v>98</v>
      </c>
      <c r="J60" s="1">
        <v>74</v>
      </c>
      <c r="K60" s="1">
        <v>87</v>
      </c>
      <c r="L60" s="1">
        <v>74</v>
      </c>
      <c r="M60" s="1">
        <v>65</v>
      </c>
      <c r="N60" s="1">
        <v>66</v>
      </c>
      <c r="O60" s="11">
        <f t="shared" si="6"/>
        <v>932</v>
      </c>
      <c r="P60" s="49">
        <f t="shared" si="7"/>
        <v>77.666666666666671</v>
      </c>
    </row>
    <row r="61" spans="1:16" x14ac:dyDescent="0.2">
      <c r="A61" s="78" t="s">
        <v>9</v>
      </c>
      <c r="B61" s="82" t="s">
        <v>14</v>
      </c>
      <c r="C61" s="1">
        <v>74</v>
      </c>
      <c r="D61" s="1">
        <v>72</v>
      </c>
      <c r="E61" s="1">
        <v>83</v>
      </c>
      <c r="F61" s="1">
        <v>86</v>
      </c>
      <c r="G61" s="1">
        <v>73</v>
      </c>
      <c r="H61" s="1">
        <v>87</v>
      </c>
      <c r="I61" s="1">
        <v>80</v>
      </c>
      <c r="J61" s="1">
        <v>75</v>
      </c>
      <c r="K61" s="1">
        <v>76</v>
      </c>
      <c r="L61" s="1">
        <v>71</v>
      </c>
      <c r="M61" s="1">
        <v>71</v>
      </c>
      <c r="N61" s="1">
        <v>74</v>
      </c>
      <c r="O61" s="11">
        <f t="shared" si="6"/>
        <v>922</v>
      </c>
      <c r="P61" s="49">
        <f t="shared" si="7"/>
        <v>76.833333333333329</v>
      </c>
    </row>
    <row r="62" spans="1:16" x14ac:dyDescent="0.2">
      <c r="A62" s="77" t="s">
        <v>9</v>
      </c>
      <c r="B62" s="81" t="s">
        <v>15</v>
      </c>
      <c r="C62" s="1">
        <v>109</v>
      </c>
      <c r="D62" s="1">
        <v>112</v>
      </c>
      <c r="E62" s="1">
        <v>128</v>
      </c>
      <c r="F62" s="1">
        <v>133</v>
      </c>
      <c r="G62" s="1">
        <v>109</v>
      </c>
      <c r="H62" s="1">
        <v>119</v>
      </c>
      <c r="I62" s="1">
        <v>111</v>
      </c>
      <c r="J62" s="1">
        <v>106</v>
      </c>
      <c r="K62" s="1">
        <v>125</v>
      </c>
      <c r="L62" s="1">
        <v>103</v>
      </c>
      <c r="M62" s="1">
        <v>103</v>
      </c>
      <c r="N62" s="1">
        <v>90</v>
      </c>
      <c r="O62" s="11">
        <f t="shared" si="6"/>
        <v>1348</v>
      </c>
      <c r="P62" s="49">
        <f t="shared" si="7"/>
        <v>112.33333333333333</v>
      </c>
    </row>
    <row r="63" spans="1:16" x14ac:dyDescent="0.2">
      <c r="A63" s="77" t="s">
        <v>9</v>
      </c>
      <c r="B63" s="81" t="s">
        <v>16</v>
      </c>
      <c r="C63" s="1">
        <v>84</v>
      </c>
      <c r="D63" s="1">
        <v>70</v>
      </c>
      <c r="E63" s="1">
        <v>93</v>
      </c>
      <c r="F63" s="1">
        <v>84</v>
      </c>
      <c r="G63" s="1">
        <v>85</v>
      </c>
      <c r="H63" s="1">
        <v>122</v>
      </c>
      <c r="I63" s="1">
        <v>100</v>
      </c>
      <c r="J63" s="1">
        <v>74</v>
      </c>
      <c r="K63" s="1">
        <v>77</v>
      </c>
      <c r="L63" s="1">
        <v>83</v>
      </c>
      <c r="M63" s="1">
        <v>69</v>
      </c>
      <c r="N63" s="1">
        <v>74</v>
      </c>
      <c r="O63" s="11">
        <f t="shared" si="6"/>
        <v>1015</v>
      </c>
      <c r="P63" s="49">
        <f t="shared" si="7"/>
        <v>84.583333333333329</v>
      </c>
    </row>
    <row r="64" spans="1:16" x14ac:dyDescent="0.2">
      <c r="A64" s="78" t="s">
        <v>9</v>
      </c>
      <c r="B64" s="82" t="s">
        <v>17</v>
      </c>
      <c r="C64" s="1">
        <v>124</v>
      </c>
      <c r="D64" s="1">
        <v>121</v>
      </c>
      <c r="E64" s="1">
        <v>138</v>
      </c>
      <c r="F64" s="1">
        <v>142</v>
      </c>
      <c r="G64" s="1">
        <v>115</v>
      </c>
      <c r="H64" s="1">
        <v>125</v>
      </c>
      <c r="I64" s="1">
        <v>118</v>
      </c>
      <c r="J64" s="1">
        <v>111</v>
      </c>
      <c r="K64" s="1">
        <v>126</v>
      </c>
      <c r="L64" s="1">
        <v>110</v>
      </c>
      <c r="M64" s="1">
        <v>106</v>
      </c>
      <c r="N64" s="1">
        <v>102</v>
      </c>
      <c r="O64" s="11">
        <f t="shared" si="6"/>
        <v>1438</v>
      </c>
      <c r="P64" s="49">
        <f t="shared" si="7"/>
        <v>119.83333333333333</v>
      </c>
    </row>
    <row r="65" spans="1:16" x14ac:dyDescent="0.2">
      <c r="A65" s="78" t="s">
        <v>9</v>
      </c>
      <c r="B65" s="82" t="s">
        <v>18</v>
      </c>
      <c r="C65" s="1">
        <v>129</v>
      </c>
      <c r="D65" s="1">
        <v>141</v>
      </c>
      <c r="E65" s="1">
        <v>150</v>
      </c>
      <c r="F65" s="1">
        <v>149</v>
      </c>
      <c r="G65" s="1">
        <v>122</v>
      </c>
      <c r="H65" s="1">
        <v>127</v>
      </c>
      <c r="I65" s="1">
        <v>119</v>
      </c>
      <c r="J65" s="1">
        <v>113</v>
      </c>
      <c r="K65" s="1">
        <v>132</v>
      </c>
      <c r="L65" s="1">
        <v>119</v>
      </c>
      <c r="M65" s="1">
        <v>112</v>
      </c>
      <c r="N65" s="1">
        <v>102</v>
      </c>
      <c r="O65" s="11">
        <f t="shared" si="6"/>
        <v>1515</v>
      </c>
      <c r="P65" s="49">
        <f t="shared" si="7"/>
        <v>126.25</v>
      </c>
    </row>
    <row r="66" spans="1:16" x14ac:dyDescent="0.2">
      <c r="A66" s="78" t="s">
        <v>9</v>
      </c>
      <c r="B66" s="82" t="s">
        <v>19</v>
      </c>
      <c r="C66" s="1">
        <v>126</v>
      </c>
      <c r="D66" s="1">
        <v>129</v>
      </c>
      <c r="E66" s="1">
        <v>147</v>
      </c>
      <c r="F66" s="1">
        <v>149</v>
      </c>
      <c r="G66" s="1">
        <v>121</v>
      </c>
      <c r="H66" s="1">
        <v>128</v>
      </c>
      <c r="I66" s="1">
        <v>116</v>
      </c>
      <c r="J66" s="1">
        <v>111</v>
      </c>
      <c r="K66" s="1">
        <v>129</v>
      </c>
      <c r="L66" s="1">
        <v>110</v>
      </c>
      <c r="M66" s="1">
        <v>110</v>
      </c>
      <c r="N66" s="1">
        <v>97</v>
      </c>
      <c r="O66" s="11">
        <f t="shared" si="6"/>
        <v>1473</v>
      </c>
      <c r="P66" s="49">
        <f t="shared" si="7"/>
        <v>122.75</v>
      </c>
    </row>
    <row r="67" spans="1:16" x14ac:dyDescent="0.2">
      <c r="A67" s="78" t="s">
        <v>9</v>
      </c>
      <c r="B67" s="82" t="s">
        <v>20</v>
      </c>
      <c r="C67" s="1">
        <v>111</v>
      </c>
      <c r="D67" s="1">
        <v>110</v>
      </c>
      <c r="E67" s="1">
        <v>128</v>
      </c>
      <c r="F67" s="1">
        <v>133</v>
      </c>
      <c r="G67" s="1">
        <v>107</v>
      </c>
      <c r="H67" s="1">
        <v>125</v>
      </c>
      <c r="I67" s="1">
        <v>72</v>
      </c>
      <c r="J67" s="1">
        <v>49</v>
      </c>
      <c r="K67" s="1">
        <v>59</v>
      </c>
      <c r="L67" s="1">
        <v>58</v>
      </c>
      <c r="M67" s="1">
        <v>61</v>
      </c>
      <c r="N67" s="1">
        <v>46</v>
      </c>
      <c r="O67" s="11">
        <f t="shared" si="6"/>
        <v>1059</v>
      </c>
      <c r="P67" s="49">
        <f t="shared" si="7"/>
        <v>88.25</v>
      </c>
    </row>
    <row r="68" spans="1:16" x14ac:dyDescent="0.2">
      <c r="A68" s="78" t="s">
        <v>9</v>
      </c>
      <c r="B68" s="82" t="s">
        <v>21</v>
      </c>
      <c r="C68" s="1">
        <v>114</v>
      </c>
      <c r="D68" s="1">
        <v>111</v>
      </c>
      <c r="E68" s="1">
        <v>131</v>
      </c>
      <c r="F68" s="1">
        <v>135</v>
      </c>
      <c r="G68" s="1">
        <v>114</v>
      </c>
      <c r="H68" s="1">
        <v>122</v>
      </c>
      <c r="I68" s="1">
        <v>110</v>
      </c>
      <c r="J68" s="1">
        <v>106</v>
      </c>
      <c r="K68" s="1">
        <v>125</v>
      </c>
      <c r="L68" s="1">
        <v>105</v>
      </c>
      <c r="M68" s="1">
        <v>104</v>
      </c>
      <c r="N68" s="1">
        <v>94</v>
      </c>
      <c r="O68" s="11">
        <f t="shared" si="6"/>
        <v>1371</v>
      </c>
      <c r="P68" s="49">
        <f t="shared" si="7"/>
        <v>114.25</v>
      </c>
    </row>
    <row r="69" spans="1:16" x14ac:dyDescent="0.2">
      <c r="A69" s="78" t="s">
        <v>9</v>
      </c>
      <c r="B69" s="82" t="s">
        <v>22</v>
      </c>
      <c r="C69" s="1">
        <v>120</v>
      </c>
      <c r="D69" s="1">
        <v>120</v>
      </c>
      <c r="E69" s="1">
        <v>141</v>
      </c>
      <c r="F69" s="1">
        <v>145</v>
      </c>
      <c r="G69" s="1">
        <v>119</v>
      </c>
      <c r="H69" s="1">
        <v>126</v>
      </c>
      <c r="I69" s="1">
        <v>113</v>
      </c>
      <c r="J69" s="1">
        <v>109</v>
      </c>
      <c r="K69" s="1">
        <v>127</v>
      </c>
      <c r="L69" s="1">
        <v>107</v>
      </c>
      <c r="M69" s="1">
        <v>105</v>
      </c>
      <c r="N69" s="1">
        <v>93</v>
      </c>
      <c r="O69" s="11">
        <f t="shared" si="6"/>
        <v>1425</v>
      </c>
      <c r="P69" s="49">
        <f t="shared" si="7"/>
        <v>118.75</v>
      </c>
    </row>
    <row r="70" spans="1:16" x14ac:dyDescent="0.2">
      <c r="A70" s="77" t="s">
        <v>9</v>
      </c>
      <c r="B70" s="81" t="s">
        <v>23</v>
      </c>
      <c r="C70" s="1">
        <v>85</v>
      </c>
      <c r="D70" s="1">
        <v>106</v>
      </c>
      <c r="E70" s="1">
        <v>139</v>
      </c>
      <c r="F70" s="1">
        <v>128</v>
      </c>
      <c r="G70" s="1">
        <v>112</v>
      </c>
      <c r="H70" s="1">
        <v>122</v>
      </c>
      <c r="I70" s="1">
        <v>114</v>
      </c>
      <c r="J70" s="1">
        <v>117</v>
      </c>
      <c r="K70" s="1">
        <v>130</v>
      </c>
      <c r="L70" s="1">
        <v>106</v>
      </c>
      <c r="M70" s="1">
        <v>105</v>
      </c>
      <c r="N70" s="1">
        <v>92</v>
      </c>
      <c r="O70" s="11">
        <f t="shared" si="6"/>
        <v>1356</v>
      </c>
      <c r="P70" s="49">
        <f t="shared" si="7"/>
        <v>113</v>
      </c>
    </row>
    <row r="71" spans="1:16" x14ac:dyDescent="0.2">
      <c r="A71" s="78" t="s">
        <v>9</v>
      </c>
      <c r="B71" s="82" t="s">
        <v>24</v>
      </c>
      <c r="C71" s="1">
        <v>126</v>
      </c>
      <c r="D71" s="1">
        <v>128</v>
      </c>
      <c r="E71" s="1">
        <v>147</v>
      </c>
      <c r="F71" s="1">
        <v>150</v>
      </c>
      <c r="G71" s="1">
        <v>121</v>
      </c>
      <c r="H71" s="1">
        <v>127</v>
      </c>
      <c r="I71" s="1">
        <v>117</v>
      </c>
      <c r="J71" s="1">
        <v>112</v>
      </c>
      <c r="K71" s="1">
        <v>128</v>
      </c>
      <c r="L71" s="1">
        <v>110</v>
      </c>
      <c r="M71" s="1">
        <v>109</v>
      </c>
      <c r="N71" s="1">
        <v>97</v>
      </c>
      <c r="O71" s="11">
        <f t="shared" si="6"/>
        <v>1472</v>
      </c>
      <c r="P71" s="49">
        <f t="shared" si="7"/>
        <v>122.66666666666667</v>
      </c>
    </row>
    <row r="72" spans="1:16" x14ac:dyDescent="0.2">
      <c r="A72" s="78" t="s">
        <v>9</v>
      </c>
      <c r="B72" s="82" t="s">
        <v>25</v>
      </c>
      <c r="C72" s="1">
        <v>84</v>
      </c>
      <c r="D72" s="1">
        <v>84</v>
      </c>
      <c r="E72" s="1">
        <v>80</v>
      </c>
      <c r="F72" s="1">
        <v>91</v>
      </c>
      <c r="G72" s="1">
        <v>67</v>
      </c>
      <c r="H72" s="1">
        <v>79</v>
      </c>
      <c r="I72" s="1">
        <v>77</v>
      </c>
      <c r="J72" s="1">
        <v>72</v>
      </c>
      <c r="K72" s="1">
        <v>79</v>
      </c>
      <c r="L72" s="1">
        <v>75</v>
      </c>
      <c r="M72" s="1">
        <v>75</v>
      </c>
      <c r="N72" s="1">
        <v>79</v>
      </c>
      <c r="O72" s="11">
        <f t="shared" si="6"/>
        <v>942</v>
      </c>
      <c r="P72" s="49">
        <f t="shared" si="7"/>
        <v>78.5</v>
      </c>
    </row>
    <row r="73" spans="1:16" x14ac:dyDescent="0.2">
      <c r="A73" s="77" t="s">
        <v>9</v>
      </c>
      <c r="B73" s="81" t="s">
        <v>26</v>
      </c>
      <c r="C73" s="1">
        <v>126</v>
      </c>
      <c r="D73" s="1">
        <v>130</v>
      </c>
      <c r="E73" s="1">
        <v>151</v>
      </c>
      <c r="F73" s="1">
        <v>149</v>
      </c>
      <c r="G73" s="1">
        <v>119</v>
      </c>
      <c r="H73" s="1">
        <v>126</v>
      </c>
      <c r="I73" s="1">
        <v>119</v>
      </c>
      <c r="J73" s="1">
        <v>112</v>
      </c>
      <c r="K73" s="1">
        <v>128</v>
      </c>
      <c r="L73" s="1">
        <v>116</v>
      </c>
      <c r="M73" s="1">
        <v>113</v>
      </c>
      <c r="N73" s="1">
        <v>105</v>
      </c>
      <c r="O73" s="11">
        <f t="shared" si="6"/>
        <v>1494</v>
      </c>
      <c r="P73" s="49">
        <f t="shared" si="7"/>
        <v>124.5</v>
      </c>
    </row>
    <row r="74" spans="1:16" x14ac:dyDescent="0.2">
      <c r="A74" s="78" t="s">
        <v>9</v>
      </c>
      <c r="B74" s="82" t="s">
        <v>27</v>
      </c>
      <c r="C74" s="1">
        <v>121</v>
      </c>
      <c r="D74" s="1">
        <v>125</v>
      </c>
      <c r="E74" s="1">
        <v>144</v>
      </c>
      <c r="F74" s="1">
        <v>145</v>
      </c>
      <c r="G74" s="1">
        <v>124</v>
      </c>
      <c r="H74" s="1">
        <v>126</v>
      </c>
      <c r="I74" s="1">
        <v>117</v>
      </c>
      <c r="J74" s="1">
        <v>119</v>
      </c>
      <c r="K74" s="1">
        <v>130</v>
      </c>
      <c r="L74" s="1">
        <v>111</v>
      </c>
      <c r="M74" s="1">
        <v>114</v>
      </c>
      <c r="N74" s="1">
        <v>103</v>
      </c>
      <c r="O74" s="11">
        <f t="shared" si="6"/>
        <v>1479</v>
      </c>
      <c r="P74" s="49">
        <f t="shared" si="7"/>
        <v>123.25</v>
      </c>
    </row>
    <row r="75" spans="1:16" x14ac:dyDescent="0.2">
      <c r="A75" s="77" t="s">
        <v>9</v>
      </c>
      <c r="B75" s="81" t="s">
        <v>28</v>
      </c>
      <c r="C75" s="1">
        <v>122</v>
      </c>
      <c r="D75" s="1">
        <v>124</v>
      </c>
      <c r="E75" s="1">
        <v>147</v>
      </c>
      <c r="F75" s="1">
        <v>151</v>
      </c>
      <c r="G75" s="1">
        <v>131</v>
      </c>
      <c r="H75" s="1">
        <v>133</v>
      </c>
      <c r="I75" s="1">
        <v>119</v>
      </c>
      <c r="J75" s="1">
        <v>114</v>
      </c>
      <c r="K75" s="1">
        <v>132</v>
      </c>
      <c r="L75" s="1">
        <v>115</v>
      </c>
      <c r="M75" s="1">
        <v>114</v>
      </c>
      <c r="N75" s="1">
        <v>109</v>
      </c>
      <c r="O75" s="11">
        <f t="shared" si="6"/>
        <v>1511</v>
      </c>
      <c r="P75" s="49">
        <f t="shared" si="7"/>
        <v>125.91666666666667</v>
      </c>
    </row>
    <row r="76" spans="1:16" x14ac:dyDescent="0.2">
      <c r="A76" s="77" t="s">
        <v>9</v>
      </c>
      <c r="B76" s="81" t="s">
        <v>29</v>
      </c>
      <c r="C76" s="1">
        <v>64</v>
      </c>
      <c r="D76" s="1">
        <v>61</v>
      </c>
      <c r="E76" s="1">
        <v>62</v>
      </c>
      <c r="F76" s="1">
        <v>62</v>
      </c>
      <c r="G76" s="1">
        <v>62</v>
      </c>
      <c r="H76" s="1">
        <v>87</v>
      </c>
      <c r="I76" s="1">
        <v>74</v>
      </c>
      <c r="J76" s="1">
        <v>64</v>
      </c>
      <c r="K76" s="1">
        <v>70</v>
      </c>
      <c r="L76" s="1">
        <v>63</v>
      </c>
      <c r="M76" s="1">
        <v>61</v>
      </c>
      <c r="N76" s="1">
        <v>56</v>
      </c>
      <c r="O76" s="11">
        <f t="shared" si="6"/>
        <v>786</v>
      </c>
      <c r="P76" s="49">
        <f t="shared" si="7"/>
        <v>65.5</v>
      </c>
    </row>
    <row r="77" spans="1:16" x14ac:dyDescent="0.2">
      <c r="A77" s="78" t="s">
        <v>9</v>
      </c>
      <c r="B77" s="82" t="s">
        <v>30</v>
      </c>
      <c r="C77" s="1">
        <v>146</v>
      </c>
      <c r="D77" s="1">
        <v>124</v>
      </c>
      <c r="E77" s="1">
        <v>152</v>
      </c>
      <c r="F77" s="1">
        <v>164</v>
      </c>
      <c r="G77" s="1">
        <v>132</v>
      </c>
      <c r="H77" s="1">
        <v>136</v>
      </c>
      <c r="I77" s="1">
        <v>119</v>
      </c>
      <c r="J77" s="1">
        <v>113</v>
      </c>
      <c r="K77" s="1">
        <v>130</v>
      </c>
      <c r="L77" s="1">
        <v>117</v>
      </c>
      <c r="M77" s="1">
        <v>120</v>
      </c>
      <c r="N77" s="1">
        <v>108</v>
      </c>
      <c r="O77" s="11">
        <f t="shared" si="6"/>
        <v>1561</v>
      </c>
      <c r="P77" s="49">
        <f t="shared" si="7"/>
        <v>130.08333333333334</v>
      </c>
    </row>
    <row r="78" spans="1:16" x14ac:dyDescent="0.2">
      <c r="A78" s="77" t="s">
        <v>9</v>
      </c>
      <c r="B78" s="81" t="s">
        <v>31</v>
      </c>
      <c r="C78" s="1">
        <v>71</v>
      </c>
      <c r="D78" s="1">
        <v>56</v>
      </c>
      <c r="E78" s="1">
        <v>68</v>
      </c>
      <c r="F78" s="1">
        <v>84</v>
      </c>
      <c r="G78" s="1">
        <v>63</v>
      </c>
      <c r="H78" s="1">
        <v>84</v>
      </c>
      <c r="I78" s="1">
        <v>77</v>
      </c>
      <c r="J78" s="1">
        <v>73</v>
      </c>
      <c r="K78" s="1">
        <v>73</v>
      </c>
      <c r="L78" s="1">
        <v>69</v>
      </c>
      <c r="M78" s="1">
        <v>65</v>
      </c>
      <c r="N78" s="1">
        <v>63</v>
      </c>
      <c r="O78" s="11">
        <f t="shared" si="6"/>
        <v>846</v>
      </c>
      <c r="P78" s="49">
        <f t="shared" si="7"/>
        <v>70.5</v>
      </c>
    </row>
    <row r="79" spans="1:16" x14ac:dyDescent="0.2">
      <c r="A79" s="77" t="s">
        <v>9</v>
      </c>
      <c r="B79" s="81" t="s">
        <v>32</v>
      </c>
      <c r="C79" s="1">
        <v>122</v>
      </c>
      <c r="D79" s="1">
        <v>121</v>
      </c>
      <c r="E79" s="1">
        <v>140</v>
      </c>
      <c r="F79" s="1">
        <v>146</v>
      </c>
      <c r="G79" s="1">
        <v>108</v>
      </c>
      <c r="H79" s="1">
        <v>130</v>
      </c>
      <c r="I79" s="1">
        <v>120</v>
      </c>
      <c r="J79" s="1">
        <v>115</v>
      </c>
      <c r="K79" s="1">
        <v>131</v>
      </c>
      <c r="L79" s="1">
        <v>112</v>
      </c>
      <c r="M79" s="1">
        <v>106</v>
      </c>
      <c r="N79" s="1">
        <v>92</v>
      </c>
      <c r="O79" s="11">
        <f t="shared" si="6"/>
        <v>1443</v>
      </c>
      <c r="P79" s="49">
        <f t="shared" si="7"/>
        <v>120.25</v>
      </c>
    </row>
    <row r="80" spans="1:16" x14ac:dyDescent="0.2">
      <c r="A80" s="78" t="s">
        <v>9</v>
      </c>
      <c r="B80" s="82" t="s">
        <v>33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1">
        <f t="shared" si="6"/>
        <v>0</v>
      </c>
      <c r="P80" s="49">
        <f t="shared" si="7"/>
        <v>0</v>
      </c>
    </row>
    <row r="81" spans="1:16" x14ac:dyDescent="0.2">
      <c r="A81" s="77" t="s">
        <v>9</v>
      </c>
      <c r="B81" s="81" t="s">
        <v>34</v>
      </c>
      <c r="C81" s="1">
        <v>123</v>
      </c>
      <c r="D81" s="1">
        <v>126</v>
      </c>
      <c r="E81" s="1">
        <v>144</v>
      </c>
      <c r="F81" s="1">
        <v>150</v>
      </c>
      <c r="G81" s="1">
        <v>121</v>
      </c>
      <c r="H81" s="1">
        <v>126</v>
      </c>
      <c r="I81" s="1">
        <v>113</v>
      </c>
      <c r="J81" s="1">
        <v>110</v>
      </c>
      <c r="K81" s="1">
        <v>128</v>
      </c>
      <c r="L81" s="1">
        <v>108</v>
      </c>
      <c r="M81" s="1">
        <v>106</v>
      </c>
      <c r="N81" s="1">
        <v>94</v>
      </c>
      <c r="O81" s="11">
        <f t="shared" si="6"/>
        <v>1449</v>
      </c>
      <c r="P81" s="49">
        <f t="shared" si="7"/>
        <v>120.75</v>
      </c>
    </row>
    <row r="82" spans="1:16" x14ac:dyDescent="0.2">
      <c r="A82" s="77" t="s">
        <v>9</v>
      </c>
      <c r="B82" s="81" t="s">
        <v>35</v>
      </c>
      <c r="C82" s="1">
        <v>125</v>
      </c>
      <c r="D82" s="1">
        <v>130</v>
      </c>
      <c r="E82" s="1">
        <v>149</v>
      </c>
      <c r="F82" s="1">
        <v>143</v>
      </c>
      <c r="G82" s="1">
        <v>117</v>
      </c>
      <c r="H82" s="1">
        <v>132</v>
      </c>
      <c r="I82" s="1">
        <v>120</v>
      </c>
      <c r="J82" s="1">
        <v>114</v>
      </c>
      <c r="K82" s="1">
        <v>132</v>
      </c>
      <c r="L82" s="1">
        <v>118</v>
      </c>
      <c r="M82" s="1">
        <v>116</v>
      </c>
      <c r="N82" s="1">
        <v>105</v>
      </c>
      <c r="O82" s="11">
        <f t="shared" si="6"/>
        <v>1501</v>
      </c>
      <c r="P82" s="49">
        <f t="shared" si="7"/>
        <v>125.08333333333333</v>
      </c>
    </row>
    <row r="83" spans="1:16" x14ac:dyDescent="0.2">
      <c r="A83" s="77" t="s">
        <v>9</v>
      </c>
      <c r="B83" s="81" t="s">
        <v>36</v>
      </c>
      <c r="C83" s="1">
        <v>133</v>
      </c>
      <c r="D83" s="1">
        <v>130</v>
      </c>
      <c r="E83" s="1">
        <v>147</v>
      </c>
      <c r="F83" s="1">
        <v>151</v>
      </c>
      <c r="G83" s="1">
        <v>130</v>
      </c>
      <c r="H83" s="1">
        <v>135</v>
      </c>
      <c r="I83" s="1">
        <v>117</v>
      </c>
      <c r="J83" s="1">
        <v>112</v>
      </c>
      <c r="K83" s="1">
        <v>129</v>
      </c>
      <c r="L83" s="1">
        <v>111</v>
      </c>
      <c r="M83" s="1">
        <v>111</v>
      </c>
      <c r="N83" s="1">
        <v>103</v>
      </c>
      <c r="O83" s="11">
        <f t="shared" si="6"/>
        <v>1509</v>
      </c>
      <c r="P83" s="49">
        <f t="shared" si="7"/>
        <v>125.75</v>
      </c>
    </row>
    <row r="84" spans="1:16" x14ac:dyDescent="0.2">
      <c r="A84" s="77" t="s">
        <v>9</v>
      </c>
      <c r="B84" s="81" t="s">
        <v>37</v>
      </c>
      <c r="C84" s="1">
        <v>99</v>
      </c>
      <c r="D84" s="1">
        <v>84</v>
      </c>
      <c r="E84" s="1">
        <v>90</v>
      </c>
      <c r="F84" s="1">
        <v>99</v>
      </c>
      <c r="G84" s="1">
        <v>79</v>
      </c>
      <c r="H84" s="1">
        <v>90</v>
      </c>
      <c r="I84" s="1">
        <v>82</v>
      </c>
      <c r="J84" s="1">
        <v>79</v>
      </c>
      <c r="K84" s="1">
        <v>79</v>
      </c>
      <c r="L84" s="1">
        <v>73</v>
      </c>
      <c r="M84" s="1">
        <v>77</v>
      </c>
      <c r="N84" s="1">
        <v>84</v>
      </c>
      <c r="O84" s="11">
        <f t="shared" si="6"/>
        <v>1015</v>
      </c>
      <c r="P84" s="49">
        <f t="shared" si="7"/>
        <v>84.583333333333329</v>
      </c>
    </row>
    <row r="85" spans="1:16" x14ac:dyDescent="0.2">
      <c r="A85" s="78" t="s">
        <v>38</v>
      </c>
      <c r="B85" s="82" t="s">
        <v>39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67</v>
      </c>
      <c r="L85" s="1">
        <v>64</v>
      </c>
      <c r="M85" s="1">
        <v>61</v>
      </c>
      <c r="N85" s="1">
        <v>60</v>
      </c>
      <c r="O85" s="11">
        <f t="shared" si="6"/>
        <v>252</v>
      </c>
      <c r="P85" s="49">
        <f t="shared" si="7"/>
        <v>21</v>
      </c>
    </row>
    <row r="86" spans="1:16" x14ac:dyDescent="0.2">
      <c r="A86" s="77" t="s">
        <v>40</v>
      </c>
      <c r="B86" s="81" t="s">
        <v>41</v>
      </c>
      <c r="C86" s="1">
        <v>119</v>
      </c>
      <c r="D86" s="1">
        <v>118</v>
      </c>
      <c r="E86" s="1">
        <v>148</v>
      </c>
      <c r="F86" s="1">
        <v>137</v>
      </c>
      <c r="G86" s="1">
        <v>114</v>
      </c>
      <c r="H86" s="1">
        <v>131</v>
      </c>
      <c r="I86" s="1">
        <v>132</v>
      </c>
      <c r="J86" s="1">
        <v>123</v>
      </c>
      <c r="K86" s="1">
        <v>131</v>
      </c>
      <c r="L86" s="1">
        <v>113</v>
      </c>
      <c r="M86" s="1">
        <v>113</v>
      </c>
      <c r="N86" s="1">
        <v>99</v>
      </c>
      <c r="O86" s="11">
        <f t="shared" si="6"/>
        <v>1478</v>
      </c>
      <c r="P86" s="49">
        <f t="shared" si="7"/>
        <v>123.16666666666667</v>
      </c>
    </row>
    <row r="87" spans="1:16" x14ac:dyDescent="0.2">
      <c r="A87" s="78" t="s">
        <v>40</v>
      </c>
      <c r="B87" s="82" t="s">
        <v>42</v>
      </c>
      <c r="C87" s="1">
        <v>130</v>
      </c>
      <c r="D87" s="1">
        <v>130</v>
      </c>
      <c r="E87" s="1">
        <v>146</v>
      </c>
      <c r="F87" s="1">
        <v>138</v>
      </c>
      <c r="G87" s="1">
        <v>116</v>
      </c>
      <c r="H87" s="1">
        <v>134</v>
      </c>
      <c r="I87" s="1">
        <v>132</v>
      </c>
      <c r="J87" s="1">
        <v>132</v>
      </c>
      <c r="K87" s="1">
        <v>132</v>
      </c>
      <c r="L87" s="1">
        <v>132</v>
      </c>
      <c r="M87" s="1">
        <v>118</v>
      </c>
      <c r="N87" s="1">
        <v>105</v>
      </c>
      <c r="O87" s="11">
        <f t="shared" si="6"/>
        <v>1545</v>
      </c>
      <c r="P87" s="49">
        <f t="shared" si="7"/>
        <v>128.75</v>
      </c>
    </row>
    <row r="88" spans="1:16" x14ac:dyDescent="0.2">
      <c r="A88" s="78" t="s">
        <v>40</v>
      </c>
      <c r="B88" s="82" t="s">
        <v>43</v>
      </c>
      <c r="C88" s="1">
        <v>143</v>
      </c>
      <c r="D88" s="1">
        <v>137</v>
      </c>
      <c r="E88" s="1">
        <v>143</v>
      </c>
      <c r="F88" s="1">
        <v>146</v>
      </c>
      <c r="G88" s="1">
        <v>116</v>
      </c>
      <c r="H88" s="1">
        <v>132</v>
      </c>
      <c r="I88" s="1">
        <v>129</v>
      </c>
      <c r="J88" s="1">
        <v>128</v>
      </c>
      <c r="K88" s="1">
        <v>132</v>
      </c>
      <c r="L88" s="1">
        <v>111</v>
      </c>
      <c r="M88" s="1">
        <v>109</v>
      </c>
      <c r="N88" s="1">
        <v>92</v>
      </c>
      <c r="O88" s="11">
        <f t="shared" si="6"/>
        <v>1518</v>
      </c>
      <c r="P88" s="49">
        <f t="shared" si="7"/>
        <v>126.5</v>
      </c>
    </row>
    <row r="89" spans="1:16" x14ac:dyDescent="0.2">
      <c r="A89" s="78" t="s">
        <v>40</v>
      </c>
      <c r="B89" s="82" t="s">
        <v>44</v>
      </c>
      <c r="C89" s="1">
        <v>131</v>
      </c>
      <c r="D89" s="1">
        <v>138</v>
      </c>
      <c r="E89" s="1">
        <v>165</v>
      </c>
      <c r="F89" s="1">
        <v>158</v>
      </c>
      <c r="G89" s="1">
        <v>117</v>
      </c>
      <c r="H89" s="1">
        <v>137</v>
      </c>
      <c r="I89" s="1">
        <v>134</v>
      </c>
      <c r="J89" s="1">
        <v>131</v>
      </c>
      <c r="K89" s="1">
        <v>135</v>
      </c>
      <c r="L89" s="1">
        <v>116</v>
      </c>
      <c r="M89" s="1">
        <v>107</v>
      </c>
      <c r="N89" s="1">
        <v>92</v>
      </c>
      <c r="O89" s="11">
        <f t="shared" si="6"/>
        <v>1561</v>
      </c>
      <c r="P89" s="49">
        <f t="shared" si="7"/>
        <v>130.08333333333334</v>
      </c>
    </row>
    <row r="90" spans="1:16" x14ac:dyDescent="0.2">
      <c r="A90" s="78" t="s">
        <v>45</v>
      </c>
      <c r="B90" s="82" t="s">
        <v>46</v>
      </c>
      <c r="C90" s="1">
        <v>115</v>
      </c>
      <c r="D90" s="1">
        <v>143</v>
      </c>
      <c r="E90" s="1">
        <v>134</v>
      </c>
      <c r="F90" s="1">
        <v>134</v>
      </c>
      <c r="G90" s="1">
        <v>112</v>
      </c>
      <c r="H90" s="1">
        <v>128</v>
      </c>
      <c r="I90" s="1">
        <v>112</v>
      </c>
      <c r="J90" s="1">
        <v>69</v>
      </c>
      <c r="K90" s="1">
        <v>78</v>
      </c>
      <c r="L90" s="1">
        <v>64</v>
      </c>
      <c r="M90" s="1">
        <v>73</v>
      </c>
      <c r="N90" s="1">
        <v>63</v>
      </c>
      <c r="O90" s="11">
        <f t="shared" si="6"/>
        <v>1225</v>
      </c>
      <c r="P90" s="49">
        <f t="shared" si="7"/>
        <v>102.08333333333333</v>
      </c>
    </row>
    <row r="91" spans="1:16" x14ac:dyDescent="0.2">
      <c r="A91" s="78" t="s">
        <v>47</v>
      </c>
      <c r="B91" s="82" t="s">
        <v>48</v>
      </c>
      <c r="C91" s="1">
        <v>119</v>
      </c>
      <c r="D91" s="1">
        <v>126</v>
      </c>
      <c r="E91" s="1">
        <v>146</v>
      </c>
      <c r="F91" s="1">
        <v>137</v>
      </c>
      <c r="G91" s="1">
        <v>115</v>
      </c>
      <c r="H91" s="1">
        <v>135</v>
      </c>
      <c r="I91" s="1">
        <v>133</v>
      </c>
      <c r="J91" s="1">
        <v>126</v>
      </c>
      <c r="K91" s="1">
        <v>133</v>
      </c>
      <c r="L91" s="1">
        <v>117</v>
      </c>
      <c r="M91" s="1">
        <v>108</v>
      </c>
      <c r="N91" s="1">
        <v>91</v>
      </c>
      <c r="O91" s="11">
        <f t="shared" si="6"/>
        <v>1486</v>
      </c>
      <c r="P91" s="49">
        <f t="shared" si="7"/>
        <v>123.83333333333333</v>
      </c>
    </row>
    <row r="92" spans="1:16" x14ac:dyDescent="0.2">
      <c r="A92" s="78" t="s">
        <v>49</v>
      </c>
      <c r="B92" s="82" t="s">
        <v>50</v>
      </c>
      <c r="C92" s="1">
        <v>109</v>
      </c>
      <c r="D92" s="1">
        <v>122</v>
      </c>
      <c r="E92" s="1">
        <v>137</v>
      </c>
      <c r="F92" s="1">
        <v>133</v>
      </c>
      <c r="G92" s="1">
        <v>115</v>
      </c>
      <c r="H92" s="1">
        <v>129</v>
      </c>
      <c r="I92" s="1">
        <v>110</v>
      </c>
      <c r="J92" s="1">
        <v>61</v>
      </c>
      <c r="K92" s="1">
        <v>74</v>
      </c>
      <c r="L92" s="1">
        <v>61</v>
      </c>
      <c r="M92" s="1">
        <v>70</v>
      </c>
      <c r="N92" s="1">
        <v>70</v>
      </c>
      <c r="O92" s="11">
        <f t="shared" si="6"/>
        <v>1191</v>
      </c>
      <c r="P92" s="49">
        <f t="shared" si="7"/>
        <v>99.25</v>
      </c>
    </row>
    <row r="93" spans="1:16" ht="12" thickBot="1" x14ac:dyDescent="0.25">
      <c r="A93" s="77" t="s">
        <v>51</v>
      </c>
      <c r="B93" s="81" t="s">
        <v>46</v>
      </c>
      <c r="C93" s="53">
        <v>132</v>
      </c>
      <c r="D93" s="53">
        <v>160</v>
      </c>
      <c r="E93" s="53">
        <v>133</v>
      </c>
      <c r="F93" s="53">
        <v>134</v>
      </c>
      <c r="G93" s="53">
        <v>110</v>
      </c>
      <c r="H93" s="53">
        <v>125</v>
      </c>
      <c r="I93" s="53">
        <v>107</v>
      </c>
      <c r="J93" s="53">
        <v>64</v>
      </c>
      <c r="K93" s="53">
        <v>76</v>
      </c>
      <c r="L93" s="53">
        <v>64</v>
      </c>
      <c r="M93" s="53">
        <v>73</v>
      </c>
      <c r="N93" s="58">
        <v>62</v>
      </c>
      <c r="O93" s="55">
        <f t="shared" si="6"/>
        <v>1240</v>
      </c>
      <c r="P93" s="56">
        <f t="shared" si="7"/>
        <v>103.33333333333333</v>
      </c>
    </row>
    <row r="94" spans="1:16" ht="12" thickTop="1" x14ac:dyDescent="0.2">
      <c r="O94" s="11"/>
      <c r="P94" s="11"/>
    </row>
    <row r="95" spans="1:16" x14ac:dyDescent="0.2">
      <c r="A95" s="26" t="s">
        <v>52</v>
      </c>
      <c r="C95" s="1">
        <f t="shared" ref="C95:N95" si="8">SUM(C57:C94)</f>
        <v>3894</v>
      </c>
      <c r="D95" s="1">
        <f t="shared" si="8"/>
        <v>3931</v>
      </c>
      <c r="E95" s="1">
        <f t="shared" si="8"/>
        <v>4432</v>
      </c>
      <c r="F95" s="1">
        <f t="shared" si="8"/>
        <v>4531</v>
      </c>
      <c r="G95" s="1">
        <f t="shared" si="8"/>
        <v>3683</v>
      </c>
      <c r="H95" s="1">
        <f t="shared" si="8"/>
        <v>4124</v>
      </c>
      <c r="I95" s="1">
        <f t="shared" si="8"/>
        <v>3789</v>
      </c>
      <c r="J95" s="1">
        <f t="shared" si="8"/>
        <v>3458</v>
      </c>
      <c r="K95" s="1">
        <f t="shared" si="8"/>
        <v>3928</v>
      </c>
      <c r="L95" s="1">
        <f t="shared" si="8"/>
        <v>3446</v>
      </c>
      <c r="M95" s="1">
        <f t="shared" si="8"/>
        <v>3394</v>
      </c>
      <c r="N95" s="1">
        <f t="shared" si="8"/>
        <v>3117</v>
      </c>
      <c r="O95" s="59"/>
      <c r="P95" s="60"/>
    </row>
    <row r="96" spans="1:16" ht="12" thickBot="1" x14ac:dyDescent="0.25">
      <c r="A96" s="28" t="s">
        <v>53</v>
      </c>
      <c r="B96" s="61"/>
      <c r="C96" s="62">
        <f t="shared" ref="C96:J96" si="9">C95/35</f>
        <v>111.25714285714285</v>
      </c>
      <c r="D96" s="62">
        <f t="shared" si="9"/>
        <v>112.31428571428572</v>
      </c>
      <c r="E96" s="62">
        <f t="shared" si="9"/>
        <v>126.62857142857143</v>
      </c>
      <c r="F96" s="62">
        <f t="shared" si="9"/>
        <v>129.45714285714286</v>
      </c>
      <c r="G96" s="62">
        <f t="shared" si="9"/>
        <v>105.22857142857143</v>
      </c>
      <c r="H96" s="62">
        <f t="shared" si="9"/>
        <v>117.82857142857142</v>
      </c>
      <c r="I96" s="62">
        <f t="shared" si="9"/>
        <v>108.25714285714285</v>
      </c>
      <c r="J96" s="62">
        <f t="shared" si="9"/>
        <v>98.8</v>
      </c>
      <c r="K96" s="62">
        <f>K95/36</f>
        <v>109.11111111111111</v>
      </c>
      <c r="L96" s="62">
        <f>L95/36</f>
        <v>95.722222222222229</v>
      </c>
      <c r="M96" s="62">
        <f>M95/36</f>
        <v>94.277777777777771</v>
      </c>
      <c r="N96" s="62">
        <f>N95/36</f>
        <v>86.583333333333329</v>
      </c>
      <c r="O96" s="63">
        <f>SUM(C96:N96)</f>
        <v>1295.4658730158728</v>
      </c>
      <c r="P96" s="65">
        <f>O96/12</f>
        <v>107.9554894179894</v>
      </c>
    </row>
  </sheetData>
  <pageMargins left="0.75" right="0.75" top="0.28000000000000003" bottom="0.26" header="0.25" footer="0.26"/>
  <pageSetup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P45" sqref="P45"/>
    </sheetView>
  </sheetViews>
  <sheetFormatPr defaultRowHeight="11.25" x14ac:dyDescent="0.2"/>
  <cols>
    <col min="1" max="1" width="15.42578125" style="1" bestFit="1" customWidth="1"/>
    <col min="2" max="2" width="5" style="1" customWidth="1"/>
    <col min="3" max="3" width="5.7109375" style="1" customWidth="1"/>
    <col min="4" max="6" width="5.85546875" style="1" customWidth="1"/>
    <col min="7" max="7" width="6.140625" style="1" customWidth="1"/>
    <col min="8" max="8" width="5.7109375" style="1" customWidth="1"/>
    <col min="9" max="9" width="5.85546875" style="1" customWidth="1"/>
    <col min="10" max="10" width="6.140625" style="1" customWidth="1"/>
    <col min="11" max="11" width="6" style="1" customWidth="1"/>
    <col min="12" max="12" width="5.7109375" style="1" customWidth="1"/>
    <col min="13" max="14" width="6" style="1" customWidth="1"/>
    <col min="15" max="15" width="6.5703125" style="1" bestFit="1" customWidth="1"/>
    <col min="16" max="16" width="7" style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3">
        <v>35796</v>
      </c>
      <c r="D2" s="73">
        <v>35827</v>
      </c>
      <c r="E2" s="73">
        <v>35855</v>
      </c>
      <c r="F2" s="73">
        <v>35886</v>
      </c>
      <c r="G2" s="73">
        <v>35916</v>
      </c>
      <c r="H2" s="73">
        <v>35947</v>
      </c>
      <c r="I2" s="73">
        <v>35977</v>
      </c>
      <c r="J2" s="73">
        <v>36008</v>
      </c>
      <c r="K2" s="73">
        <v>36039</v>
      </c>
      <c r="L2" s="73">
        <v>36069</v>
      </c>
      <c r="M2" s="73">
        <v>36100</v>
      </c>
      <c r="N2" s="73">
        <v>36130</v>
      </c>
      <c r="O2" s="8" t="s">
        <v>7</v>
      </c>
      <c r="P2" s="8" t="s">
        <v>8</v>
      </c>
    </row>
    <row r="3" spans="1:16" x14ac:dyDescent="0.2">
      <c r="A3" s="12" t="s">
        <v>9</v>
      </c>
      <c r="B3" s="13" t="s">
        <v>10</v>
      </c>
      <c r="C3" s="14">
        <v>337</v>
      </c>
      <c r="D3" s="14">
        <v>418</v>
      </c>
      <c r="E3" s="14">
        <v>409</v>
      </c>
      <c r="F3" s="14">
        <v>248</v>
      </c>
      <c r="G3" s="14">
        <v>318</v>
      </c>
      <c r="H3" s="14">
        <v>169</v>
      </c>
      <c r="I3" s="14">
        <v>328</v>
      </c>
      <c r="J3" s="14">
        <v>2310</v>
      </c>
      <c r="K3" s="14">
        <v>1429</v>
      </c>
      <c r="L3" s="14">
        <v>2779</v>
      </c>
      <c r="M3" s="14">
        <v>2541</v>
      </c>
      <c r="N3" s="14">
        <v>2502</v>
      </c>
      <c r="O3" s="16">
        <f t="shared" ref="O3:O39" si="0">SUM(C3:N3)</f>
        <v>13788</v>
      </c>
      <c r="P3" s="16">
        <f t="shared" ref="P3:P39" si="1">O3/365</f>
        <v>37.775342465753425</v>
      </c>
    </row>
    <row r="4" spans="1:16" x14ac:dyDescent="0.2">
      <c r="A4" s="17" t="s">
        <v>9</v>
      </c>
      <c r="B4" s="14" t="s">
        <v>11</v>
      </c>
      <c r="C4" s="14">
        <v>2693</v>
      </c>
      <c r="D4" s="14">
        <v>822</v>
      </c>
      <c r="E4" s="14">
        <v>1650</v>
      </c>
      <c r="F4" s="14">
        <v>2424</v>
      </c>
      <c r="G4" s="14">
        <v>1132</v>
      </c>
      <c r="H4" s="14">
        <v>1784</v>
      </c>
      <c r="I4" s="14">
        <v>2091</v>
      </c>
      <c r="J4" s="14">
        <v>2193</v>
      </c>
      <c r="K4" s="14">
        <v>1543</v>
      </c>
      <c r="L4" s="14">
        <v>1975</v>
      </c>
      <c r="M4" s="14">
        <v>1069</v>
      </c>
      <c r="N4" s="14">
        <v>1631</v>
      </c>
      <c r="O4" s="16">
        <f t="shared" si="0"/>
        <v>21007</v>
      </c>
      <c r="P4" s="16">
        <f t="shared" si="1"/>
        <v>57.553424657534244</v>
      </c>
    </row>
    <row r="5" spans="1:16" x14ac:dyDescent="0.2">
      <c r="A5" s="18" t="s">
        <v>9</v>
      </c>
      <c r="B5" s="19" t="s">
        <v>12</v>
      </c>
      <c r="C5" s="14">
        <v>2831</v>
      </c>
      <c r="D5" s="14">
        <v>2139</v>
      </c>
      <c r="E5" s="14">
        <v>4351</v>
      </c>
      <c r="F5" s="14">
        <v>4634</v>
      </c>
      <c r="G5" s="14">
        <v>3677</v>
      </c>
      <c r="H5" s="14">
        <v>3638</v>
      </c>
      <c r="I5" s="14">
        <v>3988</v>
      </c>
      <c r="J5" s="14">
        <v>4463</v>
      </c>
      <c r="K5" s="14">
        <v>3334</v>
      </c>
      <c r="L5" s="14">
        <v>4766</v>
      </c>
      <c r="M5" s="14">
        <v>4190</v>
      </c>
      <c r="N5" s="14">
        <v>4265</v>
      </c>
      <c r="O5" s="16">
        <f t="shared" si="0"/>
        <v>46276</v>
      </c>
      <c r="P5" s="16">
        <f t="shared" si="1"/>
        <v>126.78356164383561</v>
      </c>
    </row>
    <row r="6" spans="1:16" x14ac:dyDescent="0.2">
      <c r="A6" s="18" t="s">
        <v>9</v>
      </c>
      <c r="B6" s="19" t="s">
        <v>13</v>
      </c>
      <c r="C6" s="14">
        <v>2000</v>
      </c>
      <c r="D6" s="14">
        <v>1795</v>
      </c>
      <c r="E6" s="14">
        <v>1950</v>
      </c>
      <c r="F6" s="14">
        <v>2029</v>
      </c>
      <c r="G6" s="14">
        <v>1956</v>
      </c>
      <c r="H6" s="14">
        <v>2117</v>
      </c>
      <c r="I6" s="14">
        <v>1883</v>
      </c>
      <c r="J6" s="14">
        <v>1628</v>
      </c>
      <c r="K6" s="14">
        <v>1457</v>
      </c>
      <c r="L6" s="14">
        <v>1734</v>
      </c>
      <c r="M6" s="14">
        <v>1538</v>
      </c>
      <c r="N6" s="14">
        <v>1726</v>
      </c>
      <c r="O6" s="16">
        <f t="shared" si="0"/>
        <v>21813</v>
      </c>
      <c r="P6" s="16">
        <f t="shared" si="1"/>
        <v>59.761643835616439</v>
      </c>
    </row>
    <row r="7" spans="1:16" x14ac:dyDescent="0.2">
      <c r="A7" s="18" t="s">
        <v>9</v>
      </c>
      <c r="B7" s="19" t="s">
        <v>14</v>
      </c>
      <c r="C7" s="14">
        <v>6599</v>
      </c>
      <c r="D7" s="14">
        <v>3757</v>
      </c>
      <c r="E7" s="14">
        <v>3922</v>
      </c>
      <c r="F7" s="14">
        <v>5286</v>
      </c>
      <c r="G7" s="14">
        <v>5499</v>
      </c>
      <c r="H7" s="14">
        <v>1017</v>
      </c>
      <c r="I7" s="14">
        <v>3820</v>
      </c>
      <c r="J7" s="14">
        <v>1902</v>
      </c>
      <c r="K7" s="14">
        <v>3462</v>
      </c>
      <c r="L7" s="14">
        <v>9051</v>
      </c>
      <c r="M7" s="14">
        <v>8169</v>
      </c>
      <c r="N7" s="14">
        <v>4286</v>
      </c>
      <c r="O7" s="16">
        <f t="shared" si="0"/>
        <v>56770</v>
      </c>
      <c r="P7" s="16">
        <f t="shared" si="1"/>
        <v>155.53424657534248</v>
      </c>
    </row>
    <row r="8" spans="1:16" x14ac:dyDescent="0.2">
      <c r="A8" s="17" t="s">
        <v>9</v>
      </c>
      <c r="B8" s="14" t="s">
        <v>15</v>
      </c>
      <c r="C8" s="14">
        <v>2861</v>
      </c>
      <c r="D8" s="14">
        <v>2288</v>
      </c>
      <c r="E8" s="14">
        <v>3634</v>
      </c>
      <c r="F8" s="14">
        <v>3822</v>
      </c>
      <c r="G8" s="14">
        <v>3621</v>
      </c>
      <c r="H8" s="14">
        <v>3787</v>
      </c>
      <c r="I8" s="14">
        <v>3380</v>
      </c>
      <c r="J8" s="14">
        <v>4015</v>
      </c>
      <c r="K8" s="14">
        <v>2960</v>
      </c>
      <c r="L8" s="14">
        <v>3642</v>
      </c>
      <c r="M8" s="14">
        <v>3703</v>
      </c>
      <c r="N8" s="14">
        <v>3898</v>
      </c>
      <c r="O8" s="16">
        <f t="shared" si="0"/>
        <v>41611</v>
      </c>
      <c r="P8" s="16">
        <f t="shared" si="1"/>
        <v>114.0027397260274</v>
      </c>
    </row>
    <row r="9" spans="1:16" x14ac:dyDescent="0.2">
      <c r="A9" s="17" t="s">
        <v>9</v>
      </c>
      <c r="B9" s="14" t="s">
        <v>16</v>
      </c>
      <c r="C9" s="14">
        <v>1079</v>
      </c>
      <c r="D9" s="14">
        <v>1252</v>
      </c>
      <c r="E9" s="14">
        <v>1297</v>
      </c>
      <c r="F9" s="14">
        <v>1311</v>
      </c>
      <c r="G9" s="14">
        <v>1249</v>
      </c>
      <c r="H9" s="14">
        <v>724</v>
      </c>
      <c r="I9" s="14">
        <v>26</v>
      </c>
      <c r="J9" s="14">
        <v>590</v>
      </c>
      <c r="K9" s="14">
        <v>1566</v>
      </c>
      <c r="L9" s="14">
        <v>1852</v>
      </c>
      <c r="M9" s="14">
        <v>2384</v>
      </c>
      <c r="N9" s="14">
        <v>3605</v>
      </c>
      <c r="O9" s="16">
        <f t="shared" si="0"/>
        <v>16935</v>
      </c>
      <c r="P9" s="16">
        <f t="shared" si="1"/>
        <v>46.397260273972606</v>
      </c>
    </row>
    <row r="10" spans="1:16" x14ac:dyDescent="0.2">
      <c r="A10" s="18" t="s">
        <v>9</v>
      </c>
      <c r="B10" s="19" t="s">
        <v>17</v>
      </c>
      <c r="C10" s="14">
        <v>3675</v>
      </c>
      <c r="D10" s="14">
        <v>3065</v>
      </c>
      <c r="E10" s="14">
        <v>3613</v>
      </c>
      <c r="F10" s="14">
        <v>3405</v>
      </c>
      <c r="G10" s="14">
        <v>3180</v>
      </c>
      <c r="H10" s="14">
        <v>3169</v>
      </c>
      <c r="I10" s="14">
        <v>1050</v>
      </c>
      <c r="J10" s="14">
        <v>1663</v>
      </c>
      <c r="K10" s="14">
        <v>1883</v>
      </c>
      <c r="L10" s="14">
        <v>1899</v>
      </c>
      <c r="M10" s="14">
        <v>2249</v>
      </c>
      <c r="N10" s="14">
        <v>1837</v>
      </c>
      <c r="O10" s="16">
        <f t="shared" si="0"/>
        <v>30688</v>
      </c>
      <c r="P10" s="16">
        <f t="shared" si="1"/>
        <v>84.07671232876713</v>
      </c>
    </row>
    <row r="11" spans="1:16" x14ac:dyDescent="0.2">
      <c r="A11" s="18" t="s">
        <v>9</v>
      </c>
      <c r="B11" s="19" t="s">
        <v>18</v>
      </c>
      <c r="C11" s="14">
        <v>229</v>
      </c>
      <c r="D11" s="14">
        <v>107</v>
      </c>
      <c r="E11" s="14">
        <v>140</v>
      </c>
      <c r="F11" s="14">
        <v>229</v>
      </c>
      <c r="G11" s="14">
        <v>212</v>
      </c>
      <c r="H11" s="14">
        <v>212</v>
      </c>
      <c r="I11" s="14">
        <v>237</v>
      </c>
      <c r="J11" s="14">
        <v>260</v>
      </c>
      <c r="K11" s="14">
        <v>174</v>
      </c>
      <c r="L11" s="14">
        <v>259</v>
      </c>
      <c r="M11" s="14">
        <v>198</v>
      </c>
      <c r="N11" s="14">
        <v>217</v>
      </c>
      <c r="O11" s="16">
        <f t="shared" si="0"/>
        <v>2474</v>
      </c>
      <c r="P11" s="16">
        <f t="shared" si="1"/>
        <v>6.7780821917808218</v>
      </c>
    </row>
    <row r="12" spans="1:16" x14ac:dyDescent="0.2">
      <c r="A12" s="18" t="s">
        <v>9</v>
      </c>
      <c r="B12" s="19" t="s">
        <v>19</v>
      </c>
      <c r="C12" s="14">
        <v>715</v>
      </c>
      <c r="D12" s="14">
        <v>827</v>
      </c>
      <c r="E12" s="14">
        <v>865</v>
      </c>
      <c r="F12" s="14">
        <v>862</v>
      </c>
      <c r="G12" s="14">
        <v>927</v>
      </c>
      <c r="H12" s="14">
        <v>979</v>
      </c>
      <c r="I12" s="14">
        <v>885</v>
      </c>
      <c r="J12" s="14">
        <v>886</v>
      </c>
      <c r="K12" s="14">
        <v>842</v>
      </c>
      <c r="L12" s="14">
        <v>839</v>
      </c>
      <c r="M12" s="14">
        <v>797</v>
      </c>
      <c r="N12" s="14">
        <v>639</v>
      </c>
      <c r="O12" s="16">
        <f t="shared" si="0"/>
        <v>10063</v>
      </c>
      <c r="P12" s="16">
        <f t="shared" si="1"/>
        <v>27.56986301369863</v>
      </c>
    </row>
    <row r="13" spans="1:16" x14ac:dyDescent="0.2">
      <c r="A13" s="18" t="s">
        <v>9</v>
      </c>
      <c r="B13" s="19" t="s">
        <v>20</v>
      </c>
      <c r="C13" s="14">
        <v>328</v>
      </c>
      <c r="D13" s="14">
        <v>347</v>
      </c>
      <c r="E13" s="14">
        <v>374</v>
      </c>
      <c r="F13" s="14">
        <v>376</v>
      </c>
      <c r="G13" s="14">
        <v>417</v>
      </c>
      <c r="H13" s="14">
        <v>418</v>
      </c>
      <c r="I13" s="14">
        <v>439</v>
      </c>
      <c r="J13" s="14">
        <v>392</v>
      </c>
      <c r="K13" s="14">
        <v>325</v>
      </c>
      <c r="L13" s="14">
        <v>386</v>
      </c>
      <c r="M13" s="14">
        <v>371</v>
      </c>
      <c r="N13" s="14">
        <v>335</v>
      </c>
      <c r="O13" s="16">
        <f t="shared" si="0"/>
        <v>4508</v>
      </c>
      <c r="P13" s="16">
        <f t="shared" si="1"/>
        <v>12.35068493150685</v>
      </c>
    </row>
    <row r="14" spans="1:16" x14ac:dyDescent="0.2">
      <c r="A14" s="18" t="s">
        <v>9</v>
      </c>
      <c r="B14" s="19" t="s">
        <v>21</v>
      </c>
      <c r="C14" s="14">
        <v>1215</v>
      </c>
      <c r="D14" s="14">
        <v>1079</v>
      </c>
      <c r="E14" s="14">
        <v>1154</v>
      </c>
      <c r="F14" s="14">
        <v>1164</v>
      </c>
      <c r="G14" s="14">
        <v>1186</v>
      </c>
      <c r="H14" s="14">
        <v>1185</v>
      </c>
      <c r="I14" s="14">
        <v>1207</v>
      </c>
      <c r="J14" s="14">
        <v>1140</v>
      </c>
      <c r="K14" s="14">
        <v>1011</v>
      </c>
      <c r="L14" s="14">
        <v>1252</v>
      </c>
      <c r="M14" s="14">
        <v>1027</v>
      </c>
      <c r="N14" s="14">
        <v>1140</v>
      </c>
      <c r="O14" s="16">
        <f t="shared" si="0"/>
        <v>13760</v>
      </c>
      <c r="P14" s="16">
        <f t="shared" si="1"/>
        <v>37.698630136986303</v>
      </c>
    </row>
    <row r="15" spans="1:16" x14ac:dyDescent="0.2">
      <c r="A15" s="18" t="s">
        <v>9</v>
      </c>
      <c r="B15" s="19" t="s">
        <v>22</v>
      </c>
      <c r="C15" s="14">
        <v>926</v>
      </c>
      <c r="D15" s="14">
        <v>1048</v>
      </c>
      <c r="E15" s="14">
        <v>845</v>
      </c>
      <c r="F15" s="14">
        <v>1099</v>
      </c>
      <c r="G15" s="14">
        <v>987</v>
      </c>
      <c r="H15" s="14">
        <v>2265</v>
      </c>
      <c r="I15" s="14">
        <v>2124</v>
      </c>
      <c r="J15" s="14">
        <v>2261</v>
      </c>
      <c r="K15" s="14">
        <v>1732</v>
      </c>
      <c r="L15" s="14">
        <v>1408</v>
      </c>
      <c r="M15" s="14">
        <v>1114</v>
      </c>
      <c r="N15" s="14">
        <v>2380</v>
      </c>
      <c r="O15" s="16">
        <f t="shared" si="0"/>
        <v>18189</v>
      </c>
      <c r="P15" s="16">
        <f t="shared" si="1"/>
        <v>49.832876712328769</v>
      </c>
    </row>
    <row r="16" spans="1:16" x14ac:dyDescent="0.2">
      <c r="A16" s="17" t="s">
        <v>9</v>
      </c>
      <c r="B16" s="14" t="s">
        <v>23</v>
      </c>
      <c r="C16" s="14">
        <v>2468</v>
      </c>
      <c r="D16" s="14">
        <v>261</v>
      </c>
      <c r="E16" s="14">
        <v>856</v>
      </c>
      <c r="F16" s="14">
        <v>1927</v>
      </c>
      <c r="G16" s="14">
        <v>841</v>
      </c>
      <c r="H16" s="14">
        <v>870</v>
      </c>
      <c r="I16" s="14">
        <v>45</v>
      </c>
      <c r="J16" s="14">
        <v>1051</v>
      </c>
      <c r="K16" s="14">
        <v>1168</v>
      </c>
      <c r="L16" s="14">
        <v>1981</v>
      </c>
      <c r="M16" s="14">
        <v>567</v>
      </c>
      <c r="N16" s="14">
        <v>929</v>
      </c>
      <c r="O16" s="16">
        <f t="shared" si="0"/>
        <v>12964</v>
      </c>
      <c r="P16" s="16">
        <f t="shared" si="1"/>
        <v>35.517808219178079</v>
      </c>
    </row>
    <row r="17" spans="1:16" x14ac:dyDescent="0.2">
      <c r="A17" s="18" t="s">
        <v>9</v>
      </c>
      <c r="B17" s="19" t="s">
        <v>24</v>
      </c>
      <c r="C17" s="14">
        <v>2031</v>
      </c>
      <c r="D17" s="14">
        <v>1563</v>
      </c>
      <c r="E17" s="14">
        <v>1819</v>
      </c>
      <c r="F17" s="14">
        <v>1751</v>
      </c>
      <c r="G17" s="14">
        <v>2068</v>
      </c>
      <c r="H17" s="14">
        <v>1928</v>
      </c>
      <c r="I17" s="14">
        <v>2004</v>
      </c>
      <c r="J17" s="14">
        <v>2082</v>
      </c>
      <c r="K17" s="14">
        <v>1886</v>
      </c>
      <c r="L17" s="14">
        <v>2098</v>
      </c>
      <c r="M17" s="14">
        <v>1877</v>
      </c>
      <c r="N17" s="14">
        <v>1842</v>
      </c>
      <c r="O17" s="16">
        <f t="shared" si="0"/>
        <v>22949</v>
      </c>
      <c r="P17" s="16">
        <f t="shared" si="1"/>
        <v>62.873972602739727</v>
      </c>
    </row>
    <row r="18" spans="1:16" x14ac:dyDescent="0.2">
      <c r="A18" s="18" t="s">
        <v>9</v>
      </c>
      <c r="B18" s="19" t="s">
        <v>25</v>
      </c>
      <c r="C18" s="14">
        <v>4706</v>
      </c>
      <c r="D18" s="14">
        <v>4352</v>
      </c>
      <c r="E18" s="14">
        <v>4969</v>
      </c>
      <c r="F18" s="14">
        <v>4839</v>
      </c>
      <c r="G18" s="14">
        <v>4615</v>
      </c>
      <c r="H18" s="14">
        <v>7033</v>
      </c>
      <c r="I18" s="14">
        <v>5473</v>
      </c>
      <c r="J18" s="14">
        <v>5638</v>
      </c>
      <c r="K18" s="14">
        <v>4875</v>
      </c>
      <c r="L18" s="14">
        <v>13604</v>
      </c>
      <c r="M18" s="14">
        <v>12447</v>
      </c>
      <c r="N18" s="14">
        <v>12190</v>
      </c>
      <c r="O18" s="16">
        <f t="shared" si="0"/>
        <v>84741</v>
      </c>
      <c r="P18" s="16">
        <f t="shared" si="1"/>
        <v>232.16712328767125</v>
      </c>
    </row>
    <row r="19" spans="1:16" x14ac:dyDescent="0.2">
      <c r="A19" s="17" t="s">
        <v>9</v>
      </c>
      <c r="B19" s="14" t="s">
        <v>26</v>
      </c>
      <c r="C19" s="14">
        <v>514</v>
      </c>
      <c r="D19" s="14">
        <v>2002</v>
      </c>
      <c r="E19" s="14">
        <v>2025</v>
      </c>
      <c r="F19" s="14">
        <v>2064</v>
      </c>
      <c r="G19" s="14">
        <v>1077</v>
      </c>
      <c r="H19" s="14">
        <v>2118</v>
      </c>
      <c r="I19" s="14">
        <v>1916</v>
      </c>
      <c r="J19" s="14">
        <v>2140</v>
      </c>
      <c r="K19" s="14">
        <v>1580</v>
      </c>
      <c r="L19" s="14">
        <v>1768</v>
      </c>
      <c r="M19" s="14">
        <v>1479</v>
      </c>
      <c r="N19" s="14">
        <v>1598</v>
      </c>
      <c r="O19" s="16">
        <f t="shared" si="0"/>
        <v>20281</v>
      </c>
      <c r="P19" s="16">
        <f t="shared" si="1"/>
        <v>55.564383561643837</v>
      </c>
    </row>
    <row r="20" spans="1:16" x14ac:dyDescent="0.2">
      <c r="A20" s="18" t="s">
        <v>9</v>
      </c>
      <c r="B20" s="19" t="s">
        <v>27</v>
      </c>
      <c r="C20" s="14">
        <v>800</v>
      </c>
      <c r="D20" s="14">
        <v>194</v>
      </c>
      <c r="E20" s="14">
        <v>811</v>
      </c>
      <c r="F20" s="14">
        <v>958</v>
      </c>
      <c r="G20" s="14">
        <v>184</v>
      </c>
      <c r="H20" s="14">
        <v>745</v>
      </c>
      <c r="I20" s="14">
        <v>854</v>
      </c>
      <c r="J20" s="14">
        <v>879</v>
      </c>
      <c r="K20" s="14">
        <v>502</v>
      </c>
      <c r="L20" s="14">
        <v>755</v>
      </c>
      <c r="M20" s="14">
        <v>737</v>
      </c>
      <c r="N20" s="14">
        <v>703</v>
      </c>
      <c r="O20" s="16">
        <f t="shared" si="0"/>
        <v>8122</v>
      </c>
      <c r="P20" s="16">
        <f t="shared" si="1"/>
        <v>22.252054794520546</v>
      </c>
    </row>
    <row r="21" spans="1:16" x14ac:dyDescent="0.2">
      <c r="A21" s="17" t="s">
        <v>9</v>
      </c>
      <c r="B21" s="14" t="s">
        <v>28</v>
      </c>
      <c r="C21" s="14">
        <v>1029</v>
      </c>
      <c r="D21" s="14">
        <v>1031</v>
      </c>
      <c r="E21" s="14">
        <v>969</v>
      </c>
      <c r="F21" s="14">
        <v>980</v>
      </c>
      <c r="G21" s="14">
        <v>817</v>
      </c>
      <c r="H21" s="14">
        <v>727</v>
      </c>
      <c r="I21" s="14">
        <v>665</v>
      </c>
      <c r="J21" s="14">
        <v>1001</v>
      </c>
      <c r="K21" s="14">
        <v>461</v>
      </c>
      <c r="L21" s="14">
        <v>742</v>
      </c>
      <c r="M21" s="14">
        <v>794</v>
      </c>
      <c r="N21" s="14">
        <v>891</v>
      </c>
      <c r="O21" s="16">
        <f t="shared" si="0"/>
        <v>10107</v>
      </c>
      <c r="P21" s="16">
        <f t="shared" si="1"/>
        <v>27.69041095890411</v>
      </c>
    </row>
    <row r="22" spans="1:16" x14ac:dyDescent="0.2">
      <c r="A22" s="17" t="s">
        <v>9</v>
      </c>
      <c r="B22" s="14" t="s">
        <v>29</v>
      </c>
      <c r="C22" s="14">
        <v>1837</v>
      </c>
      <c r="D22" s="14">
        <v>1804</v>
      </c>
      <c r="E22" s="14">
        <v>2951</v>
      </c>
      <c r="F22" s="14">
        <v>3274</v>
      </c>
      <c r="G22" s="14">
        <v>3092</v>
      </c>
      <c r="H22" s="14">
        <v>1967</v>
      </c>
      <c r="I22" s="14">
        <v>12</v>
      </c>
      <c r="J22" s="14">
        <v>74</v>
      </c>
      <c r="K22" s="14">
        <v>341</v>
      </c>
      <c r="L22" s="14">
        <v>645</v>
      </c>
      <c r="M22" s="14">
        <v>584</v>
      </c>
      <c r="N22" s="14">
        <v>778</v>
      </c>
      <c r="O22" s="16">
        <f t="shared" si="0"/>
        <v>17359</v>
      </c>
      <c r="P22" s="16">
        <f t="shared" si="1"/>
        <v>47.558904109589044</v>
      </c>
    </row>
    <row r="23" spans="1:16" x14ac:dyDescent="0.2">
      <c r="A23" s="18" t="s">
        <v>9</v>
      </c>
      <c r="B23" s="19" t="s">
        <v>30</v>
      </c>
      <c r="C23" s="14">
        <v>1103</v>
      </c>
      <c r="D23" s="14">
        <v>1412</v>
      </c>
      <c r="E23" s="14">
        <v>1404</v>
      </c>
      <c r="F23" s="14">
        <v>1247</v>
      </c>
      <c r="G23" s="14">
        <v>1379</v>
      </c>
      <c r="H23" s="14">
        <v>1336</v>
      </c>
      <c r="I23" s="14">
        <v>1422</v>
      </c>
      <c r="J23" s="14">
        <v>1326</v>
      </c>
      <c r="K23" s="14">
        <v>1196</v>
      </c>
      <c r="L23" s="14">
        <v>1375</v>
      </c>
      <c r="M23" s="14">
        <v>1404</v>
      </c>
      <c r="N23" s="14">
        <v>1148</v>
      </c>
      <c r="O23" s="16">
        <f t="shared" si="0"/>
        <v>15752</v>
      </c>
      <c r="P23" s="16">
        <f t="shared" si="1"/>
        <v>43.156164383561645</v>
      </c>
    </row>
    <row r="24" spans="1:16" x14ac:dyDescent="0.2">
      <c r="A24" s="17" t="s">
        <v>9</v>
      </c>
      <c r="B24" s="14" t="s">
        <v>31</v>
      </c>
      <c r="C24" s="14">
        <v>171</v>
      </c>
      <c r="D24" s="14">
        <v>366</v>
      </c>
      <c r="E24" s="14">
        <v>401</v>
      </c>
      <c r="F24" s="14">
        <v>403</v>
      </c>
      <c r="G24" s="14">
        <v>395</v>
      </c>
      <c r="H24" s="14">
        <v>313</v>
      </c>
      <c r="I24" s="14">
        <v>378</v>
      </c>
      <c r="J24" s="14">
        <v>354</v>
      </c>
      <c r="K24" s="14">
        <v>329</v>
      </c>
      <c r="L24" s="14">
        <v>270</v>
      </c>
      <c r="M24" s="14">
        <v>371</v>
      </c>
      <c r="N24" s="14">
        <v>503</v>
      </c>
      <c r="O24" s="16">
        <f t="shared" si="0"/>
        <v>4254</v>
      </c>
      <c r="P24" s="16">
        <f t="shared" si="1"/>
        <v>11.654794520547945</v>
      </c>
    </row>
    <row r="25" spans="1:16" x14ac:dyDescent="0.2">
      <c r="A25" s="17" t="s">
        <v>9</v>
      </c>
      <c r="B25" s="14" t="s">
        <v>32</v>
      </c>
      <c r="C25" s="14">
        <v>1118</v>
      </c>
      <c r="D25" s="14">
        <v>429</v>
      </c>
      <c r="E25" s="14">
        <v>998</v>
      </c>
      <c r="F25" s="14">
        <v>860</v>
      </c>
      <c r="G25" s="14">
        <v>695</v>
      </c>
      <c r="H25" s="14">
        <v>851</v>
      </c>
      <c r="I25" s="14">
        <v>1056</v>
      </c>
      <c r="J25" s="14">
        <v>865</v>
      </c>
      <c r="K25" s="14">
        <v>522</v>
      </c>
      <c r="L25" s="14">
        <v>589</v>
      </c>
      <c r="M25" s="14">
        <v>377</v>
      </c>
      <c r="N25" s="14">
        <v>833</v>
      </c>
      <c r="O25" s="16">
        <f t="shared" si="0"/>
        <v>9193</v>
      </c>
      <c r="P25" s="16">
        <f t="shared" si="1"/>
        <v>25.186301369863013</v>
      </c>
    </row>
    <row r="26" spans="1:16" x14ac:dyDescent="0.2">
      <c r="A26" s="18" t="s">
        <v>9</v>
      </c>
      <c r="B26" s="19" t="s">
        <v>33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f t="shared" si="0"/>
        <v>0</v>
      </c>
      <c r="P26" s="16">
        <f t="shared" si="1"/>
        <v>0</v>
      </c>
    </row>
    <row r="27" spans="1:16" x14ac:dyDescent="0.2">
      <c r="A27" s="17" t="s">
        <v>9</v>
      </c>
      <c r="B27" s="14" t="s">
        <v>34</v>
      </c>
      <c r="C27" s="14">
        <v>1177</v>
      </c>
      <c r="D27" s="14">
        <v>1130</v>
      </c>
      <c r="E27" s="14">
        <v>1165</v>
      </c>
      <c r="F27" s="14">
        <v>1252</v>
      </c>
      <c r="G27" s="14">
        <v>1331</v>
      </c>
      <c r="H27" s="14">
        <v>1460</v>
      </c>
      <c r="I27" s="14">
        <v>1836</v>
      </c>
      <c r="J27" s="14">
        <v>1760</v>
      </c>
      <c r="K27" s="14">
        <v>1320</v>
      </c>
      <c r="L27" s="14">
        <v>1430</v>
      </c>
      <c r="M27" s="14">
        <v>1567</v>
      </c>
      <c r="N27" s="14">
        <v>1684</v>
      </c>
      <c r="O27" s="16">
        <f t="shared" si="0"/>
        <v>17112</v>
      </c>
      <c r="P27" s="16">
        <f t="shared" si="1"/>
        <v>46.88219178082192</v>
      </c>
    </row>
    <row r="28" spans="1:16" x14ac:dyDescent="0.2">
      <c r="A28" s="17" t="s">
        <v>9</v>
      </c>
      <c r="B28" s="14" t="s">
        <v>35</v>
      </c>
      <c r="C28" s="14">
        <v>499</v>
      </c>
      <c r="D28" s="14">
        <v>486</v>
      </c>
      <c r="E28" s="14">
        <v>461</v>
      </c>
      <c r="F28" s="14">
        <v>505</v>
      </c>
      <c r="G28" s="14">
        <v>492</v>
      </c>
      <c r="H28" s="14">
        <v>553</v>
      </c>
      <c r="I28" s="14">
        <v>635</v>
      </c>
      <c r="J28" s="14">
        <v>578</v>
      </c>
      <c r="K28" s="14">
        <v>461</v>
      </c>
      <c r="L28" s="14">
        <v>402</v>
      </c>
      <c r="M28" s="14">
        <v>504</v>
      </c>
      <c r="N28" s="14">
        <v>571</v>
      </c>
      <c r="O28" s="16">
        <f t="shared" si="0"/>
        <v>6147</v>
      </c>
      <c r="P28" s="16">
        <f t="shared" si="1"/>
        <v>16.841095890410958</v>
      </c>
    </row>
    <row r="29" spans="1:16" x14ac:dyDescent="0.2">
      <c r="A29" s="17" t="s">
        <v>9</v>
      </c>
      <c r="B29" s="14" t="s">
        <v>36</v>
      </c>
      <c r="C29" s="14">
        <v>551</v>
      </c>
      <c r="D29" s="14">
        <v>553</v>
      </c>
      <c r="E29" s="14">
        <v>697</v>
      </c>
      <c r="F29" s="14">
        <v>869</v>
      </c>
      <c r="G29" s="14">
        <v>984</v>
      </c>
      <c r="H29" s="14">
        <v>776</v>
      </c>
      <c r="I29" s="14">
        <v>728</v>
      </c>
      <c r="J29" s="14">
        <v>1055</v>
      </c>
      <c r="K29" s="14">
        <v>1210</v>
      </c>
      <c r="L29" s="14">
        <v>1430</v>
      </c>
      <c r="M29" s="14">
        <v>1145</v>
      </c>
      <c r="N29" s="14">
        <v>1182</v>
      </c>
      <c r="O29" s="16">
        <f t="shared" si="0"/>
        <v>11180</v>
      </c>
      <c r="P29" s="16">
        <f t="shared" si="1"/>
        <v>30.63013698630137</v>
      </c>
    </row>
    <row r="30" spans="1:16" x14ac:dyDescent="0.2">
      <c r="A30" s="17" t="s">
        <v>9</v>
      </c>
      <c r="B30" s="14" t="s">
        <v>37</v>
      </c>
      <c r="C30" s="14">
        <v>2565</v>
      </c>
      <c r="D30" s="14">
        <v>15958</v>
      </c>
      <c r="E30" s="14">
        <v>14305</v>
      </c>
      <c r="F30" s="14">
        <v>14438</v>
      </c>
      <c r="G30" s="14">
        <v>11979</v>
      </c>
      <c r="H30" s="14">
        <v>9787</v>
      </c>
      <c r="I30" s="14">
        <v>12530</v>
      </c>
      <c r="J30" s="14">
        <v>11307</v>
      </c>
      <c r="K30" s="14">
        <v>9328</v>
      </c>
      <c r="L30" s="14">
        <v>13428</v>
      </c>
      <c r="M30" s="14">
        <v>13519</v>
      </c>
      <c r="N30" s="14">
        <v>11148</v>
      </c>
      <c r="O30" s="16">
        <f t="shared" si="0"/>
        <v>140292</v>
      </c>
      <c r="P30" s="16">
        <f t="shared" si="1"/>
        <v>384.36164383561646</v>
      </c>
    </row>
    <row r="31" spans="1:16" x14ac:dyDescent="0.2">
      <c r="A31" s="18" t="s">
        <v>38</v>
      </c>
      <c r="B31" s="19" t="s">
        <v>39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  <c r="P31" s="16">
        <f t="shared" si="1"/>
        <v>0</v>
      </c>
    </row>
    <row r="32" spans="1:16" x14ac:dyDescent="0.2">
      <c r="A32" s="17" t="s">
        <v>40</v>
      </c>
      <c r="B32" s="14" t="s">
        <v>41</v>
      </c>
      <c r="C32" s="14">
        <v>1490</v>
      </c>
      <c r="D32" s="14">
        <v>2113</v>
      </c>
      <c r="E32" s="14">
        <v>1140</v>
      </c>
      <c r="F32" s="14">
        <v>2263</v>
      </c>
      <c r="G32" s="14">
        <v>2869</v>
      </c>
      <c r="H32" s="14">
        <v>2650</v>
      </c>
      <c r="I32" s="14">
        <v>2272</v>
      </c>
      <c r="J32" s="14">
        <v>1053</v>
      </c>
      <c r="K32" s="14">
        <v>1359</v>
      </c>
      <c r="L32" s="14">
        <v>2056</v>
      </c>
      <c r="M32" s="14">
        <v>1766</v>
      </c>
      <c r="N32" s="14">
        <v>1485</v>
      </c>
      <c r="O32" s="16">
        <f t="shared" si="0"/>
        <v>22516</v>
      </c>
      <c r="P32" s="16">
        <f t="shared" si="1"/>
        <v>61.68767123287671</v>
      </c>
    </row>
    <row r="33" spans="1:16" x14ac:dyDescent="0.2">
      <c r="A33" s="18" t="s">
        <v>40</v>
      </c>
      <c r="B33" s="19" t="s">
        <v>42</v>
      </c>
      <c r="C33" s="14">
        <v>705</v>
      </c>
      <c r="D33" s="14">
        <v>461</v>
      </c>
      <c r="E33" s="14">
        <v>504</v>
      </c>
      <c r="F33" s="14">
        <v>809</v>
      </c>
      <c r="G33" s="14">
        <v>766</v>
      </c>
      <c r="H33" s="14">
        <v>685</v>
      </c>
      <c r="I33" s="14">
        <v>783</v>
      </c>
      <c r="J33" s="14">
        <v>623</v>
      </c>
      <c r="K33" s="14">
        <v>549</v>
      </c>
      <c r="L33" s="14">
        <v>701</v>
      </c>
      <c r="M33" s="14">
        <v>836</v>
      </c>
      <c r="N33" s="14">
        <v>1063</v>
      </c>
      <c r="O33" s="16">
        <f t="shared" si="0"/>
        <v>8485</v>
      </c>
      <c r="P33" s="16">
        <f t="shared" si="1"/>
        <v>23.246575342465754</v>
      </c>
    </row>
    <row r="34" spans="1:16" x14ac:dyDescent="0.2">
      <c r="A34" s="18" t="s">
        <v>40</v>
      </c>
      <c r="B34" s="19" t="s">
        <v>43</v>
      </c>
      <c r="C34" s="14">
        <v>1310</v>
      </c>
      <c r="D34" s="14">
        <v>988</v>
      </c>
      <c r="E34" s="14">
        <v>571</v>
      </c>
      <c r="F34" s="14">
        <v>442</v>
      </c>
      <c r="G34" s="14">
        <v>618</v>
      </c>
      <c r="H34" s="14">
        <v>0</v>
      </c>
      <c r="I34" s="14">
        <v>22</v>
      </c>
      <c r="J34" s="14">
        <v>636</v>
      </c>
      <c r="K34" s="14">
        <v>1206</v>
      </c>
      <c r="L34" s="14">
        <v>2396</v>
      </c>
      <c r="M34" s="14">
        <v>1520</v>
      </c>
      <c r="N34" s="14">
        <v>548</v>
      </c>
      <c r="O34" s="16">
        <f t="shared" si="0"/>
        <v>10257</v>
      </c>
      <c r="P34" s="16">
        <f t="shared" si="1"/>
        <v>28.101369863013698</v>
      </c>
    </row>
    <row r="35" spans="1:16" x14ac:dyDescent="0.2">
      <c r="A35" s="18" t="s">
        <v>40</v>
      </c>
      <c r="B35" s="19" t="s">
        <v>44</v>
      </c>
      <c r="C35" s="14">
        <v>642</v>
      </c>
      <c r="D35" s="14">
        <v>470</v>
      </c>
      <c r="E35" s="14">
        <v>832</v>
      </c>
      <c r="F35" s="14">
        <v>520</v>
      </c>
      <c r="G35" s="14">
        <v>835</v>
      </c>
      <c r="H35" s="14">
        <v>652</v>
      </c>
      <c r="I35" s="14">
        <v>501</v>
      </c>
      <c r="J35" s="14">
        <v>574</v>
      </c>
      <c r="K35" s="14">
        <v>460</v>
      </c>
      <c r="L35" s="14">
        <v>470</v>
      </c>
      <c r="M35" s="14">
        <v>510</v>
      </c>
      <c r="N35" s="14">
        <v>559</v>
      </c>
      <c r="O35" s="16">
        <f t="shared" si="0"/>
        <v>7025</v>
      </c>
      <c r="P35" s="16">
        <f t="shared" si="1"/>
        <v>19.246575342465754</v>
      </c>
    </row>
    <row r="36" spans="1:16" x14ac:dyDescent="0.2">
      <c r="A36" s="18" t="s">
        <v>45</v>
      </c>
      <c r="B36" s="19" t="s">
        <v>46</v>
      </c>
      <c r="C36" s="14">
        <v>5326</v>
      </c>
      <c r="D36" s="14">
        <v>5760</v>
      </c>
      <c r="E36" s="14">
        <v>6149</v>
      </c>
      <c r="F36" s="14">
        <v>5122</v>
      </c>
      <c r="G36" s="14">
        <v>4414</v>
      </c>
      <c r="H36" s="14">
        <v>3763</v>
      </c>
      <c r="I36" s="14">
        <v>3648</v>
      </c>
      <c r="J36" s="14">
        <v>4061</v>
      </c>
      <c r="K36" s="14">
        <v>4255</v>
      </c>
      <c r="L36" s="14">
        <v>5505</v>
      </c>
      <c r="M36" s="14">
        <v>7045</v>
      </c>
      <c r="N36" s="14">
        <v>5842</v>
      </c>
      <c r="O36" s="16">
        <f t="shared" si="0"/>
        <v>60890</v>
      </c>
      <c r="P36" s="16">
        <f t="shared" si="1"/>
        <v>166.82191780821918</v>
      </c>
    </row>
    <row r="37" spans="1:16" x14ac:dyDescent="0.2">
      <c r="A37" s="18" t="s">
        <v>47</v>
      </c>
      <c r="B37" s="19" t="s">
        <v>48</v>
      </c>
      <c r="C37" s="14">
        <v>549</v>
      </c>
      <c r="D37" s="14">
        <v>529</v>
      </c>
      <c r="E37" s="14">
        <v>999</v>
      </c>
      <c r="F37" s="14">
        <v>703</v>
      </c>
      <c r="G37" s="14">
        <v>298</v>
      </c>
      <c r="H37" s="14">
        <v>243</v>
      </c>
      <c r="I37" s="14">
        <v>599</v>
      </c>
      <c r="J37" s="14">
        <v>399</v>
      </c>
      <c r="K37" s="14">
        <v>223</v>
      </c>
      <c r="L37" s="14">
        <v>2534</v>
      </c>
      <c r="M37" s="14">
        <v>1606</v>
      </c>
      <c r="N37" s="14">
        <v>1595</v>
      </c>
      <c r="O37" s="16">
        <f t="shared" si="0"/>
        <v>10277</v>
      </c>
      <c r="P37" s="16">
        <f t="shared" si="1"/>
        <v>28.156164383561645</v>
      </c>
    </row>
    <row r="38" spans="1:16" x14ac:dyDescent="0.2">
      <c r="A38" s="18" t="s">
        <v>49</v>
      </c>
      <c r="B38" s="19" t="s">
        <v>50</v>
      </c>
      <c r="C38" s="14">
        <v>772</v>
      </c>
      <c r="D38" s="14">
        <v>539</v>
      </c>
      <c r="E38" s="14">
        <v>326</v>
      </c>
      <c r="F38" s="14">
        <v>603</v>
      </c>
      <c r="G38" s="14">
        <v>576</v>
      </c>
      <c r="H38" s="14">
        <v>696</v>
      </c>
      <c r="I38" s="14">
        <v>840</v>
      </c>
      <c r="J38" s="14">
        <v>673</v>
      </c>
      <c r="K38" s="14">
        <v>498</v>
      </c>
      <c r="L38" s="14">
        <v>532</v>
      </c>
      <c r="M38" s="14">
        <v>447</v>
      </c>
      <c r="N38" s="14">
        <v>518</v>
      </c>
      <c r="O38" s="16">
        <f t="shared" si="0"/>
        <v>7020</v>
      </c>
      <c r="P38" s="16">
        <f t="shared" si="1"/>
        <v>19.232876712328768</v>
      </c>
    </row>
    <row r="39" spans="1:16" ht="12" thickBot="1" x14ac:dyDescent="0.25">
      <c r="A39" s="20" t="s">
        <v>51</v>
      </c>
      <c r="B39" s="21" t="s">
        <v>46</v>
      </c>
      <c r="C39" s="21">
        <v>2044</v>
      </c>
      <c r="D39" s="21">
        <v>2134</v>
      </c>
      <c r="E39" s="21">
        <v>3035</v>
      </c>
      <c r="F39" s="21">
        <v>2419</v>
      </c>
      <c r="G39" s="21">
        <v>2131</v>
      </c>
      <c r="H39" s="21">
        <v>2698</v>
      </c>
      <c r="I39" s="21">
        <v>2355</v>
      </c>
      <c r="J39" s="21">
        <v>2011</v>
      </c>
      <c r="K39" s="21">
        <v>2217</v>
      </c>
      <c r="L39" s="21">
        <v>2299</v>
      </c>
      <c r="M39" s="21">
        <v>2178</v>
      </c>
      <c r="N39" s="21">
        <v>2590</v>
      </c>
      <c r="O39" s="24">
        <f t="shared" si="0"/>
        <v>28111</v>
      </c>
      <c r="P39" s="24">
        <f t="shared" si="1"/>
        <v>77.016438356164386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58895</v>
      </c>
      <c r="D40" s="14">
        <f t="shared" si="2"/>
        <v>63479</v>
      </c>
      <c r="E40" s="14">
        <f t="shared" si="2"/>
        <v>71591</v>
      </c>
      <c r="F40" s="14">
        <f t="shared" si="2"/>
        <v>75137</v>
      </c>
      <c r="G40" s="14">
        <f t="shared" si="2"/>
        <v>66817</v>
      </c>
      <c r="H40" s="14">
        <f t="shared" si="2"/>
        <v>63315</v>
      </c>
      <c r="I40" s="14">
        <f t="shared" si="2"/>
        <v>62032</v>
      </c>
      <c r="J40" s="14">
        <f t="shared" si="2"/>
        <v>63843</v>
      </c>
      <c r="K40" s="14">
        <f t="shared" si="2"/>
        <v>57664</v>
      </c>
      <c r="L40" s="14">
        <f t="shared" si="2"/>
        <v>88852</v>
      </c>
      <c r="M40" s="14">
        <f t="shared" si="2"/>
        <v>82630</v>
      </c>
      <c r="N40" s="14">
        <f t="shared" si="2"/>
        <v>78661</v>
      </c>
      <c r="O40" s="27">
        <f t="shared" si="2"/>
        <v>832916</v>
      </c>
      <c r="P40" s="16">
        <f>O40/365</f>
        <v>2281.9616438356165</v>
      </c>
    </row>
    <row r="41" spans="1:16" ht="12" thickBot="1" x14ac:dyDescent="0.25">
      <c r="A41" s="28" t="s">
        <v>53</v>
      </c>
      <c r="B41" s="29"/>
      <c r="C41" s="30">
        <f>C40/31</f>
        <v>1899.8387096774193</v>
      </c>
      <c r="D41" s="30">
        <f>D40/28</f>
        <v>2267.1071428571427</v>
      </c>
      <c r="E41" s="30">
        <f>E40/31</f>
        <v>2309.3870967741937</v>
      </c>
      <c r="F41" s="30">
        <f>F40/30</f>
        <v>2504.5666666666666</v>
      </c>
      <c r="G41" s="30">
        <f>G40/31</f>
        <v>2155.3870967741937</v>
      </c>
      <c r="H41" s="30">
        <f>H40/30</f>
        <v>2110.5</v>
      </c>
      <c r="I41" s="30">
        <f>I40/31</f>
        <v>2001.0322580645161</v>
      </c>
      <c r="J41" s="30">
        <f>J40/31</f>
        <v>2059.4516129032259</v>
      </c>
      <c r="K41" s="30">
        <f>K40/30</f>
        <v>1922.1333333333334</v>
      </c>
      <c r="L41" s="30">
        <f>L40/31</f>
        <v>2866.1935483870966</v>
      </c>
      <c r="M41" s="30">
        <f>M40/30</f>
        <v>2754.3333333333335</v>
      </c>
      <c r="N41" s="30">
        <f>N40/31</f>
        <v>2537.4516129032259</v>
      </c>
      <c r="O41" s="32"/>
      <c r="P41" s="31"/>
    </row>
    <row r="42" spans="1:16" ht="12" thickBot="1" x14ac:dyDescent="0.25">
      <c r="A42" s="33" t="s">
        <v>9</v>
      </c>
      <c r="B42" s="34" t="s">
        <v>54</v>
      </c>
      <c r="C42" s="35">
        <v>1608</v>
      </c>
      <c r="D42" s="35">
        <v>1278</v>
      </c>
      <c r="E42" s="35">
        <v>709</v>
      </c>
      <c r="F42" s="35">
        <v>1435</v>
      </c>
      <c r="G42" s="35">
        <v>468</v>
      </c>
      <c r="H42" s="35">
        <v>0</v>
      </c>
      <c r="I42" s="35">
        <v>0</v>
      </c>
      <c r="J42" s="35">
        <v>0</v>
      </c>
      <c r="K42" s="35">
        <v>0</v>
      </c>
      <c r="L42" s="35">
        <v>1520</v>
      </c>
      <c r="M42" s="35">
        <v>716</v>
      </c>
      <c r="N42" s="35">
        <v>1338</v>
      </c>
      <c r="O42" s="37">
        <f t="shared" ref="O42:O48" si="3">SUM(C42:N42)</f>
        <v>9072</v>
      </c>
      <c r="P42" s="38">
        <f t="shared" ref="P42:P48" si="4">O42/365</f>
        <v>24.854794520547944</v>
      </c>
    </row>
    <row r="43" spans="1:16" ht="12" thickBot="1" x14ac:dyDescent="0.25">
      <c r="A43" s="18" t="s">
        <v>9</v>
      </c>
      <c r="B43" s="19" t="s">
        <v>55</v>
      </c>
      <c r="C43" s="14">
        <v>2189</v>
      </c>
      <c r="D43" s="14">
        <v>3258</v>
      </c>
      <c r="E43" s="14">
        <v>4130</v>
      </c>
      <c r="F43" s="14">
        <v>4098</v>
      </c>
      <c r="G43" s="14">
        <v>4935</v>
      </c>
      <c r="H43" s="14">
        <v>3916</v>
      </c>
      <c r="I43" s="14">
        <v>4431</v>
      </c>
      <c r="J43" s="14">
        <v>3228</v>
      </c>
      <c r="K43" s="14">
        <v>2875</v>
      </c>
      <c r="L43" s="14">
        <v>3802</v>
      </c>
      <c r="M43" s="14">
        <v>4663</v>
      </c>
      <c r="N43" s="14"/>
      <c r="O43" s="39">
        <f t="shared" si="3"/>
        <v>41525</v>
      </c>
      <c r="P43" s="38">
        <f t="shared" si="4"/>
        <v>113.76712328767124</v>
      </c>
    </row>
    <row r="44" spans="1:16" ht="12" thickBot="1" x14ac:dyDescent="0.25">
      <c r="A44" s="18" t="s">
        <v>9</v>
      </c>
      <c r="B44" s="19" t="s">
        <v>56</v>
      </c>
      <c r="C44" s="19">
        <v>876</v>
      </c>
      <c r="D44" s="19">
        <v>769</v>
      </c>
      <c r="E44" s="19">
        <v>1351</v>
      </c>
      <c r="F44" s="19">
        <v>784</v>
      </c>
      <c r="G44" s="19">
        <v>0</v>
      </c>
      <c r="H44" s="19">
        <v>1506</v>
      </c>
      <c r="I44" s="19">
        <v>0</v>
      </c>
      <c r="J44" s="19">
        <v>1523</v>
      </c>
      <c r="K44" s="19">
        <v>1198</v>
      </c>
      <c r="L44" s="19">
        <v>1024</v>
      </c>
      <c r="M44" s="19">
        <v>1060</v>
      </c>
      <c r="N44" s="19"/>
      <c r="O44" s="40">
        <f t="shared" si="3"/>
        <v>10091</v>
      </c>
      <c r="P44" s="41">
        <f t="shared" si="4"/>
        <v>27.646575342465752</v>
      </c>
    </row>
    <row r="45" spans="1:16" ht="12" thickBot="1" x14ac:dyDescent="0.25">
      <c r="A45" s="18" t="s">
        <v>9</v>
      </c>
      <c r="B45" s="19" t="s">
        <v>57</v>
      </c>
      <c r="C45" s="19">
        <v>1122</v>
      </c>
      <c r="D45" s="19">
        <v>1274</v>
      </c>
      <c r="E45" s="19">
        <v>1359</v>
      </c>
      <c r="F45" s="19">
        <v>893</v>
      </c>
      <c r="G45" s="19">
        <v>1634</v>
      </c>
      <c r="H45" s="19">
        <v>1634</v>
      </c>
      <c r="I45" s="19">
        <v>2226</v>
      </c>
      <c r="J45" s="19">
        <v>1512</v>
      </c>
      <c r="K45" s="19">
        <v>1742</v>
      </c>
      <c r="L45" s="19">
        <v>1757</v>
      </c>
      <c r="M45" s="19">
        <v>1853</v>
      </c>
      <c r="N45" s="19"/>
      <c r="O45" s="40">
        <f t="shared" si="3"/>
        <v>17006</v>
      </c>
      <c r="P45" s="41">
        <f t="shared" si="4"/>
        <v>46.591780821917808</v>
      </c>
    </row>
    <row r="46" spans="1:16" ht="12" thickBot="1" x14ac:dyDescent="0.25">
      <c r="A46" s="18" t="s">
        <v>9</v>
      </c>
      <c r="B46" s="19" t="s">
        <v>58</v>
      </c>
      <c r="C46" s="19">
        <v>1378</v>
      </c>
      <c r="D46" s="19">
        <v>453</v>
      </c>
      <c r="E46" s="19">
        <v>540</v>
      </c>
      <c r="F46" s="19">
        <v>444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2251</v>
      </c>
      <c r="M46" s="19">
        <v>1258</v>
      </c>
      <c r="N46" s="19">
        <v>1524</v>
      </c>
      <c r="O46" s="40">
        <f t="shared" si="3"/>
        <v>7848</v>
      </c>
      <c r="P46" s="41">
        <f t="shared" si="4"/>
        <v>21.5013698630137</v>
      </c>
    </row>
    <row r="47" spans="1:16" x14ac:dyDescent="0.2">
      <c r="A47" s="18" t="s">
        <v>9</v>
      </c>
      <c r="B47" s="19" t="s">
        <v>59</v>
      </c>
      <c r="C47" s="19">
        <v>1732</v>
      </c>
      <c r="D47" s="19">
        <v>1720</v>
      </c>
      <c r="E47" s="19">
        <v>1959</v>
      </c>
      <c r="F47" s="19">
        <v>1829</v>
      </c>
      <c r="G47" s="19">
        <v>1985</v>
      </c>
      <c r="H47" s="19">
        <v>1771</v>
      </c>
      <c r="I47" s="19">
        <v>2260</v>
      </c>
      <c r="J47" s="19">
        <v>1802</v>
      </c>
      <c r="K47" s="19">
        <v>1769</v>
      </c>
      <c r="L47" s="19">
        <v>1798</v>
      </c>
      <c r="M47" s="19">
        <v>1787</v>
      </c>
      <c r="N47" s="19"/>
      <c r="O47" s="40">
        <f t="shared" si="3"/>
        <v>20412</v>
      </c>
      <c r="P47" s="41">
        <f t="shared" si="4"/>
        <v>55.923287671232877</v>
      </c>
    </row>
    <row r="48" spans="1:16" ht="12" thickBot="1" x14ac:dyDescent="0.25">
      <c r="A48" s="42" t="s">
        <v>9</v>
      </c>
      <c r="B48" s="29" t="s">
        <v>60</v>
      </c>
      <c r="C48" s="29">
        <v>2553</v>
      </c>
      <c r="D48" s="29">
        <v>1586</v>
      </c>
      <c r="E48" s="29">
        <v>2567</v>
      </c>
      <c r="F48" s="29">
        <v>2461</v>
      </c>
      <c r="G48" s="29">
        <v>2794</v>
      </c>
      <c r="H48" s="29">
        <v>2261</v>
      </c>
      <c r="I48" s="29">
        <v>3174</v>
      </c>
      <c r="J48" s="29">
        <v>1956</v>
      </c>
      <c r="K48" s="29">
        <v>1922</v>
      </c>
      <c r="L48" s="29">
        <v>2457</v>
      </c>
      <c r="M48" s="29">
        <v>2501</v>
      </c>
      <c r="N48" s="29"/>
      <c r="O48" s="43">
        <f t="shared" si="3"/>
        <v>26232</v>
      </c>
      <c r="P48" s="44">
        <f t="shared" si="4"/>
        <v>71.868493150684927</v>
      </c>
    </row>
    <row r="49" spans="1:16" x14ac:dyDescent="0.2">
      <c r="A49" s="26" t="s">
        <v>52</v>
      </c>
      <c r="B49" s="19"/>
      <c r="C49" s="19">
        <f t="shared" ref="C49:O49" si="5">SUM(C42:C48)</f>
        <v>11458</v>
      </c>
      <c r="D49" s="19">
        <f t="shared" si="5"/>
        <v>10338</v>
      </c>
      <c r="E49" s="19">
        <f t="shared" si="5"/>
        <v>12615</v>
      </c>
      <c r="F49" s="19">
        <f t="shared" si="5"/>
        <v>11944</v>
      </c>
      <c r="G49" s="19">
        <f t="shared" si="5"/>
        <v>11816</v>
      </c>
      <c r="H49" s="19">
        <f t="shared" si="5"/>
        <v>11088</v>
      </c>
      <c r="I49" s="19">
        <f t="shared" si="5"/>
        <v>12091</v>
      </c>
      <c r="J49" s="19">
        <f t="shared" si="5"/>
        <v>10021</v>
      </c>
      <c r="K49" s="19">
        <f t="shared" si="5"/>
        <v>9506</v>
      </c>
      <c r="L49" s="19">
        <f t="shared" si="5"/>
        <v>14609</v>
      </c>
      <c r="M49" s="19">
        <f t="shared" si="5"/>
        <v>13838</v>
      </c>
      <c r="N49" s="19">
        <f t="shared" si="5"/>
        <v>2862</v>
      </c>
      <c r="O49" s="45">
        <f t="shared" si="5"/>
        <v>132186</v>
      </c>
      <c r="P49" s="15">
        <f>O49/365</f>
        <v>362.15342465753423</v>
      </c>
    </row>
    <row r="50" spans="1:16" ht="12" thickBot="1" x14ac:dyDescent="0.25">
      <c r="A50" s="46" t="s">
        <v>53</v>
      </c>
      <c r="B50" s="29"/>
      <c r="C50" s="29">
        <f>C49/31</f>
        <v>369.61290322580646</v>
      </c>
      <c r="D50" s="29">
        <f>D49/28</f>
        <v>369.21428571428572</v>
      </c>
      <c r="E50" s="29">
        <f>E49/31</f>
        <v>406.93548387096774</v>
      </c>
      <c r="F50" s="29">
        <f>F49/30</f>
        <v>398.13333333333333</v>
      </c>
      <c r="G50" s="29">
        <f>G49/31</f>
        <v>381.16129032258067</v>
      </c>
      <c r="H50" s="29">
        <f>H49/30</f>
        <v>369.6</v>
      </c>
      <c r="I50" s="29">
        <f>I49/31</f>
        <v>390.03225806451616</v>
      </c>
      <c r="J50" s="29">
        <f>J49/31</f>
        <v>323.25806451612902</v>
      </c>
      <c r="K50" s="29">
        <f>K49/30</f>
        <v>316.86666666666667</v>
      </c>
      <c r="L50" s="29">
        <f>L49/31</f>
        <v>471.25806451612902</v>
      </c>
      <c r="M50" s="29">
        <f>M49/30</f>
        <v>461.26666666666665</v>
      </c>
      <c r="N50" s="29">
        <f>N49/31</f>
        <v>92.322580645161295</v>
      </c>
      <c r="O50" s="43"/>
      <c r="P50" s="29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3">
        <v>35796</v>
      </c>
      <c r="D55" s="73">
        <v>35827</v>
      </c>
      <c r="E55" s="73">
        <v>35855</v>
      </c>
      <c r="F55" s="73">
        <v>35886</v>
      </c>
      <c r="G55" s="73">
        <v>35916</v>
      </c>
      <c r="H55" s="73">
        <v>35947</v>
      </c>
      <c r="I55" s="73">
        <v>35977</v>
      </c>
      <c r="J55" s="73">
        <v>36008</v>
      </c>
      <c r="K55" s="73">
        <v>36039</v>
      </c>
      <c r="L55" s="73">
        <v>36069</v>
      </c>
      <c r="M55" s="73">
        <v>36100</v>
      </c>
      <c r="N55" s="73">
        <v>36130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1">
        <v>78</v>
      </c>
      <c r="D56" s="1">
        <v>130</v>
      </c>
      <c r="E56" s="1">
        <v>104</v>
      </c>
      <c r="F56" s="1">
        <v>93</v>
      </c>
      <c r="G56" s="1">
        <v>116</v>
      </c>
      <c r="H56" s="1">
        <v>125</v>
      </c>
      <c r="I56" s="1">
        <v>133</v>
      </c>
      <c r="J56" s="1">
        <v>120</v>
      </c>
      <c r="K56" s="1">
        <v>132</v>
      </c>
      <c r="L56" s="1">
        <v>68</v>
      </c>
      <c r="M56" s="1">
        <v>66</v>
      </c>
      <c r="N56" s="1">
        <v>64</v>
      </c>
      <c r="O56" s="11">
        <f t="shared" ref="O56:O92" si="6">SUM(C56:N56)</f>
        <v>1229</v>
      </c>
      <c r="P56" s="49">
        <f t="shared" ref="P56:P92" si="7">O56/12</f>
        <v>102.41666666666667</v>
      </c>
    </row>
    <row r="57" spans="1:16" x14ac:dyDescent="0.2">
      <c r="A57" s="77" t="s">
        <v>9</v>
      </c>
      <c r="B57" s="81" t="s">
        <v>11</v>
      </c>
      <c r="C57" s="1">
        <v>98</v>
      </c>
      <c r="D57" s="1">
        <v>127</v>
      </c>
      <c r="E57" s="1">
        <v>119</v>
      </c>
      <c r="F57" s="1">
        <v>123</v>
      </c>
      <c r="G57" s="1">
        <v>139</v>
      </c>
      <c r="H57" s="1">
        <v>141</v>
      </c>
      <c r="I57" s="1">
        <v>138</v>
      </c>
      <c r="J57" s="1">
        <v>132</v>
      </c>
      <c r="K57" s="1">
        <v>125</v>
      </c>
      <c r="L57" s="1">
        <v>129</v>
      </c>
      <c r="M57" s="1">
        <v>104</v>
      </c>
      <c r="N57" s="1">
        <v>109</v>
      </c>
      <c r="O57" s="11">
        <f t="shared" si="6"/>
        <v>1484</v>
      </c>
      <c r="P57" s="49">
        <f t="shared" si="7"/>
        <v>123.66666666666667</v>
      </c>
    </row>
    <row r="58" spans="1:16" x14ac:dyDescent="0.2">
      <c r="A58" s="78" t="s">
        <v>9</v>
      </c>
      <c r="B58" s="82" t="s">
        <v>12</v>
      </c>
      <c r="C58" s="1">
        <v>113</v>
      </c>
      <c r="D58" s="1">
        <v>137</v>
      </c>
      <c r="E58" s="1">
        <v>114</v>
      </c>
      <c r="F58" s="1">
        <v>104</v>
      </c>
      <c r="G58" s="1">
        <v>117</v>
      </c>
      <c r="H58" s="1">
        <v>130</v>
      </c>
      <c r="I58" s="1">
        <v>131</v>
      </c>
      <c r="J58" s="1">
        <v>125</v>
      </c>
      <c r="K58" s="1">
        <v>118</v>
      </c>
      <c r="L58" s="1">
        <v>76</v>
      </c>
      <c r="M58" s="1">
        <v>92</v>
      </c>
      <c r="N58" s="1">
        <v>98</v>
      </c>
      <c r="O58" s="11">
        <f t="shared" si="6"/>
        <v>1355</v>
      </c>
      <c r="P58" s="49">
        <f t="shared" si="7"/>
        <v>112.91666666666667</v>
      </c>
    </row>
    <row r="59" spans="1:16" x14ac:dyDescent="0.2">
      <c r="A59" s="78" t="s">
        <v>9</v>
      </c>
      <c r="B59" s="82" t="s">
        <v>13</v>
      </c>
      <c r="C59" s="1">
        <v>105</v>
      </c>
      <c r="D59" s="1">
        <v>178</v>
      </c>
      <c r="E59" s="1">
        <v>129</v>
      </c>
      <c r="F59" s="1">
        <v>115</v>
      </c>
      <c r="G59" s="1">
        <v>127</v>
      </c>
      <c r="H59" s="1">
        <v>135</v>
      </c>
      <c r="I59" s="1">
        <v>138</v>
      </c>
      <c r="J59" s="1">
        <v>124</v>
      </c>
      <c r="K59" s="1">
        <v>120</v>
      </c>
      <c r="L59" s="1">
        <v>71</v>
      </c>
      <c r="M59" s="1">
        <v>74</v>
      </c>
      <c r="N59" s="1">
        <v>84</v>
      </c>
      <c r="O59" s="11">
        <f t="shared" si="6"/>
        <v>1400</v>
      </c>
      <c r="P59" s="49">
        <f t="shared" si="7"/>
        <v>116.66666666666667</v>
      </c>
    </row>
    <row r="60" spans="1:16" x14ac:dyDescent="0.2">
      <c r="A60" s="78" t="s">
        <v>9</v>
      </c>
      <c r="B60" s="82" t="s">
        <v>14</v>
      </c>
      <c r="C60" s="1">
        <v>92</v>
      </c>
      <c r="D60" s="1">
        <v>134</v>
      </c>
      <c r="E60" s="1">
        <v>106</v>
      </c>
      <c r="F60" s="1">
        <v>118</v>
      </c>
      <c r="G60" s="1">
        <v>130</v>
      </c>
      <c r="H60" s="1">
        <v>147</v>
      </c>
      <c r="I60" s="1">
        <v>142</v>
      </c>
      <c r="J60" s="1">
        <v>136</v>
      </c>
      <c r="K60" s="1">
        <v>144</v>
      </c>
      <c r="L60" s="1">
        <v>79</v>
      </c>
      <c r="M60" s="1">
        <v>72</v>
      </c>
      <c r="N60" s="1">
        <v>79</v>
      </c>
      <c r="O60" s="11">
        <f t="shared" si="6"/>
        <v>1379</v>
      </c>
      <c r="P60" s="49">
        <f t="shared" si="7"/>
        <v>114.91666666666667</v>
      </c>
    </row>
    <row r="61" spans="1:16" x14ac:dyDescent="0.2">
      <c r="A61" s="77" t="s">
        <v>9</v>
      </c>
      <c r="B61" s="81" t="s">
        <v>15</v>
      </c>
      <c r="C61" s="1">
        <v>83</v>
      </c>
      <c r="D61" s="1">
        <v>124</v>
      </c>
      <c r="E61" s="1">
        <v>109</v>
      </c>
      <c r="F61" s="1">
        <v>102</v>
      </c>
      <c r="G61" s="1">
        <v>124</v>
      </c>
      <c r="H61" s="1">
        <v>127</v>
      </c>
      <c r="I61" s="1">
        <v>125</v>
      </c>
      <c r="J61" s="1">
        <v>121</v>
      </c>
      <c r="K61" s="1">
        <v>119</v>
      </c>
      <c r="L61" s="1">
        <v>123</v>
      </c>
      <c r="M61" s="1">
        <v>120</v>
      </c>
      <c r="N61" s="1">
        <v>108</v>
      </c>
      <c r="O61" s="11">
        <f t="shared" si="6"/>
        <v>1385</v>
      </c>
      <c r="P61" s="49">
        <f t="shared" si="7"/>
        <v>115.41666666666667</v>
      </c>
    </row>
    <row r="62" spans="1:16" x14ac:dyDescent="0.2">
      <c r="A62" s="77" t="s">
        <v>9</v>
      </c>
      <c r="B62" s="81" t="s">
        <v>16</v>
      </c>
      <c r="C62" s="1">
        <v>92</v>
      </c>
      <c r="D62" s="1">
        <v>149</v>
      </c>
      <c r="E62" s="1">
        <v>119</v>
      </c>
      <c r="F62" s="1">
        <v>105</v>
      </c>
      <c r="G62" s="1">
        <v>121</v>
      </c>
      <c r="H62" s="1">
        <v>132</v>
      </c>
      <c r="I62" s="1">
        <v>129</v>
      </c>
      <c r="J62" s="1">
        <v>118</v>
      </c>
      <c r="K62" s="1">
        <v>125</v>
      </c>
      <c r="L62" s="1">
        <v>103</v>
      </c>
      <c r="M62" s="1">
        <v>101</v>
      </c>
      <c r="N62" s="1">
        <v>64</v>
      </c>
      <c r="O62" s="11">
        <f t="shared" si="6"/>
        <v>1358</v>
      </c>
      <c r="P62" s="49">
        <f t="shared" si="7"/>
        <v>113.16666666666667</v>
      </c>
    </row>
    <row r="63" spans="1:16" x14ac:dyDescent="0.2">
      <c r="A63" s="78" t="s">
        <v>9</v>
      </c>
      <c r="B63" s="82" t="s">
        <v>17</v>
      </c>
      <c r="C63" s="1">
        <v>113</v>
      </c>
      <c r="D63" s="1">
        <v>146</v>
      </c>
      <c r="E63" s="1">
        <v>127</v>
      </c>
      <c r="F63" s="1">
        <v>126</v>
      </c>
      <c r="G63" s="1">
        <v>140</v>
      </c>
      <c r="H63" s="1">
        <v>141</v>
      </c>
      <c r="I63" s="1">
        <v>132</v>
      </c>
      <c r="J63" s="1">
        <v>122</v>
      </c>
      <c r="K63" s="1">
        <v>129</v>
      </c>
      <c r="L63" s="1">
        <v>134</v>
      </c>
      <c r="M63" s="1">
        <v>127</v>
      </c>
      <c r="N63" s="1">
        <v>128</v>
      </c>
      <c r="O63" s="11">
        <f t="shared" si="6"/>
        <v>1565</v>
      </c>
      <c r="P63" s="49">
        <f t="shared" si="7"/>
        <v>130.41666666666666</v>
      </c>
    </row>
    <row r="64" spans="1:16" x14ac:dyDescent="0.2">
      <c r="A64" s="78" t="s">
        <v>9</v>
      </c>
      <c r="B64" s="82" t="s">
        <v>18</v>
      </c>
      <c r="C64" s="1">
        <v>98</v>
      </c>
      <c r="D64" s="1">
        <v>151</v>
      </c>
      <c r="E64" s="1">
        <v>127</v>
      </c>
      <c r="F64" s="1">
        <v>119</v>
      </c>
      <c r="G64" s="1">
        <v>142</v>
      </c>
      <c r="H64" s="1">
        <v>148</v>
      </c>
      <c r="I64" s="1">
        <v>138</v>
      </c>
      <c r="J64" s="1">
        <v>131</v>
      </c>
      <c r="K64" s="1">
        <v>128</v>
      </c>
      <c r="L64" s="1">
        <v>134</v>
      </c>
      <c r="M64" s="1">
        <v>121</v>
      </c>
      <c r="N64" s="1">
        <v>129</v>
      </c>
      <c r="O64" s="11">
        <f t="shared" si="6"/>
        <v>1566</v>
      </c>
      <c r="P64" s="49">
        <f t="shared" si="7"/>
        <v>130.5</v>
      </c>
    </row>
    <row r="65" spans="1:16" x14ac:dyDescent="0.2">
      <c r="A65" s="78" t="s">
        <v>9</v>
      </c>
      <c r="B65" s="82" t="s">
        <v>19</v>
      </c>
      <c r="C65" s="1">
        <v>91</v>
      </c>
      <c r="D65" s="1">
        <v>143</v>
      </c>
      <c r="E65" s="1">
        <v>131</v>
      </c>
      <c r="F65" s="1">
        <v>131</v>
      </c>
      <c r="G65" s="1">
        <v>147</v>
      </c>
      <c r="H65" s="1">
        <v>142</v>
      </c>
      <c r="I65" s="1">
        <v>136</v>
      </c>
      <c r="J65" s="1">
        <v>129</v>
      </c>
      <c r="K65" s="1">
        <v>135</v>
      </c>
      <c r="L65" s="1">
        <v>132</v>
      </c>
      <c r="M65" s="1">
        <v>128</v>
      </c>
      <c r="N65" s="1">
        <v>110</v>
      </c>
      <c r="O65" s="11">
        <f t="shared" si="6"/>
        <v>1555</v>
      </c>
      <c r="P65" s="49">
        <f t="shared" si="7"/>
        <v>129.58333333333334</v>
      </c>
    </row>
    <row r="66" spans="1:16" x14ac:dyDescent="0.2">
      <c r="A66" s="78" t="s">
        <v>9</v>
      </c>
      <c r="B66" s="82" t="s">
        <v>20</v>
      </c>
      <c r="C66" s="1">
        <v>78</v>
      </c>
      <c r="D66" s="1">
        <v>135</v>
      </c>
      <c r="E66" s="1">
        <v>112</v>
      </c>
      <c r="F66" s="1">
        <v>105</v>
      </c>
      <c r="G66" s="1">
        <v>120</v>
      </c>
      <c r="H66" s="1">
        <v>122</v>
      </c>
      <c r="I66" s="1">
        <v>131</v>
      </c>
      <c r="J66" s="1">
        <v>123</v>
      </c>
      <c r="K66" s="1">
        <v>130</v>
      </c>
      <c r="L66" s="1">
        <v>127</v>
      </c>
      <c r="M66" s="1">
        <v>125</v>
      </c>
      <c r="N66" s="1">
        <v>123</v>
      </c>
      <c r="O66" s="11">
        <f t="shared" si="6"/>
        <v>1431</v>
      </c>
      <c r="P66" s="49">
        <f t="shared" si="7"/>
        <v>119.25</v>
      </c>
    </row>
    <row r="67" spans="1:16" x14ac:dyDescent="0.2">
      <c r="A67" s="78" t="s">
        <v>9</v>
      </c>
      <c r="B67" s="82" t="s">
        <v>21</v>
      </c>
      <c r="C67" s="1">
        <v>88</v>
      </c>
      <c r="D67" s="1">
        <v>128</v>
      </c>
      <c r="E67" s="1">
        <v>112</v>
      </c>
      <c r="F67" s="1">
        <v>109</v>
      </c>
      <c r="G67" s="1">
        <v>128</v>
      </c>
      <c r="H67" s="1">
        <v>132</v>
      </c>
      <c r="I67" s="1">
        <v>130</v>
      </c>
      <c r="J67" s="1">
        <v>122</v>
      </c>
      <c r="K67" s="1">
        <v>125</v>
      </c>
      <c r="L67" s="1">
        <v>129</v>
      </c>
      <c r="M67" s="1">
        <v>121</v>
      </c>
      <c r="N67" s="1">
        <v>120</v>
      </c>
      <c r="O67" s="11">
        <f t="shared" si="6"/>
        <v>1444</v>
      </c>
      <c r="P67" s="49">
        <f t="shared" si="7"/>
        <v>120.33333333333333</v>
      </c>
    </row>
    <row r="68" spans="1:16" x14ac:dyDescent="0.2">
      <c r="A68" s="78" t="s">
        <v>9</v>
      </c>
      <c r="B68" s="82" t="s">
        <v>22</v>
      </c>
      <c r="C68" s="1">
        <v>85</v>
      </c>
      <c r="D68" s="1">
        <v>133</v>
      </c>
      <c r="E68" s="1">
        <v>123</v>
      </c>
      <c r="F68" s="1">
        <v>119</v>
      </c>
      <c r="G68" s="1">
        <v>137</v>
      </c>
      <c r="H68" s="1">
        <v>131</v>
      </c>
      <c r="I68" s="1">
        <v>125</v>
      </c>
      <c r="J68" s="1">
        <v>122</v>
      </c>
      <c r="K68" s="1">
        <v>125</v>
      </c>
      <c r="L68" s="1">
        <v>127</v>
      </c>
      <c r="M68" s="1">
        <v>120</v>
      </c>
      <c r="N68" s="1">
        <v>116</v>
      </c>
      <c r="O68" s="11">
        <f t="shared" si="6"/>
        <v>1463</v>
      </c>
      <c r="P68" s="49">
        <f t="shared" si="7"/>
        <v>121.91666666666667</v>
      </c>
    </row>
    <row r="69" spans="1:16" x14ac:dyDescent="0.2">
      <c r="A69" s="77" t="s">
        <v>9</v>
      </c>
      <c r="B69" s="81" t="s">
        <v>23</v>
      </c>
      <c r="C69" s="1">
        <v>83</v>
      </c>
      <c r="D69" s="1">
        <v>107</v>
      </c>
      <c r="E69" s="1">
        <v>104</v>
      </c>
      <c r="F69" s="1">
        <v>95</v>
      </c>
      <c r="G69" s="1">
        <v>115</v>
      </c>
      <c r="H69" s="1">
        <v>129</v>
      </c>
      <c r="I69" s="1">
        <v>127</v>
      </c>
      <c r="J69" s="1">
        <v>123</v>
      </c>
      <c r="K69" s="1">
        <v>117</v>
      </c>
      <c r="L69" s="1">
        <v>122</v>
      </c>
      <c r="M69" s="1">
        <v>124</v>
      </c>
      <c r="N69" s="1">
        <v>122</v>
      </c>
      <c r="O69" s="11">
        <f t="shared" si="6"/>
        <v>1368</v>
      </c>
      <c r="P69" s="49">
        <f t="shared" si="7"/>
        <v>114</v>
      </c>
    </row>
    <row r="70" spans="1:16" x14ac:dyDescent="0.2">
      <c r="A70" s="78" t="s">
        <v>9</v>
      </c>
      <c r="B70" s="82" t="s">
        <v>24</v>
      </c>
      <c r="C70" s="1">
        <v>104</v>
      </c>
      <c r="D70" s="1">
        <v>144</v>
      </c>
      <c r="E70" s="1">
        <v>128</v>
      </c>
      <c r="F70" s="1">
        <v>122</v>
      </c>
      <c r="G70" s="1">
        <v>140</v>
      </c>
      <c r="H70" s="1">
        <v>139</v>
      </c>
      <c r="I70" s="1">
        <v>135</v>
      </c>
      <c r="J70" s="1">
        <v>127</v>
      </c>
      <c r="K70" s="1">
        <v>132</v>
      </c>
      <c r="L70" s="1">
        <v>133</v>
      </c>
      <c r="M70" s="1">
        <v>122</v>
      </c>
      <c r="N70" s="1">
        <v>127</v>
      </c>
      <c r="O70" s="11">
        <f t="shared" si="6"/>
        <v>1553</v>
      </c>
      <c r="P70" s="49">
        <f t="shared" si="7"/>
        <v>129.41666666666666</v>
      </c>
    </row>
    <row r="71" spans="1:16" x14ac:dyDescent="0.2">
      <c r="A71" s="78" t="s">
        <v>9</v>
      </c>
      <c r="B71" s="82" t="s">
        <v>25</v>
      </c>
      <c r="C71" s="1">
        <v>106</v>
      </c>
      <c r="D71" s="1">
        <v>149</v>
      </c>
      <c r="E71" s="1">
        <v>126</v>
      </c>
      <c r="F71" s="1">
        <v>106</v>
      </c>
      <c r="G71" s="1">
        <v>124</v>
      </c>
      <c r="H71" s="1">
        <v>131</v>
      </c>
      <c r="I71" s="1">
        <v>133</v>
      </c>
      <c r="J71" s="1">
        <v>128</v>
      </c>
      <c r="K71" s="1">
        <v>121</v>
      </c>
      <c r="L71" s="1">
        <v>81</v>
      </c>
      <c r="M71" s="1">
        <v>88</v>
      </c>
      <c r="N71" s="1">
        <v>86</v>
      </c>
      <c r="O71" s="11">
        <f t="shared" si="6"/>
        <v>1379</v>
      </c>
      <c r="P71" s="49">
        <f t="shared" si="7"/>
        <v>114.91666666666667</v>
      </c>
    </row>
    <row r="72" spans="1:16" x14ac:dyDescent="0.2">
      <c r="A72" s="77" t="s">
        <v>9</v>
      </c>
      <c r="B72" s="81" t="s">
        <v>26</v>
      </c>
      <c r="C72" s="1">
        <v>146</v>
      </c>
      <c r="D72" s="1">
        <v>144</v>
      </c>
      <c r="E72" s="1">
        <v>127</v>
      </c>
      <c r="F72" s="1">
        <v>123</v>
      </c>
      <c r="G72" s="1">
        <v>146</v>
      </c>
      <c r="H72" s="1">
        <v>140</v>
      </c>
      <c r="I72" s="1">
        <v>135</v>
      </c>
      <c r="J72" s="1">
        <v>130</v>
      </c>
      <c r="K72" s="1">
        <v>126</v>
      </c>
      <c r="L72" s="1">
        <v>133</v>
      </c>
      <c r="M72" s="1">
        <v>118</v>
      </c>
      <c r="N72" s="1">
        <v>125</v>
      </c>
      <c r="O72" s="11">
        <f t="shared" si="6"/>
        <v>1593</v>
      </c>
      <c r="P72" s="49">
        <f t="shared" si="7"/>
        <v>132.75</v>
      </c>
    </row>
    <row r="73" spans="1:16" x14ac:dyDescent="0.2">
      <c r="A73" s="78" t="s">
        <v>9</v>
      </c>
      <c r="B73" s="82" t="s">
        <v>27</v>
      </c>
      <c r="C73" s="1">
        <v>102</v>
      </c>
      <c r="D73" s="1">
        <v>132</v>
      </c>
      <c r="E73" s="1">
        <v>130</v>
      </c>
      <c r="F73" s="1">
        <v>125</v>
      </c>
      <c r="G73" s="1">
        <v>135</v>
      </c>
      <c r="H73" s="1">
        <v>138</v>
      </c>
      <c r="I73" s="1">
        <v>132</v>
      </c>
      <c r="J73" s="1">
        <v>127</v>
      </c>
      <c r="K73" s="1">
        <v>110</v>
      </c>
      <c r="L73" s="1">
        <v>126</v>
      </c>
      <c r="M73" s="1">
        <v>116</v>
      </c>
      <c r="N73" s="1">
        <v>125</v>
      </c>
      <c r="O73" s="11">
        <f t="shared" si="6"/>
        <v>1498</v>
      </c>
      <c r="P73" s="49">
        <f t="shared" si="7"/>
        <v>124.83333333333333</v>
      </c>
    </row>
    <row r="74" spans="1:16" x14ac:dyDescent="0.2">
      <c r="A74" s="77" t="s">
        <v>9</v>
      </c>
      <c r="B74" s="81" t="s">
        <v>28</v>
      </c>
      <c r="C74" s="1">
        <v>106</v>
      </c>
      <c r="D74" s="1">
        <v>140</v>
      </c>
      <c r="E74" s="1">
        <v>131</v>
      </c>
      <c r="F74" s="1">
        <v>124</v>
      </c>
      <c r="G74" s="1">
        <v>139</v>
      </c>
      <c r="H74" s="1">
        <v>140</v>
      </c>
      <c r="I74" s="1">
        <v>138</v>
      </c>
      <c r="J74" s="1">
        <v>129</v>
      </c>
      <c r="K74" s="1">
        <v>124</v>
      </c>
      <c r="L74" s="1">
        <v>129</v>
      </c>
      <c r="M74" s="1">
        <v>118</v>
      </c>
      <c r="N74" s="1">
        <v>123</v>
      </c>
      <c r="O74" s="11">
        <f t="shared" si="6"/>
        <v>1541</v>
      </c>
      <c r="P74" s="49">
        <f t="shared" si="7"/>
        <v>128.41666666666666</v>
      </c>
    </row>
    <row r="75" spans="1:16" x14ac:dyDescent="0.2">
      <c r="A75" s="77" t="s">
        <v>9</v>
      </c>
      <c r="B75" s="81" t="s">
        <v>29</v>
      </c>
      <c r="C75" s="1">
        <v>91</v>
      </c>
      <c r="D75" s="50">
        <v>123</v>
      </c>
      <c r="E75" s="1">
        <v>111</v>
      </c>
      <c r="F75" s="1">
        <v>104</v>
      </c>
      <c r="G75" s="1">
        <v>123</v>
      </c>
      <c r="H75" s="1">
        <v>125</v>
      </c>
      <c r="I75" s="1">
        <v>131</v>
      </c>
      <c r="J75" s="1">
        <v>121</v>
      </c>
      <c r="K75" s="1">
        <v>116</v>
      </c>
      <c r="L75" s="1">
        <v>78</v>
      </c>
      <c r="M75" s="1">
        <v>68</v>
      </c>
      <c r="N75" s="1">
        <v>64</v>
      </c>
      <c r="O75" s="11">
        <f t="shared" si="6"/>
        <v>1255</v>
      </c>
      <c r="P75" s="49">
        <f t="shared" si="7"/>
        <v>104.58333333333333</v>
      </c>
    </row>
    <row r="76" spans="1:16" x14ac:dyDescent="0.2">
      <c r="A76" s="78" t="s">
        <v>9</v>
      </c>
      <c r="B76" s="82" t="s">
        <v>30</v>
      </c>
      <c r="C76" s="1">
        <v>122</v>
      </c>
      <c r="D76" s="1">
        <v>160</v>
      </c>
      <c r="E76" s="1">
        <v>157</v>
      </c>
      <c r="F76" s="1">
        <v>149</v>
      </c>
      <c r="G76" s="1">
        <v>149</v>
      </c>
      <c r="H76" s="1">
        <v>141</v>
      </c>
      <c r="I76" s="1">
        <v>138</v>
      </c>
      <c r="J76" s="1">
        <v>128</v>
      </c>
      <c r="K76" s="1">
        <v>133</v>
      </c>
      <c r="L76" s="1">
        <v>137</v>
      </c>
      <c r="M76" s="1">
        <v>153</v>
      </c>
      <c r="N76" s="1">
        <v>138</v>
      </c>
      <c r="O76" s="11">
        <f t="shared" si="6"/>
        <v>1705</v>
      </c>
      <c r="P76" s="49">
        <f t="shared" si="7"/>
        <v>142.08333333333334</v>
      </c>
    </row>
    <row r="77" spans="1:16" x14ac:dyDescent="0.2">
      <c r="A77" s="77" t="s">
        <v>9</v>
      </c>
      <c r="B77" s="81" t="s">
        <v>31</v>
      </c>
      <c r="C77" s="1">
        <v>75</v>
      </c>
      <c r="D77" s="1">
        <v>133</v>
      </c>
      <c r="E77" s="1">
        <v>111</v>
      </c>
      <c r="F77" s="1">
        <v>104</v>
      </c>
      <c r="G77" s="1">
        <v>122</v>
      </c>
      <c r="H77" s="1">
        <v>125</v>
      </c>
      <c r="I77" s="1">
        <v>133</v>
      </c>
      <c r="J77" s="1">
        <v>126</v>
      </c>
      <c r="K77" s="1">
        <v>134</v>
      </c>
      <c r="L77" s="1">
        <v>71</v>
      </c>
      <c r="M77" s="1">
        <v>70</v>
      </c>
      <c r="N77" s="1">
        <v>66</v>
      </c>
      <c r="O77" s="11">
        <f t="shared" si="6"/>
        <v>1270</v>
      </c>
      <c r="P77" s="49">
        <f t="shared" si="7"/>
        <v>105.83333333333333</v>
      </c>
    </row>
    <row r="78" spans="1:16" x14ac:dyDescent="0.2">
      <c r="A78" s="77" t="s">
        <v>9</v>
      </c>
      <c r="B78" s="81" t="s">
        <v>32</v>
      </c>
      <c r="C78" s="1">
        <v>95</v>
      </c>
      <c r="D78" s="1">
        <v>140</v>
      </c>
      <c r="E78" s="1">
        <v>112</v>
      </c>
      <c r="F78" s="1">
        <v>100</v>
      </c>
      <c r="G78" s="1">
        <v>126</v>
      </c>
      <c r="H78" s="1">
        <v>136</v>
      </c>
      <c r="I78" s="1">
        <v>133</v>
      </c>
      <c r="J78" s="1">
        <v>125</v>
      </c>
      <c r="K78" s="1">
        <v>129</v>
      </c>
      <c r="L78" s="1">
        <v>129</v>
      </c>
      <c r="M78" s="1">
        <v>141</v>
      </c>
      <c r="N78" s="1">
        <v>135</v>
      </c>
      <c r="O78" s="11">
        <f t="shared" si="6"/>
        <v>1501</v>
      </c>
      <c r="P78" s="49">
        <f t="shared" si="7"/>
        <v>125.08333333333333</v>
      </c>
    </row>
    <row r="79" spans="1:16" x14ac:dyDescent="0.2">
      <c r="A79" s="78" t="s">
        <v>9</v>
      </c>
      <c r="B79" s="82" t="s">
        <v>33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1">
        <f t="shared" si="6"/>
        <v>0</v>
      </c>
      <c r="P79" s="49">
        <f t="shared" si="7"/>
        <v>0</v>
      </c>
    </row>
    <row r="80" spans="1:16" x14ac:dyDescent="0.2">
      <c r="A80" s="77" t="s">
        <v>9</v>
      </c>
      <c r="B80" s="81" t="s">
        <v>34</v>
      </c>
      <c r="C80" s="1">
        <v>101</v>
      </c>
      <c r="D80" s="1">
        <v>138</v>
      </c>
      <c r="E80" s="1">
        <v>123</v>
      </c>
      <c r="F80" s="1">
        <v>121</v>
      </c>
      <c r="G80" s="1">
        <v>139</v>
      </c>
      <c r="H80" s="1">
        <v>141</v>
      </c>
      <c r="I80" s="1">
        <v>135</v>
      </c>
      <c r="J80" s="1">
        <v>126</v>
      </c>
      <c r="K80" s="1">
        <v>130</v>
      </c>
      <c r="L80" s="1">
        <v>132</v>
      </c>
      <c r="M80" s="1">
        <v>122</v>
      </c>
      <c r="N80" s="1">
        <v>122</v>
      </c>
      <c r="O80" s="11">
        <f t="shared" si="6"/>
        <v>1530</v>
      </c>
      <c r="P80" s="49">
        <f t="shared" si="7"/>
        <v>127.5</v>
      </c>
    </row>
    <row r="81" spans="1:16" x14ac:dyDescent="0.2">
      <c r="A81" s="77" t="s">
        <v>9</v>
      </c>
      <c r="B81" s="81" t="s">
        <v>35</v>
      </c>
      <c r="C81" s="1">
        <v>98</v>
      </c>
      <c r="D81" s="1">
        <v>143</v>
      </c>
      <c r="E81" s="1">
        <v>126</v>
      </c>
      <c r="F81" s="1">
        <v>122</v>
      </c>
      <c r="G81" s="1">
        <v>142</v>
      </c>
      <c r="H81" s="1">
        <v>149</v>
      </c>
      <c r="I81" s="1">
        <v>133</v>
      </c>
      <c r="J81" s="1">
        <v>128</v>
      </c>
      <c r="K81" s="1">
        <v>131</v>
      </c>
      <c r="L81" s="1">
        <v>137</v>
      </c>
      <c r="M81" s="1">
        <v>135</v>
      </c>
      <c r="N81" s="1">
        <v>116</v>
      </c>
      <c r="O81" s="11">
        <f t="shared" si="6"/>
        <v>1560</v>
      </c>
      <c r="P81" s="49">
        <f t="shared" si="7"/>
        <v>130</v>
      </c>
    </row>
    <row r="82" spans="1:16" x14ac:dyDescent="0.2">
      <c r="A82" s="77" t="s">
        <v>9</v>
      </c>
      <c r="B82" s="81" t="s">
        <v>36</v>
      </c>
      <c r="C82" s="1">
        <v>106</v>
      </c>
      <c r="D82" s="1">
        <v>152</v>
      </c>
      <c r="E82" s="1">
        <v>134</v>
      </c>
      <c r="F82" s="1">
        <v>125</v>
      </c>
      <c r="G82" s="1">
        <v>138</v>
      </c>
      <c r="H82" s="1">
        <v>139</v>
      </c>
      <c r="I82" s="1">
        <v>134</v>
      </c>
      <c r="J82" s="1">
        <v>126</v>
      </c>
      <c r="K82" s="1">
        <v>131</v>
      </c>
      <c r="L82" s="1">
        <v>141</v>
      </c>
      <c r="M82" s="1">
        <v>129</v>
      </c>
      <c r="N82" s="1">
        <v>135</v>
      </c>
      <c r="O82" s="11">
        <f t="shared" si="6"/>
        <v>1590</v>
      </c>
      <c r="P82" s="49">
        <f t="shared" si="7"/>
        <v>132.5</v>
      </c>
    </row>
    <row r="83" spans="1:16" x14ac:dyDescent="0.2">
      <c r="A83" s="77" t="s">
        <v>9</v>
      </c>
      <c r="B83" s="81" t="s">
        <v>37</v>
      </c>
      <c r="C83" s="1">
        <v>347</v>
      </c>
      <c r="D83" s="1">
        <v>172</v>
      </c>
      <c r="E83" s="1">
        <v>153</v>
      </c>
      <c r="F83" s="1">
        <v>155</v>
      </c>
      <c r="G83" s="1">
        <v>151</v>
      </c>
      <c r="H83" s="1">
        <v>149</v>
      </c>
      <c r="I83" s="1">
        <v>149</v>
      </c>
      <c r="J83" s="1">
        <v>149</v>
      </c>
      <c r="K83" s="1">
        <v>156</v>
      </c>
      <c r="L83" s="1">
        <v>86</v>
      </c>
      <c r="M83" s="1">
        <v>96</v>
      </c>
      <c r="N83" s="1">
        <v>100</v>
      </c>
      <c r="O83" s="11">
        <f t="shared" si="6"/>
        <v>1863</v>
      </c>
      <c r="P83" s="49">
        <f t="shared" si="7"/>
        <v>155.25</v>
      </c>
    </row>
    <row r="84" spans="1:16" x14ac:dyDescent="0.2">
      <c r="A84" s="78" t="s">
        <v>38</v>
      </c>
      <c r="B84" s="82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1">
        <f t="shared" si="6"/>
        <v>0</v>
      </c>
      <c r="P84" s="49">
        <f t="shared" si="7"/>
        <v>0</v>
      </c>
    </row>
    <row r="85" spans="1:16" x14ac:dyDescent="0.2">
      <c r="A85" s="77" t="s">
        <v>40</v>
      </c>
      <c r="B85" s="81" t="s">
        <v>41</v>
      </c>
      <c r="C85" s="1">
        <v>100</v>
      </c>
      <c r="D85" s="1">
        <v>152</v>
      </c>
      <c r="E85" s="1">
        <v>142</v>
      </c>
      <c r="F85" s="1">
        <v>140</v>
      </c>
      <c r="G85" s="1">
        <v>150</v>
      </c>
      <c r="H85" s="1">
        <v>165</v>
      </c>
      <c r="I85" s="1">
        <v>167</v>
      </c>
      <c r="J85" s="1">
        <v>164</v>
      </c>
      <c r="K85" s="1">
        <v>167</v>
      </c>
      <c r="L85" s="1">
        <v>137</v>
      </c>
      <c r="M85" s="1">
        <v>132</v>
      </c>
      <c r="N85" s="1">
        <v>130</v>
      </c>
      <c r="O85" s="11">
        <f t="shared" si="6"/>
        <v>1746</v>
      </c>
      <c r="P85" s="49">
        <f t="shared" si="7"/>
        <v>145.5</v>
      </c>
    </row>
    <row r="86" spans="1:16" x14ac:dyDescent="0.2">
      <c r="A86" s="78" t="s">
        <v>40</v>
      </c>
      <c r="B86" s="82" t="s">
        <v>42</v>
      </c>
      <c r="C86" s="1">
        <v>98</v>
      </c>
      <c r="D86" s="1">
        <v>116</v>
      </c>
      <c r="E86" s="1">
        <v>122</v>
      </c>
      <c r="F86" s="1">
        <v>133</v>
      </c>
      <c r="G86" s="1">
        <v>150</v>
      </c>
      <c r="H86" s="1">
        <v>153</v>
      </c>
      <c r="I86" s="1">
        <v>163</v>
      </c>
      <c r="J86" s="1">
        <v>156</v>
      </c>
      <c r="K86" s="1">
        <v>175</v>
      </c>
      <c r="L86" s="1">
        <v>135</v>
      </c>
      <c r="M86" s="1">
        <v>144</v>
      </c>
      <c r="N86" s="1">
        <v>136</v>
      </c>
      <c r="O86" s="11">
        <f t="shared" si="6"/>
        <v>1681</v>
      </c>
      <c r="P86" s="49">
        <f t="shared" si="7"/>
        <v>140.08333333333334</v>
      </c>
    </row>
    <row r="87" spans="1:16" x14ac:dyDescent="0.2">
      <c r="A87" s="78" t="s">
        <v>40</v>
      </c>
      <c r="B87" s="82" t="s">
        <v>43</v>
      </c>
      <c r="C87" s="1">
        <v>148</v>
      </c>
      <c r="D87" s="1">
        <v>140</v>
      </c>
      <c r="E87" s="1">
        <v>158</v>
      </c>
      <c r="F87" s="1">
        <v>136</v>
      </c>
      <c r="G87" s="1">
        <v>150</v>
      </c>
      <c r="H87" s="1">
        <v>0</v>
      </c>
      <c r="I87" s="1">
        <v>0</v>
      </c>
      <c r="J87" s="1">
        <v>166</v>
      </c>
      <c r="K87" s="1">
        <v>173</v>
      </c>
      <c r="L87" s="1">
        <v>137</v>
      </c>
      <c r="M87" s="1">
        <v>137</v>
      </c>
      <c r="N87" s="1">
        <v>142</v>
      </c>
      <c r="O87" s="11">
        <f t="shared" si="6"/>
        <v>1487</v>
      </c>
      <c r="P87" s="49">
        <f t="shared" si="7"/>
        <v>123.91666666666667</v>
      </c>
    </row>
    <row r="88" spans="1:16" x14ac:dyDescent="0.2">
      <c r="A88" s="78" t="s">
        <v>40</v>
      </c>
      <c r="B88" s="82" t="s">
        <v>44</v>
      </c>
      <c r="C88" s="1">
        <v>98</v>
      </c>
      <c r="D88" s="1">
        <v>142</v>
      </c>
      <c r="E88" s="1">
        <v>151</v>
      </c>
      <c r="F88" s="1">
        <v>130</v>
      </c>
      <c r="G88" s="1">
        <v>152</v>
      </c>
      <c r="H88" s="1">
        <v>168</v>
      </c>
      <c r="I88" s="1">
        <v>168</v>
      </c>
      <c r="J88" s="1">
        <v>164</v>
      </c>
      <c r="K88" s="1">
        <v>157</v>
      </c>
      <c r="L88" s="1">
        <v>141</v>
      </c>
      <c r="M88" s="1">
        <v>137</v>
      </c>
      <c r="N88" s="1">
        <v>140</v>
      </c>
      <c r="O88" s="11">
        <f t="shared" si="6"/>
        <v>1748</v>
      </c>
      <c r="P88" s="49">
        <f t="shared" si="7"/>
        <v>145.66666666666666</v>
      </c>
    </row>
    <row r="89" spans="1:16" x14ac:dyDescent="0.2">
      <c r="A89" s="78" t="s">
        <v>45</v>
      </c>
      <c r="B89" s="82" t="s">
        <v>46</v>
      </c>
      <c r="C89" s="1">
        <v>123</v>
      </c>
      <c r="D89" s="1">
        <v>127</v>
      </c>
      <c r="E89" s="1">
        <v>125</v>
      </c>
      <c r="F89" s="1">
        <v>107</v>
      </c>
      <c r="G89" s="1">
        <v>124</v>
      </c>
      <c r="H89" s="1">
        <v>127</v>
      </c>
      <c r="I89" s="1">
        <v>133</v>
      </c>
      <c r="J89" s="1">
        <v>124</v>
      </c>
      <c r="K89" s="1">
        <v>136</v>
      </c>
      <c r="L89" s="1">
        <v>130</v>
      </c>
      <c r="M89" s="1">
        <v>132</v>
      </c>
      <c r="N89" s="1">
        <v>132</v>
      </c>
      <c r="O89" s="11">
        <f t="shared" si="6"/>
        <v>1520</v>
      </c>
      <c r="P89" s="49">
        <f t="shared" si="7"/>
        <v>126.66666666666667</v>
      </c>
    </row>
    <row r="90" spans="1:16" x14ac:dyDescent="0.2">
      <c r="A90" s="78" t="s">
        <v>47</v>
      </c>
      <c r="B90" s="82" t="s">
        <v>48</v>
      </c>
      <c r="C90" s="1">
        <v>90</v>
      </c>
      <c r="D90" s="1">
        <v>122</v>
      </c>
      <c r="E90" s="1">
        <v>131</v>
      </c>
      <c r="F90" s="1">
        <v>120</v>
      </c>
      <c r="G90" s="1">
        <v>138</v>
      </c>
      <c r="H90" s="1">
        <v>141</v>
      </c>
      <c r="I90" s="1">
        <v>150</v>
      </c>
      <c r="J90" s="1">
        <v>133</v>
      </c>
      <c r="K90" s="1">
        <v>132</v>
      </c>
      <c r="L90" s="1">
        <v>134</v>
      </c>
      <c r="M90" s="1">
        <v>134</v>
      </c>
      <c r="N90" s="1">
        <v>130</v>
      </c>
      <c r="O90" s="11">
        <f t="shared" si="6"/>
        <v>1555</v>
      </c>
      <c r="P90" s="49">
        <f t="shared" si="7"/>
        <v>129.58333333333334</v>
      </c>
    </row>
    <row r="91" spans="1:16" x14ac:dyDescent="0.2">
      <c r="A91" s="78" t="s">
        <v>49</v>
      </c>
      <c r="B91" s="82" t="s">
        <v>50</v>
      </c>
      <c r="C91" s="1">
        <v>103</v>
      </c>
      <c r="D91" s="1">
        <v>137</v>
      </c>
      <c r="E91" s="1">
        <v>123</v>
      </c>
      <c r="F91" s="1">
        <v>112</v>
      </c>
      <c r="G91" s="1">
        <v>125</v>
      </c>
      <c r="H91" s="1">
        <v>132</v>
      </c>
      <c r="I91" s="1">
        <v>133</v>
      </c>
      <c r="J91" s="1">
        <v>127</v>
      </c>
      <c r="K91" s="1">
        <v>128</v>
      </c>
      <c r="L91" s="1">
        <v>118</v>
      </c>
      <c r="M91" s="1">
        <v>97</v>
      </c>
      <c r="N91" s="1">
        <v>90</v>
      </c>
      <c r="O91" s="11">
        <f t="shared" si="6"/>
        <v>1425</v>
      </c>
      <c r="P91" s="49">
        <f t="shared" si="7"/>
        <v>118.75</v>
      </c>
    </row>
    <row r="92" spans="1:16" ht="12" thickBot="1" x14ac:dyDescent="0.25">
      <c r="A92" s="77" t="s">
        <v>51</v>
      </c>
      <c r="B92" s="81" t="s">
        <v>46</v>
      </c>
      <c r="C92" s="53">
        <v>114</v>
      </c>
      <c r="D92" s="53">
        <v>136</v>
      </c>
      <c r="E92" s="53">
        <v>121</v>
      </c>
      <c r="F92" s="53">
        <v>111</v>
      </c>
      <c r="G92" s="53">
        <v>123</v>
      </c>
      <c r="H92" s="53">
        <v>128</v>
      </c>
      <c r="I92" s="53">
        <v>135</v>
      </c>
      <c r="J92" s="53">
        <v>127</v>
      </c>
      <c r="K92" s="53">
        <v>137</v>
      </c>
      <c r="L92" s="53">
        <v>129</v>
      </c>
      <c r="M92" s="53">
        <v>133</v>
      </c>
      <c r="N92" s="53">
        <v>115</v>
      </c>
      <c r="O92" s="55">
        <f t="shared" si="6"/>
        <v>1509</v>
      </c>
      <c r="P92" s="56">
        <f t="shared" si="7"/>
        <v>125.75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N94" si="8">SUM(C56:C93)</f>
        <v>3770</v>
      </c>
      <c r="D94" s="1">
        <f t="shared" si="8"/>
        <v>4864</v>
      </c>
      <c r="E94" s="1">
        <f t="shared" si="8"/>
        <v>4378</v>
      </c>
      <c r="F94" s="1">
        <f t="shared" si="8"/>
        <v>4133</v>
      </c>
      <c r="G94" s="1">
        <f t="shared" si="8"/>
        <v>4689</v>
      </c>
      <c r="H94" s="1">
        <f t="shared" si="8"/>
        <v>4689</v>
      </c>
      <c r="I94" s="1">
        <f t="shared" si="8"/>
        <v>4663</v>
      </c>
      <c r="J94" s="1">
        <f t="shared" si="8"/>
        <v>4579</v>
      </c>
      <c r="K94" s="1">
        <f t="shared" si="8"/>
        <v>4650</v>
      </c>
      <c r="L94" s="1">
        <f t="shared" si="8"/>
        <v>4128</v>
      </c>
      <c r="M94" s="1">
        <f t="shared" si="8"/>
        <v>4017</v>
      </c>
      <c r="N94" s="1">
        <f t="shared" si="8"/>
        <v>3931</v>
      </c>
      <c r="O94" s="59"/>
      <c r="P94" s="60"/>
    </row>
    <row r="95" spans="1:16" ht="12" thickBot="1" x14ac:dyDescent="0.25">
      <c r="A95" s="28" t="s">
        <v>53</v>
      </c>
      <c r="B95" s="61"/>
      <c r="C95" s="62">
        <f>C94/35</f>
        <v>107.71428571428571</v>
      </c>
      <c r="D95" s="62">
        <f>D94/35</f>
        <v>138.97142857142856</v>
      </c>
      <c r="E95" s="62">
        <f>E94/35</f>
        <v>125.08571428571429</v>
      </c>
      <c r="F95" s="62">
        <f>F94/35</f>
        <v>118.08571428571429</v>
      </c>
      <c r="G95" s="62">
        <f>G94/35</f>
        <v>133.97142857142856</v>
      </c>
      <c r="H95" s="62">
        <f>H94/34</f>
        <v>137.91176470588235</v>
      </c>
      <c r="I95" s="62">
        <f>I94/34</f>
        <v>137.14705882352942</v>
      </c>
      <c r="J95" s="62">
        <f>J94/35</f>
        <v>130.82857142857142</v>
      </c>
      <c r="K95" s="62">
        <f>K94/35</f>
        <v>132.85714285714286</v>
      </c>
      <c r="L95" s="62">
        <f>L94/35</f>
        <v>117.94285714285714</v>
      </c>
      <c r="M95" s="62">
        <f>M94/35</f>
        <v>114.77142857142857</v>
      </c>
      <c r="N95" s="62">
        <f>N94/35</f>
        <v>112.31428571428572</v>
      </c>
      <c r="O95" s="63">
        <f>SUM(C95:N95)</f>
        <v>1507.6016806722687</v>
      </c>
      <c r="P95" s="65">
        <f>O95/12</f>
        <v>125.63347338935573</v>
      </c>
    </row>
  </sheetData>
  <pageMargins left="0.75" right="0.75" top="0.27" bottom="0.31" header="0.25" footer="0.26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B26" sqref="B26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" style="1" bestFit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">
        <v>35431</v>
      </c>
      <c r="D2" s="7">
        <v>35462</v>
      </c>
      <c r="E2" s="7">
        <v>35490</v>
      </c>
      <c r="F2" s="7">
        <v>35521</v>
      </c>
      <c r="G2" s="7">
        <v>35551</v>
      </c>
      <c r="H2" s="7">
        <v>35582</v>
      </c>
      <c r="I2" s="7">
        <v>35612</v>
      </c>
      <c r="J2" s="7">
        <v>35643</v>
      </c>
      <c r="K2" s="7">
        <v>35674</v>
      </c>
      <c r="L2" s="7">
        <v>35704</v>
      </c>
      <c r="M2" s="7">
        <v>35735</v>
      </c>
      <c r="N2" s="7">
        <v>35765</v>
      </c>
      <c r="O2" s="8" t="s">
        <v>7</v>
      </c>
      <c r="P2" s="8" t="s">
        <v>8</v>
      </c>
    </row>
    <row r="3" spans="1:16" x14ac:dyDescent="0.2">
      <c r="A3" s="12" t="s">
        <v>9</v>
      </c>
      <c r="B3" s="13" t="s">
        <v>10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366</v>
      </c>
      <c r="M3" s="14">
        <v>416</v>
      </c>
      <c r="N3" s="14">
        <v>310</v>
      </c>
      <c r="O3" s="15">
        <f t="shared" ref="O3:O39" si="0">SUM(C3:N3)</f>
        <v>1092</v>
      </c>
      <c r="P3" s="15">
        <f t="shared" ref="P3:P39" si="1">O3/365</f>
        <v>2.9917808219178084</v>
      </c>
    </row>
    <row r="4" spans="1:16" x14ac:dyDescent="0.2">
      <c r="A4" s="17" t="s">
        <v>9</v>
      </c>
      <c r="B4" s="14" t="s">
        <v>11</v>
      </c>
      <c r="C4" s="14">
        <v>3052</v>
      </c>
      <c r="D4" s="14">
        <v>3280</v>
      </c>
      <c r="E4" s="14">
        <v>3403</v>
      </c>
      <c r="F4" s="14">
        <v>3042</v>
      </c>
      <c r="G4" s="14">
        <v>3149</v>
      </c>
      <c r="H4" s="14">
        <v>3149</v>
      </c>
      <c r="I4" s="14">
        <v>2900</v>
      </c>
      <c r="J4" s="14">
        <v>3210</v>
      </c>
      <c r="K4" s="14">
        <v>2845</v>
      </c>
      <c r="L4" s="14">
        <v>3023</v>
      </c>
      <c r="M4" s="14">
        <v>2736</v>
      </c>
      <c r="N4" s="14">
        <v>2720</v>
      </c>
      <c r="O4" s="15">
        <f t="shared" si="0"/>
        <v>36509</v>
      </c>
      <c r="P4" s="15">
        <f t="shared" si="1"/>
        <v>100.02465753424657</v>
      </c>
    </row>
    <row r="5" spans="1:16" x14ac:dyDescent="0.2">
      <c r="A5" s="18" t="s">
        <v>9</v>
      </c>
      <c r="B5" s="19" t="s">
        <v>12</v>
      </c>
      <c r="C5" s="14">
        <v>4210</v>
      </c>
      <c r="D5" s="14">
        <v>4815</v>
      </c>
      <c r="E5" s="14">
        <v>4770</v>
      </c>
      <c r="F5" s="14">
        <v>3799</v>
      </c>
      <c r="G5" s="14">
        <v>4448</v>
      </c>
      <c r="H5" s="14">
        <v>4222</v>
      </c>
      <c r="I5" s="14">
        <v>4959</v>
      </c>
      <c r="J5" s="14">
        <v>4949</v>
      </c>
      <c r="K5" s="14">
        <v>4577</v>
      </c>
      <c r="L5" s="14">
        <v>4717</v>
      </c>
      <c r="M5" s="14">
        <v>2430</v>
      </c>
      <c r="N5" s="14">
        <v>2376</v>
      </c>
      <c r="O5" s="15">
        <f t="shared" si="0"/>
        <v>50272</v>
      </c>
      <c r="P5" s="15">
        <f t="shared" si="1"/>
        <v>137.73150684931508</v>
      </c>
    </row>
    <row r="6" spans="1:16" x14ac:dyDescent="0.2">
      <c r="A6" s="18" t="s">
        <v>9</v>
      </c>
      <c r="B6" s="19" t="s">
        <v>13</v>
      </c>
      <c r="C6" s="14">
        <v>4191</v>
      </c>
      <c r="D6" s="14">
        <v>3460</v>
      </c>
      <c r="E6" s="14">
        <v>3500</v>
      </c>
      <c r="F6" s="14">
        <v>3182</v>
      </c>
      <c r="G6" s="14">
        <v>3135</v>
      </c>
      <c r="H6" s="14">
        <v>3031</v>
      </c>
      <c r="I6" s="14">
        <v>3012</v>
      </c>
      <c r="J6" s="14">
        <v>2637</v>
      </c>
      <c r="K6" s="14">
        <v>2372</v>
      </c>
      <c r="L6" s="14">
        <v>3173</v>
      </c>
      <c r="M6" s="14">
        <v>2661</v>
      </c>
      <c r="N6" s="14">
        <v>2530</v>
      </c>
      <c r="O6" s="15">
        <f t="shared" si="0"/>
        <v>36884</v>
      </c>
      <c r="P6" s="15">
        <f t="shared" si="1"/>
        <v>101.05205479452054</v>
      </c>
    </row>
    <row r="7" spans="1:16" x14ac:dyDescent="0.2">
      <c r="A7" s="18" t="s">
        <v>9</v>
      </c>
      <c r="B7" s="19" t="s">
        <v>14</v>
      </c>
      <c r="C7" s="14">
        <v>7254</v>
      </c>
      <c r="D7" s="14">
        <v>5809</v>
      </c>
      <c r="E7" s="14">
        <v>6843</v>
      </c>
      <c r="F7" s="14">
        <v>6911</v>
      </c>
      <c r="G7" s="14">
        <v>8788</v>
      </c>
      <c r="H7" s="14">
        <v>6761</v>
      </c>
      <c r="I7" s="14">
        <v>5963</v>
      </c>
      <c r="J7" s="14">
        <v>6037</v>
      </c>
      <c r="K7" s="14">
        <v>8146</v>
      </c>
      <c r="L7" s="14">
        <v>6298</v>
      </c>
      <c r="M7" s="14">
        <v>5263</v>
      </c>
      <c r="N7" s="14">
        <v>3583</v>
      </c>
      <c r="O7" s="15">
        <f t="shared" si="0"/>
        <v>77656</v>
      </c>
      <c r="P7" s="15">
        <f t="shared" si="1"/>
        <v>212.75616438356164</v>
      </c>
    </row>
    <row r="8" spans="1:16" x14ac:dyDescent="0.2">
      <c r="A8" s="17" t="s">
        <v>9</v>
      </c>
      <c r="B8" s="14" t="s">
        <v>15</v>
      </c>
      <c r="C8" s="14">
        <v>5933</v>
      </c>
      <c r="D8" s="14">
        <v>6068</v>
      </c>
      <c r="E8" s="14">
        <v>4311</v>
      </c>
      <c r="F8" s="14">
        <v>4726</v>
      </c>
      <c r="G8" s="14">
        <v>4352</v>
      </c>
      <c r="H8" s="14">
        <v>4184</v>
      </c>
      <c r="I8" s="14">
        <v>4338</v>
      </c>
      <c r="J8" s="14">
        <v>3912</v>
      </c>
      <c r="K8" s="14">
        <v>4534</v>
      </c>
      <c r="L8" s="14">
        <v>5292</v>
      </c>
      <c r="M8" s="14">
        <v>4873</v>
      </c>
      <c r="N8" s="14">
        <v>1694</v>
      </c>
      <c r="O8" s="15">
        <f t="shared" si="0"/>
        <v>54217</v>
      </c>
      <c r="P8" s="15">
        <f t="shared" si="1"/>
        <v>148.53972602739725</v>
      </c>
    </row>
    <row r="9" spans="1:16" x14ac:dyDescent="0.2">
      <c r="A9" s="17" t="s">
        <v>9</v>
      </c>
      <c r="B9" s="14" t="s">
        <v>16</v>
      </c>
      <c r="C9" s="14">
        <v>3326</v>
      </c>
      <c r="D9" s="14">
        <v>2314</v>
      </c>
      <c r="E9" s="14">
        <v>3054</v>
      </c>
      <c r="F9" s="14">
        <v>2668</v>
      </c>
      <c r="G9" s="14">
        <v>2361</v>
      </c>
      <c r="H9" s="14">
        <v>751</v>
      </c>
      <c r="I9" s="14">
        <v>1609</v>
      </c>
      <c r="J9" s="14">
        <v>1912</v>
      </c>
      <c r="K9" s="14">
        <v>1866</v>
      </c>
      <c r="L9" s="14">
        <v>1600</v>
      </c>
      <c r="M9" s="14">
        <v>1425</v>
      </c>
      <c r="N9" s="14">
        <v>1165</v>
      </c>
      <c r="O9" s="15">
        <f t="shared" si="0"/>
        <v>24051</v>
      </c>
      <c r="P9" s="15">
        <f t="shared" si="1"/>
        <v>65.893150684931513</v>
      </c>
    </row>
    <row r="10" spans="1:16" x14ac:dyDescent="0.2">
      <c r="A10" s="18" t="s">
        <v>9</v>
      </c>
      <c r="B10" s="19" t="s">
        <v>17</v>
      </c>
      <c r="C10" s="14">
        <v>4080</v>
      </c>
      <c r="D10" s="14">
        <v>3691</v>
      </c>
      <c r="E10" s="14">
        <v>4105</v>
      </c>
      <c r="F10" s="14">
        <v>3783</v>
      </c>
      <c r="G10" s="14">
        <v>3815</v>
      </c>
      <c r="H10" s="14">
        <v>4283</v>
      </c>
      <c r="I10" s="14">
        <v>4217</v>
      </c>
      <c r="J10" s="14">
        <v>4005</v>
      </c>
      <c r="K10" s="14">
        <v>2663</v>
      </c>
      <c r="L10" s="14">
        <v>4308</v>
      </c>
      <c r="M10" s="14">
        <v>4953</v>
      </c>
      <c r="N10" s="14">
        <v>4196</v>
      </c>
      <c r="O10" s="15">
        <f t="shared" si="0"/>
        <v>48099</v>
      </c>
      <c r="P10" s="15">
        <f t="shared" si="1"/>
        <v>131.77808219178081</v>
      </c>
    </row>
    <row r="11" spans="1:16" x14ac:dyDescent="0.2">
      <c r="A11" s="18" t="s">
        <v>9</v>
      </c>
      <c r="B11" s="19" t="s">
        <v>18</v>
      </c>
      <c r="C11" s="14">
        <v>311</v>
      </c>
      <c r="D11" s="14">
        <v>330</v>
      </c>
      <c r="E11" s="14">
        <v>355</v>
      </c>
      <c r="F11" s="14">
        <v>399</v>
      </c>
      <c r="G11" s="14">
        <v>348</v>
      </c>
      <c r="H11" s="14">
        <v>367</v>
      </c>
      <c r="I11" s="14">
        <v>294</v>
      </c>
      <c r="J11" s="14">
        <v>305</v>
      </c>
      <c r="K11" s="14">
        <v>272</v>
      </c>
      <c r="L11" s="14">
        <v>271</v>
      </c>
      <c r="M11" s="14">
        <v>197</v>
      </c>
      <c r="N11" s="14">
        <v>249</v>
      </c>
      <c r="O11" s="15">
        <f t="shared" si="0"/>
        <v>3698</v>
      </c>
      <c r="P11" s="15">
        <f t="shared" si="1"/>
        <v>10.131506849315068</v>
      </c>
    </row>
    <row r="12" spans="1:16" x14ac:dyDescent="0.2">
      <c r="A12" s="18" t="s">
        <v>9</v>
      </c>
      <c r="B12" s="19" t="s">
        <v>19</v>
      </c>
      <c r="C12" s="14">
        <v>1052</v>
      </c>
      <c r="D12" s="14">
        <v>855</v>
      </c>
      <c r="E12" s="14">
        <v>1036</v>
      </c>
      <c r="F12" s="14">
        <v>889</v>
      </c>
      <c r="G12" s="14">
        <v>1131</v>
      </c>
      <c r="H12" s="14">
        <v>1005</v>
      </c>
      <c r="I12" s="14">
        <v>961</v>
      </c>
      <c r="J12" s="14">
        <v>925</v>
      </c>
      <c r="K12" s="14">
        <v>916</v>
      </c>
      <c r="L12" s="14">
        <v>910</v>
      </c>
      <c r="M12" s="14">
        <v>833</v>
      </c>
      <c r="N12" s="14">
        <v>862</v>
      </c>
      <c r="O12" s="15">
        <f t="shared" si="0"/>
        <v>11375</v>
      </c>
      <c r="P12" s="15">
        <f t="shared" si="1"/>
        <v>31.164383561643834</v>
      </c>
    </row>
    <row r="13" spans="1:16" x14ac:dyDescent="0.2">
      <c r="A13" s="18" t="s">
        <v>9</v>
      </c>
      <c r="B13" s="19" t="s">
        <v>20</v>
      </c>
      <c r="C13" s="14">
        <v>408</v>
      </c>
      <c r="D13" s="14">
        <v>401</v>
      </c>
      <c r="E13" s="14">
        <v>415</v>
      </c>
      <c r="F13" s="14">
        <v>452</v>
      </c>
      <c r="G13" s="14">
        <v>437</v>
      </c>
      <c r="H13" s="14">
        <v>766</v>
      </c>
      <c r="I13" s="14">
        <v>419</v>
      </c>
      <c r="J13" s="14">
        <v>398</v>
      </c>
      <c r="K13" s="14">
        <v>393</v>
      </c>
      <c r="L13" s="14">
        <v>404</v>
      </c>
      <c r="M13" s="14">
        <v>404</v>
      </c>
      <c r="N13" s="14">
        <v>389</v>
      </c>
      <c r="O13" s="15">
        <f t="shared" si="0"/>
        <v>5286</v>
      </c>
      <c r="P13" s="15">
        <f t="shared" si="1"/>
        <v>14.482191780821918</v>
      </c>
    </row>
    <row r="14" spans="1:16" x14ac:dyDescent="0.2">
      <c r="A14" s="18" t="s">
        <v>9</v>
      </c>
      <c r="B14" s="19" t="s">
        <v>21</v>
      </c>
      <c r="C14" s="14">
        <v>1332</v>
      </c>
      <c r="D14" s="14">
        <v>1080</v>
      </c>
      <c r="E14" s="14">
        <v>1188</v>
      </c>
      <c r="F14" s="14">
        <v>1206</v>
      </c>
      <c r="G14" s="14">
        <v>1302</v>
      </c>
      <c r="H14" s="14">
        <v>1241</v>
      </c>
      <c r="I14" s="14">
        <v>1339</v>
      </c>
      <c r="J14" s="14">
        <v>1241</v>
      </c>
      <c r="K14" s="14">
        <v>1255</v>
      </c>
      <c r="L14" s="14">
        <v>1278</v>
      </c>
      <c r="M14" s="14">
        <v>1285</v>
      </c>
      <c r="N14" s="14">
        <v>1299</v>
      </c>
      <c r="O14" s="15">
        <f t="shared" si="0"/>
        <v>15046</v>
      </c>
      <c r="P14" s="15">
        <f t="shared" si="1"/>
        <v>41.221917808219175</v>
      </c>
    </row>
    <row r="15" spans="1:16" x14ac:dyDescent="0.2">
      <c r="A15" s="18" t="s">
        <v>9</v>
      </c>
      <c r="B15" s="19" t="s">
        <v>22</v>
      </c>
      <c r="C15" s="14">
        <v>1198</v>
      </c>
      <c r="D15" s="14">
        <v>957</v>
      </c>
      <c r="E15" s="14">
        <v>1024</v>
      </c>
      <c r="F15" s="14">
        <v>1045</v>
      </c>
      <c r="G15" s="14">
        <v>1048</v>
      </c>
      <c r="H15" s="14">
        <v>1096</v>
      </c>
      <c r="I15" s="14">
        <v>821</v>
      </c>
      <c r="J15" s="14">
        <v>750</v>
      </c>
      <c r="K15" s="14">
        <v>926</v>
      </c>
      <c r="L15" s="14">
        <v>844</v>
      </c>
      <c r="M15" s="14">
        <v>821</v>
      </c>
      <c r="N15" s="14">
        <v>1198</v>
      </c>
      <c r="O15" s="15">
        <f t="shared" si="0"/>
        <v>11728</v>
      </c>
      <c r="P15" s="15">
        <f t="shared" si="1"/>
        <v>32.131506849315066</v>
      </c>
    </row>
    <row r="16" spans="1:16" x14ac:dyDescent="0.2">
      <c r="A16" s="17" t="s">
        <v>9</v>
      </c>
      <c r="B16" s="14" t="s">
        <v>23</v>
      </c>
      <c r="C16" s="14">
        <v>4742</v>
      </c>
      <c r="D16" s="14">
        <v>3878</v>
      </c>
      <c r="E16" s="14">
        <v>3698</v>
      </c>
      <c r="F16" s="14">
        <v>4633</v>
      </c>
      <c r="G16" s="14">
        <v>3821</v>
      </c>
      <c r="H16" s="14">
        <v>3714</v>
      </c>
      <c r="I16" s="14">
        <v>4078</v>
      </c>
      <c r="J16" s="14">
        <v>4051</v>
      </c>
      <c r="K16" s="14">
        <v>3715</v>
      </c>
      <c r="L16" s="14">
        <v>2276</v>
      </c>
      <c r="M16" s="14">
        <v>3483</v>
      </c>
      <c r="N16" s="14">
        <v>1230</v>
      </c>
      <c r="O16" s="15">
        <f t="shared" si="0"/>
        <v>43319</v>
      </c>
      <c r="P16" s="15">
        <f t="shared" si="1"/>
        <v>118.68219178082192</v>
      </c>
    </row>
    <row r="17" spans="1:16" x14ac:dyDescent="0.2">
      <c r="A17" s="18" t="s">
        <v>9</v>
      </c>
      <c r="B17" s="19" t="s">
        <v>24</v>
      </c>
      <c r="C17" s="14">
        <v>2392</v>
      </c>
      <c r="D17" s="14">
        <v>2035</v>
      </c>
      <c r="E17" s="14">
        <v>2304</v>
      </c>
      <c r="F17" s="14">
        <v>2306</v>
      </c>
      <c r="G17" s="14">
        <v>2034</v>
      </c>
      <c r="H17" s="14">
        <v>3266</v>
      </c>
      <c r="I17" s="14">
        <v>2365</v>
      </c>
      <c r="J17" s="14">
        <v>2358</v>
      </c>
      <c r="K17" s="14">
        <v>2070</v>
      </c>
      <c r="L17" s="14">
        <v>2009</v>
      </c>
      <c r="M17" s="14">
        <v>2012</v>
      </c>
      <c r="N17" s="14">
        <v>2067</v>
      </c>
      <c r="O17" s="15">
        <f t="shared" si="0"/>
        <v>27218</v>
      </c>
      <c r="P17" s="15">
        <f t="shared" si="1"/>
        <v>74.569863013698637</v>
      </c>
    </row>
    <row r="18" spans="1:16" x14ac:dyDescent="0.2">
      <c r="A18" s="18" t="s">
        <v>9</v>
      </c>
      <c r="B18" s="19" t="s">
        <v>25</v>
      </c>
      <c r="C18" s="14">
        <v>5056</v>
      </c>
      <c r="D18" s="14">
        <v>4410</v>
      </c>
      <c r="E18" s="14">
        <v>4642</v>
      </c>
      <c r="F18" s="14">
        <v>4016</v>
      </c>
      <c r="G18" s="14">
        <v>4580</v>
      </c>
      <c r="H18" s="14">
        <v>5290</v>
      </c>
      <c r="I18" s="14">
        <v>5352</v>
      </c>
      <c r="J18" s="14">
        <v>5453</v>
      </c>
      <c r="K18" s="14">
        <v>5026</v>
      </c>
      <c r="L18" s="14">
        <v>5330</v>
      </c>
      <c r="M18" s="14">
        <v>4978</v>
      </c>
      <c r="N18" s="14">
        <v>4964</v>
      </c>
      <c r="O18" s="15">
        <f t="shared" si="0"/>
        <v>59097</v>
      </c>
      <c r="P18" s="15">
        <f t="shared" si="1"/>
        <v>161.9095890410959</v>
      </c>
    </row>
    <row r="19" spans="1:16" x14ac:dyDescent="0.2">
      <c r="A19" s="17" t="s">
        <v>9</v>
      </c>
      <c r="B19" s="14" t="s">
        <v>26</v>
      </c>
      <c r="C19" s="14">
        <v>2122</v>
      </c>
      <c r="D19" s="14">
        <v>1639</v>
      </c>
      <c r="E19" s="14">
        <v>1856</v>
      </c>
      <c r="F19" s="14">
        <v>2073</v>
      </c>
      <c r="G19" s="14">
        <v>2301</v>
      </c>
      <c r="H19" s="14">
        <v>2413</v>
      </c>
      <c r="I19" s="14">
        <v>2332</v>
      </c>
      <c r="J19" s="14">
        <v>2166</v>
      </c>
      <c r="K19" s="14">
        <v>1835</v>
      </c>
      <c r="L19" s="14">
        <v>2029</v>
      </c>
      <c r="M19" s="14">
        <v>2034</v>
      </c>
      <c r="N19" s="14">
        <v>2043</v>
      </c>
      <c r="O19" s="15">
        <f t="shared" si="0"/>
        <v>24843</v>
      </c>
      <c r="P19" s="15">
        <f t="shared" si="1"/>
        <v>68.063013698630144</v>
      </c>
    </row>
    <row r="20" spans="1:16" x14ac:dyDescent="0.2">
      <c r="A20" s="18" t="s">
        <v>9</v>
      </c>
      <c r="B20" s="19" t="s">
        <v>27</v>
      </c>
      <c r="C20" s="14">
        <v>936</v>
      </c>
      <c r="D20" s="14">
        <v>745</v>
      </c>
      <c r="E20" s="14">
        <v>820</v>
      </c>
      <c r="F20" s="14">
        <v>876</v>
      </c>
      <c r="G20" s="14">
        <v>1120</v>
      </c>
      <c r="H20" s="14">
        <v>216</v>
      </c>
      <c r="I20" s="14">
        <v>176</v>
      </c>
      <c r="J20" s="14">
        <v>858</v>
      </c>
      <c r="K20" s="14">
        <v>416</v>
      </c>
      <c r="L20" s="14">
        <v>790</v>
      </c>
      <c r="M20" s="14">
        <v>720</v>
      </c>
      <c r="N20" s="14">
        <v>592</v>
      </c>
      <c r="O20" s="15">
        <f t="shared" si="0"/>
        <v>8265</v>
      </c>
      <c r="P20" s="15">
        <f t="shared" si="1"/>
        <v>22.643835616438356</v>
      </c>
    </row>
    <row r="21" spans="1:16" x14ac:dyDescent="0.2">
      <c r="A21" s="17" t="s">
        <v>9</v>
      </c>
      <c r="B21" s="14" t="s">
        <v>28</v>
      </c>
      <c r="C21" s="14">
        <v>1320</v>
      </c>
      <c r="D21" s="14">
        <v>882</v>
      </c>
      <c r="E21" s="14">
        <v>1040</v>
      </c>
      <c r="F21" s="14">
        <v>1293</v>
      </c>
      <c r="G21" s="14">
        <v>1114</v>
      </c>
      <c r="H21" s="14">
        <v>1160</v>
      </c>
      <c r="I21" s="14">
        <v>1229</v>
      </c>
      <c r="J21" s="14">
        <v>1146</v>
      </c>
      <c r="K21" s="14">
        <v>1090</v>
      </c>
      <c r="L21" s="14">
        <v>1093</v>
      </c>
      <c r="M21" s="14">
        <v>1112</v>
      </c>
      <c r="N21" s="14">
        <v>1079</v>
      </c>
      <c r="O21" s="15">
        <f t="shared" si="0"/>
        <v>13558</v>
      </c>
      <c r="P21" s="15">
        <f t="shared" si="1"/>
        <v>37.145205479452052</v>
      </c>
    </row>
    <row r="22" spans="1:16" x14ac:dyDescent="0.2">
      <c r="A22" s="17" t="s">
        <v>9</v>
      </c>
      <c r="B22" s="14" t="s">
        <v>29</v>
      </c>
      <c r="C22" s="14">
        <v>2198</v>
      </c>
      <c r="D22" s="14">
        <v>3461</v>
      </c>
      <c r="E22" s="14">
        <v>3877</v>
      </c>
      <c r="F22" s="14">
        <v>3370</v>
      </c>
      <c r="G22" s="14">
        <v>3150</v>
      </c>
      <c r="H22" s="14">
        <v>3323</v>
      </c>
      <c r="I22" s="14">
        <v>3334</v>
      </c>
      <c r="J22" s="14">
        <v>3620</v>
      </c>
      <c r="K22" s="14">
        <v>4229</v>
      </c>
      <c r="L22" s="14">
        <v>3600</v>
      </c>
      <c r="M22" s="14">
        <v>3058</v>
      </c>
      <c r="N22" s="14">
        <v>3157</v>
      </c>
      <c r="O22" s="15">
        <f t="shared" si="0"/>
        <v>40377</v>
      </c>
      <c r="P22" s="15">
        <f t="shared" si="1"/>
        <v>110.62191780821918</v>
      </c>
    </row>
    <row r="23" spans="1:16" x14ac:dyDescent="0.2">
      <c r="A23" s="18" t="s">
        <v>9</v>
      </c>
      <c r="B23" s="19" t="s">
        <v>30</v>
      </c>
      <c r="C23" s="14">
        <v>1063</v>
      </c>
      <c r="D23" s="14">
        <v>1194</v>
      </c>
      <c r="E23" s="14">
        <v>1250</v>
      </c>
      <c r="F23" s="14">
        <v>1262</v>
      </c>
      <c r="G23" s="14">
        <v>1403</v>
      </c>
      <c r="H23" s="14">
        <v>1354</v>
      </c>
      <c r="I23" s="14">
        <v>1389</v>
      </c>
      <c r="J23" s="14">
        <v>1385</v>
      </c>
      <c r="K23" s="14">
        <v>1353</v>
      </c>
      <c r="L23" s="14">
        <v>1328</v>
      </c>
      <c r="M23" s="14">
        <v>1270</v>
      </c>
      <c r="N23" s="14">
        <v>1131</v>
      </c>
      <c r="O23" s="15">
        <f t="shared" si="0"/>
        <v>15382</v>
      </c>
      <c r="P23" s="15">
        <f t="shared" si="1"/>
        <v>42.142465753424659</v>
      </c>
    </row>
    <row r="24" spans="1:16" x14ac:dyDescent="0.2">
      <c r="A24" s="17" t="s">
        <v>9</v>
      </c>
      <c r="B24" s="14" t="s">
        <v>31</v>
      </c>
      <c r="C24" s="14">
        <v>380</v>
      </c>
      <c r="D24" s="14">
        <v>351</v>
      </c>
      <c r="E24" s="14">
        <v>403</v>
      </c>
      <c r="F24" s="14">
        <v>553</v>
      </c>
      <c r="G24" s="14">
        <v>493</v>
      </c>
      <c r="H24" s="14">
        <v>434</v>
      </c>
      <c r="I24" s="14">
        <v>434</v>
      </c>
      <c r="J24" s="14">
        <v>431</v>
      </c>
      <c r="K24" s="14">
        <v>426</v>
      </c>
      <c r="L24" s="14">
        <v>445</v>
      </c>
      <c r="M24" s="14">
        <v>473</v>
      </c>
      <c r="N24" s="14">
        <v>443</v>
      </c>
      <c r="O24" s="15">
        <f t="shared" si="0"/>
        <v>5266</v>
      </c>
      <c r="P24" s="15">
        <f t="shared" si="1"/>
        <v>14.427397260273972</v>
      </c>
    </row>
    <row r="25" spans="1:16" x14ac:dyDescent="0.2">
      <c r="A25" s="17" t="s">
        <v>9</v>
      </c>
      <c r="B25" s="14" t="s">
        <v>32</v>
      </c>
      <c r="C25" s="14">
        <v>2540</v>
      </c>
      <c r="D25" s="14">
        <v>2470</v>
      </c>
      <c r="E25" s="14">
        <v>2769</v>
      </c>
      <c r="F25" s="14">
        <v>2582</v>
      </c>
      <c r="G25" s="14">
        <v>2220</v>
      </c>
      <c r="H25" s="14">
        <v>634</v>
      </c>
      <c r="I25" s="14">
        <v>312</v>
      </c>
      <c r="J25" s="14">
        <v>993</v>
      </c>
      <c r="K25" s="14">
        <v>1090</v>
      </c>
      <c r="L25" s="14">
        <v>1263</v>
      </c>
      <c r="M25" s="14">
        <v>1052</v>
      </c>
      <c r="N25" s="14">
        <v>1154</v>
      </c>
      <c r="O25" s="15">
        <f t="shared" si="0"/>
        <v>19079</v>
      </c>
      <c r="P25" s="15">
        <f t="shared" si="1"/>
        <v>52.271232876712325</v>
      </c>
    </row>
    <row r="26" spans="1:16" x14ac:dyDescent="0.2">
      <c r="A26" s="18" t="s">
        <v>9</v>
      </c>
      <c r="B26" s="19" t="s">
        <v>33</v>
      </c>
      <c r="C26" s="14">
        <v>410</v>
      </c>
      <c r="D26" s="14">
        <v>267</v>
      </c>
      <c r="E26" s="14">
        <v>393</v>
      </c>
      <c r="F26" s="14">
        <v>342</v>
      </c>
      <c r="G26" s="14">
        <v>369</v>
      </c>
      <c r="H26" s="14">
        <v>366</v>
      </c>
      <c r="I26" s="14">
        <v>381</v>
      </c>
      <c r="J26" s="14">
        <v>356</v>
      </c>
      <c r="K26" s="14">
        <v>390</v>
      </c>
      <c r="L26" s="14">
        <v>377</v>
      </c>
      <c r="M26" s="14">
        <v>0</v>
      </c>
      <c r="N26" s="14">
        <v>0</v>
      </c>
      <c r="O26" s="15">
        <f t="shared" si="0"/>
        <v>3651</v>
      </c>
      <c r="P26" s="15">
        <f t="shared" si="1"/>
        <v>10.002739726027396</v>
      </c>
    </row>
    <row r="27" spans="1:16" x14ac:dyDescent="0.2">
      <c r="A27" s="17" t="s">
        <v>9</v>
      </c>
      <c r="B27" s="14" t="s">
        <v>34</v>
      </c>
      <c r="C27" s="14">
        <v>1894</v>
      </c>
      <c r="D27" s="14">
        <v>1487</v>
      </c>
      <c r="E27" s="14">
        <v>1173</v>
      </c>
      <c r="F27" s="14">
        <v>1255</v>
      </c>
      <c r="G27" s="14">
        <v>1586</v>
      </c>
      <c r="H27" s="14">
        <v>1815</v>
      </c>
      <c r="I27" s="14">
        <v>1603</v>
      </c>
      <c r="J27" s="14">
        <v>1542</v>
      </c>
      <c r="K27" s="14">
        <v>1489</v>
      </c>
      <c r="L27" s="14">
        <v>1487</v>
      </c>
      <c r="M27" s="14">
        <v>1372</v>
      </c>
      <c r="N27" s="14">
        <v>1516</v>
      </c>
      <c r="O27" s="15">
        <f t="shared" si="0"/>
        <v>18219</v>
      </c>
      <c r="P27" s="15">
        <f t="shared" si="1"/>
        <v>49.915068493150685</v>
      </c>
    </row>
    <row r="28" spans="1:16" x14ac:dyDescent="0.2">
      <c r="A28" s="17" t="s">
        <v>9</v>
      </c>
      <c r="B28" s="14" t="s">
        <v>35</v>
      </c>
      <c r="C28" s="14">
        <v>623</v>
      </c>
      <c r="D28" s="14">
        <v>528</v>
      </c>
      <c r="E28" s="14">
        <v>599</v>
      </c>
      <c r="F28" s="14">
        <v>546</v>
      </c>
      <c r="G28" s="14">
        <v>603</v>
      </c>
      <c r="H28" s="14">
        <v>605</v>
      </c>
      <c r="I28" s="14">
        <v>613</v>
      </c>
      <c r="J28" s="14">
        <v>591</v>
      </c>
      <c r="K28" s="14">
        <v>579</v>
      </c>
      <c r="L28" s="14">
        <v>583</v>
      </c>
      <c r="M28" s="14">
        <v>536</v>
      </c>
      <c r="N28" s="14">
        <v>540</v>
      </c>
      <c r="O28" s="15">
        <f t="shared" si="0"/>
        <v>6946</v>
      </c>
      <c r="P28" s="15">
        <f t="shared" si="1"/>
        <v>19.030136986301368</v>
      </c>
    </row>
    <row r="29" spans="1:16" x14ac:dyDescent="0.2">
      <c r="A29" s="17" t="s">
        <v>9</v>
      </c>
      <c r="B29" s="14" t="s">
        <v>36</v>
      </c>
      <c r="C29" s="14">
        <v>608</v>
      </c>
      <c r="D29" s="14">
        <v>600</v>
      </c>
      <c r="E29" s="14">
        <v>646</v>
      </c>
      <c r="F29" s="14">
        <v>675</v>
      </c>
      <c r="G29" s="14">
        <v>658</v>
      </c>
      <c r="H29" s="14">
        <v>676</v>
      </c>
      <c r="I29" s="14">
        <v>669</v>
      </c>
      <c r="J29" s="14">
        <v>657</v>
      </c>
      <c r="K29" s="14">
        <v>635</v>
      </c>
      <c r="L29" s="14">
        <v>728</v>
      </c>
      <c r="M29" s="14">
        <v>618</v>
      </c>
      <c r="N29" s="14">
        <v>630</v>
      </c>
      <c r="O29" s="15">
        <f t="shared" si="0"/>
        <v>7800</v>
      </c>
      <c r="P29" s="15">
        <f t="shared" si="1"/>
        <v>21.36986301369863</v>
      </c>
    </row>
    <row r="30" spans="1:16" x14ac:dyDescent="0.2">
      <c r="A30" s="17" t="s">
        <v>9</v>
      </c>
      <c r="B30" s="14" t="s">
        <v>37</v>
      </c>
      <c r="C30" s="14">
        <v>2182</v>
      </c>
      <c r="D30" s="14">
        <v>1990</v>
      </c>
      <c r="E30" s="14">
        <v>1991</v>
      </c>
      <c r="F30" s="14">
        <v>1811</v>
      </c>
      <c r="G30" s="14">
        <v>2068</v>
      </c>
      <c r="H30" s="14">
        <v>6788</v>
      </c>
      <c r="I30" s="14">
        <v>16376</v>
      </c>
      <c r="J30" s="14">
        <v>14558</v>
      </c>
      <c r="K30" s="14">
        <v>14300</v>
      </c>
      <c r="L30" s="14">
        <v>15233</v>
      </c>
      <c r="M30" s="14">
        <v>15511</v>
      </c>
      <c r="N30" s="14">
        <v>3013</v>
      </c>
      <c r="O30" s="15">
        <f t="shared" si="0"/>
        <v>95821</v>
      </c>
      <c r="P30" s="15">
        <f t="shared" si="1"/>
        <v>262.52328767123288</v>
      </c>
    </row>
    <row r="31" spans="1:16" x14ac:dyDescent="0.2">
      <c r="A31" s="18" t="s">
        <v>38</v>
      </c>
      <c r="B31" s="19" t="s">
        <v>39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5">
        <f t="shared" si="0"/>
        <v>0</v>
      </c>
      <c r="P31" s="15">
        <f t="shared" si="1"/>
        <v>0</v>
      </c>
    </row>
    <row r="32" spans="1:16" x14ac:dyDescent="0.2">
      <c r="A32" s="17" t="s">
        <v>40</v>
      </c>
      <c r="B32" s="14" t="s">
        <v>41</v>
      </c>
      <c r="C32" s="14">
        <v>4763</v>
      </c>
      <c r="D32" s="14">
        <v>4371</v>
      </c>
      <c r="E32" s="14">
        <v>3641</v>
      </c>
      <c r="F32" s="14">
        <v>3268</v>
      </c>
      <c r="G32" s="14">
        <v>3608</v>
      </c>
      <c r="H32" s="14">
        <v>3512</v>
      </c>
      <c r="I32" s="14">
        <v>3255</v>
      </c>
      <c r="J32" s="14">
        <v>4094</v>
      </c>
      <c r="K32" s="14">
        <v>3953</v>
      </c>
      <c r="L32" s="14">
        <v>2992</v>
      </c>
      <c r="M32" s="14">
        <v>2899</v>
      </c>
      <c r="N32" s="14">
        <v>2486</v>
      </c>
      <c r="O32" s="15">
        <f t="shared" si="0"/>
        <v>42842</v>
      </c>
      <c r="P32" s="15">
        <f t="shared" si="1"/>
        <v>117.37534246575342</v>
      </c>
    </row>
    <row r="33" spans="1:16" x14ac:dyDescent="0.2">
      <c r="A33" s="18" t="s">
        <v>40</v>
      </c>
      <c r="B33" s="19" t="s">
        <v>42</v>
      </c>
      <c r="C33" s="14">
        <v>1052</v>
      </c>
      <c r="D33" s="14">
        <v>784</v>
      </c>
      <c r="E33" s="14">
        <v>803</v>
      </c>
      <c r="F33" s="14">
        <v>874</v>
      </c>
      <c r="G33" s="14">
        <v>714</v>
      </c>
      <c r="H33" s="14">
        <v>425</v>
      </c>
      <c r="I33" s="14">
        <v>908</v>
      </c>
      <c r="J33" s="14">
        <v>817</v>
      </c>
      <c r="K33" s="14">
        <v>877</v>
      </c>
      <c r="L33" s="14">
        <v>788</v>
      </c>
      <c r="M33" s="14">
        <v>790</v>
      </c>
      <c r="N33" s="14">
        <v>955</v>
      </c>
      <c r="O33" s="15">
        <f t="shared" si="0"/>
        <v>9787</v>
      </c>
      <c r="P33" s="15">
        <f t="shared" si="1"/>
        <v>26.813698630136987</v>
      </c>
    </row>
    <row r="34" spans="1:16" x14ac:dyDescent="0.2">
      <c r="A34" s="18" t="s">
        <v>40</v>
      </c>
      <c r="B34" s="19" t="s">
        <v>43</v>
      </c>
      <c r="C34" s="14">
        <v>1387</v>
      </c>
      <c r="D34" s="14">
        <v>1202</v>
      </c>
      <c r="E34" s="14">
        <v>1277</v>
      </c>
      <c r="F34" s="14">
        <v>1091</v>
      </c>
      <c r="G34" s="14">
        <v>1254</v>
      </c>
      <c r="H34" s="14">
        <v>1257</v>
      </c>
      <c r="I34" s="14">
        <v>1343</v>
      </c>
      <c r="J34" s="14">
        <v>1123</v>
      </c>
      <c r="K34" s="14">
        <v>1146</v>
      </c>
      <c r="L34" s="14">
        <v>1247</v>
      </c>
      <c r="M34" s="14">
        <v>1279</v>
      </c>
      <c r="N34" s="14">
        <v>1173</v>
      </c>
      <c r="O34" s="15">
        <f t="shared" si="0"/>
        <v>14779</v>
      </c>
      <c r="P34" s="15">
        <f t="shared" si="1"/>
        <v>40.490410958904107</v>
      </c>
    </row>
    <row r="35" spans="1:16" x14ac:dyDescent="0.2">
      <c r="A35" s="18" t="s">
        <v>40</v>
      </c>
      <c r="B35" s="19" t="s">
        <v>44</v>
      </c>
      <c r="C35" s="14">
        <v>774</v>
      </c>
      <c r="D35" s="14">
        <v>887</v>
      </c>
      <c r="E35" s="14">
        <v>889</v>
      </c>
      <c r="F35" s="14">
        <v>958</v>
      </c>
      <c r="G35" s="14">
        <v>594</v>
      </c>
      <c r="H35" s="14">
        <v>812</v>
      </c>
      <c r="I35" s="14">
        <v>584</v>
      </c>
      <c r="J35" s="14">
        <v>578</v>
      </c>
      <c r="K35" s="14">
        <v>517</v>
      </c>
      <c r="L35" s="14">
        <v>430</v>
      </c>
      <c r="M35" s="14">
        <v>683</v>
      </c>
      <c r="N35" s="14">
        <v>464</v>
      </c>
      <c r="O35" s="15">
        <f t="shared" si="0"/>
        <v>8170</v>
      </c>
      <c r="P35" s="15">
        <f t="shared" si="1"/>
        <v>22.383561643835616</v>
      </c>
    </row>
    <row r="36" spans="1:16" x14ac:dyDescent="0.2">
      <c r="A36" s="18" t="s">
        <v>45</v>
      </c>
      <c r="B36" s="19" t="s">
        <v>46</v>
      </c>
      <c r="C36" s="14">
        <v>7142</v>
      </c>
      <c r="D36" s="14">
        <v>6077</v>
      </c>
      <c r="E36" s="14">
        <v>5688</v>
      </c>
      <c r="F36" s="14">
        <v>5745</v>
      </c>
      <c r="G36" s="14">
        <v>5454</v>
      </c>
      <c r="H36" s="14">
        <v>4866</v>
      </c>
      <c r="I36" s="14">
        <v>4814</v>
      </c>
      <c r="J36" s="14">
        <v>4673</v>
      </c>
      <c r="K36" s="14">
        <v>4373</v>
      </c>
      <c r="L36" s="14">
        <v>4923</v>
      </c>
      <c r="M36" s="14">
        <v>4753</v>
      </c>
      <c r="N36" s="14">
        <v>1710</v>
      </c>
      <c r="O36" s="15">
        <f t="shared" si="0"/>
        <v>60218</v>
      </c>
      <c r="P36" s="15">
        <f t="shared" si="1"/>
        <v>164.98082191780821</v>
      </c>
    </row>
    <row r="37" spans="1:16" x14ac:dyDescent="0.2">
      <c r="A37" s="18" t="s">
        <v>47</v>
      </c>
      <c r="B37" s="19" t="s">
        <v>48</v>
      </c>
      <c r="C37" s="14">
        <v>1056</v>
      </c>
      <c r="D37" s="14">
        <v>911</v>
      </c>
      <c r="E37" s="14">
        <v>1163</v>
      </c>
      <c r="F37" s="14">
        <v>1102</v>
      </c>
      <c r="G37" s="14">
        <v>1026</v>
      </c>
      <c r="H37" s="14">
        <v>1027</v>
      </c>
      <c r="I37" s="14">
        <v>1044</v>
      </c>
      <c r="J37" s="14">
        <v>893</v>
      </c>
      <c r="K37" s="14">
        <v>841</v>
      </c>
      <c r="L37" s="14">
        <v>1027</v>
      </c>
      <c r="M37" s="14">
        <v>1002</v>
      </c>
      <c r="N37" s="14">
        <v>821</v>
      </c>
      <c r="O37" s="15">
        <f t="shared" si="0"/>
        <v>11913</v>
      </c>
      <c r="P37" s="15">
        <f t="shared" si="1"/>
        <v>32.638356164383559</v>
      </c>
    </row>
    <row r="38" spans="1:16" x14ac:dyDescent="0.2">
      <c r="A38" s="18" t="s">
        <v>49</v>
      </c>
      <c r="B38" s="19" t="s">
        <v>50</v>
      </c>
      <c r="C38" s="14">
        <v>1949</v>
      </c>
      <c r="D38" s="14">
        <v>1092</v>
      </c>
      <c r="E38" s="14">
        <v>1653</v>
      </c>
      <c r="F38" s="14">
        <v>1946</v>
      </c>
      <c r="G38" s="14">
        <v>1775</v>
      </c>
      <c r="H38" s="14">
        <v>1636</v>
      </c>
      <c r="I38" s="14">
        <v>1759</v>
      </c>
      <c r="J38" s="14">
        <v>1236</v>
      </c>
      <c r="K38" s="14">
        <v>633</v>
      </c>
      <c r="L38" s="14">
        <v>178</v>
      </c>
      <c r="M38" s="14">
        <v>322</v>
      </c>
      <c r="N38" s="14">
        <v>866</v>
      </c>
      <c r="O38" s="15">
        <f t="shared" si="0"/>
        <v>15045</v>
      </c>
      <c r="P38" s="15">
        <f t="shared" si="1"/>
        <v>41.219178082191782</v>
      </c>
    </row>
    <row r="39" spans="1:16" ht="12" thickBot="1" x14ac:dyDescent="0.25">
      <c r="A39" s="20" t="s">
        <v>51</v>
      </c>
      <c r="B39" s="21" t="s">
        <v>46</v>
      </c>
      <c r="C39" s="21">
        <v>5889</v>
      </c>
      <c r="D39" s="21">
        <v>4905</v>
      </c>
      <c r="E39" s="21">
        <v>4647</v>
      </c>
      <c r="F39" s="21">
        <v>3860</v>
      </c>
      <c r="G39" s="21">
        <v>4192</v>
      </c>
      <c r="H39" s="21">
        <v>3637</v>
      </c>
      <c r="I39" s="21">
        <v>3740</v>
      </c>
      <c r="J39" s="21">
        <v>3347</v>
      </c>
      <c r="K39" s="21">
        <v>3314</v>
      </c>
      <c r="L39" s="21">
        <v>2978</v>
      </c>
      <c r="M39" s="21">
        <v>2920</v>
      </c>
      <c r="N39" s="21">
        <v>3532</v>
      </c>
      <c r="O39" s="22">
        <f t="shared" si="0"/>
        <v>46961</v>
      </c>
      <c r="P39" s="23">
        <f t="shared" si="1"/>
        <v>128.66027397260274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88825</v>
      </c>
      <c r="D40" s="14">
        <f t="shared" si="2"/>
        <v>79226</v>
      </c>
      <c r="E40" s="14">
        <f t="shared" si="2"/>
        <v>81226</v>
      </c>
      <c r="F40" s="14">
        <f t="shared" si="2"/>
        <v>78539</v>
      </c>
      <c r="G40" s="14">
        <f t="shared" si="2"/>
        <v>80451</v>
      </c>
      <c r="H40" s="14">
        <f t="shared" si="2"/>
        <v>80082</v>
      </c>
      <c r="I40" s="14">
        <f t="shared" si="2"/>
        <v>88922</v>
      </c>
      <c r="J40" s="14">
        <f t="shared" si="2"/>
        <v>87207</v>
      </c>
      <c r="K40" s="14">
        <f t="shared" si="2"/>
        <v>85062</v>
      </c>
      <c r="L40" s="14">
        <f t="shared" si="2"/>
        <v>85618</v>
      </c>
      <c r="M40" s="14">
        <f t="shared" si="2"/>
        <v>81174</v>
      </c>
      <c r="N40" s="14">
        <f t="shared" si="2"/>
        <v>58137</v>
      </c>
      <c r="O40" s="16">
        <f t="shared" si="2"/>
        <v>974469</v>
      </c>
      <c r="P40" s="16">
        <f>O40/365</f>
        <v>2669.7780821917809</v>
      </c>
    </row>
    <row r="41" spans="1:16" ht="12" thickBot="1" x14ac:dyDescent="0.25">
      <c r="A41" s="28" t="s">
        <v>53</v>
      </c>
      <c r="B41" s="29"/>
      <c r="C41" s="30">
        <f>C40/31</f>
        <v>2865.3225806451615</v>
      </c>
      <c r="D41" s="30">
        <f>D40/28</f>
        <v>2829.5</v>
      </c>
      <c r="E41" s="30">
        <f>E40/31</f>
        <v>2620.1935483870966</v>
      </c>
      <c r="F41" s="30">
        <f>F40/30</f>
        <v>2617.9666666666667</v>
      </c>
      <c r="G41" s="30">
        <f>G40/31</f>
        <v>2595.1935483870966</v>
      </c>
      <c r="H41" s="30">
        <f>H40/30</f>
        <v>2669.4</v>
      </c>
      <c r="I41" s="30">
        <f>I40/31</f>
        <v>2868.4516129032259</v>
      </c>
      <c r="J41" s="30">
        <f>J40/31</f>
        <v>2813.1290322580644</v>
      </c>
      <c r="K41" s="30">
        <f>K40/30</f>
        <v>2835.4</v>
      </c>
      <c r="L41" s="30">
        <f>L40/31</f>
        <v>2761.8709677419356</v>
      </c>
      <c r="M41" s="30">
        <f>M40/30</f>
        <v>2705.8</v>
      </c>
      <c r="N41" s="30">
        <f>N40/31</f>
        <v>1875.3870967741937</v>
      </c>
      <c r="O41" s="31"/>
      <c r="P41" s="31"/>
    </row>
    <row r="42" spans="1:16" x14ac:dyDescent="0.2">
      <c r="A42" s="33" t="s">
        <v>9</v>
      </c>
      <c r="B42" s="34" t="s">
        <v>54</v>
      </c>
      <c r="C42" s="35">
        <v>2602</v>
      </c>
      <c r="D42" s="35">
        <v>1485</v>
      </c>
      <c r="E42" s="35">
        <v>1700</v>
      </c>
      <c r="F42" s="35">
        <v>2324</v>
      </c>
      <c r="G42" s="35">
        <v>2704</v>
      </c>
      <c r="H42" s="35">
        <v>2445</v>
      </c>
      <c r="I42" s="35">
        <v>2629</v>
      </c>
      <c r="J42" s="35">
        <v>2696</v>
      </c>
      <c r="K42" s="35">
        <v>2326</v>
      </c>
      <c r="L42" s="35">
        <v>2191</v>
      </c>
      <c r="M42" s="35">
        <v>1847</v>
      </c>
      <c r="N42" s="35">
        <v>2288</v>
      </c>
      <c r="O42" s="36">
        <f t="shared" ref="O42:O48" si="3">SUM(C42:N42)</f>
        <v>27237</v>
      </c>
      <c r="P42" s="36">
        <f t="shared" ref="P42:P48" si="4">O42/365</f>
        <v>74.62191780821918</v>
      </c>
    </row>
    <row r="43" spans="1:16" x14ac:dyDescent="0.2">
      <c r="A43" s="18" t="s">
        <v>9</v>
      </c>
      <c r="B43" s="19" t="s">
        <v>55</v>
      </c>
      <c r="C43" s="14">
        <v>5530</v>
      </c>
      <c r="D43" s="14">
        <v>4374</v>
      </c>
      <c r="E43" s="14">
        <v>5146</v>
      </c>
      <c r="F43" s="14">
        <v>4563</v>
      </c>
      <c r="G43" s="14">
        <v>4996</v>
      </c>
      <c r="H43" s="14">
        <v>4825</v>
      </c>
      <c r="I43" s="14">
        <v>4303</v>
      </c>
      <c r="J43" s="14">
        <v>4704</v>
      </c>
      <c r="K43" s="14">
        <v>5393</v>
      </c>
      <c r="L43" s="14">
        <v>4651</v>
      </c>
      <c r="M43" s="14">
        <v>2737</v>
      </c>
      <c r="N43" s="14">
        <v>3656</v>
      </c>
      <c r="O43" s="27">
        <f t="shared" si="3"/>
        <v>54878</v>
      </c>
      <c r="P43" s="27">
        <f t="shared" si="4"/>
        <v>150.35068493150686</v>
      </c>
    </row>
    <row r="44" spans="1:16" x14ac:dyDescent="0.2">
      <c r="A44" s="18" t="s">
        <v>9</v>
      </c>
      <c r="B44" s="19" t="s">
        <v>56</v>
      </c>
      <c r="C44" s="14">
        <v>1409</v>
      </c>
      <c r="D44" s="14">
        <v>1215</v>
      </c>
      <c r="E44" s="14">
        <v>1591</v>
      </c>
      <c r="F44" s="14">
        <v>1366</v>
      </c>
      <c r="G44" s="14">
        <v>0</v>
      </c>
      <c r="H44" s="14">
        <v>1747</v>
      </c>
      <c r="I44" s="14">
        <v>0</v>
      </c>
      <c r="J44" s="14">
        <v>1809</v>
      </c>
      <c r="K44" s="14">
        <v>1351</v>
      </c>
      <c r="L44" s="14">
        <v>1570</v>
      </c>
      <c r="M44" s="14">
        <v>1362</v>
      </c>
      <c r="N44" s="14">
        <v>1067</v>
      </c>
      <c r="O44" s="27">
        <f t="shared" si="3"/>
        <v>14487</v>
      </c>
      <c r="P44" s="27">
        <f t="shared" si="4"/>
        <v>39.69041095890411</v>
      </c>
    </row>
    <row r="45" spans="1:16" x14ac:dyDescent="0.2">
      <c r="A45" s="18" t="s">
        <v>9</v>
      </c>
      <c r="B45" s="19" t="s">
        <v>57</v>
      </c>
      <c r="C45" s="14">
        <v>2092</v>
      </c>
      <c r="D45" s="14">
        <v>1895</v>
      </c>
      <c r="E45" s="14">
        <v>1904</v>
      </c>
      <c r="F45" s="14">
        <v>1905</v>
      </c>
      <c r="G45" s="14">
        <v>2469</v>
      </c>
      <c r="H45" s="14">
        <v>2113</v>
      </c>
      <c r="I45" s="14">
        <v>1783</v>
      </c>
      <c r="J45" s="14">
        <v>2149</v>
      </c>
      <c r="K45" s="14">
        <v>2066</v>
      </c>
      <c r="L45" s="14">
        <v>1654</v>
      </c>
      <c r="M45" s="14">
        <v>1824</v>
      </c>
      <c r="N45" s="14">
        <v>1121</v>
      </c>
      <c r="O45" s="27">
        <f t="shared" si="3"/>
        <v>22975</v>
      </c>
      <c r="P45" s="27">
        <f t="shared" si="4"/>
        <v>62.945205479452056</v>
      </c>
    </row>
    <row r="46" spans="1:16" x14ac:dyDescent="0.2">
      <c r="A46" s="18" t="s">
        <v>9</v>
      </c>
      <c r="B46" s="19" t="s">
        <v>58</v>
      </c>
      <c r="C46" s="14">
        <v>2367</v>
      </c>
      <c r="D46" s="14">
        <v>1773</v>
      </c>
      <c r="E46" s="14">
        <v>2037</v>
      </c>
      <c r="F46" s="14">
        <v>1899</v>
      </c>
      <c r="G46" s="14">
        <v>2275</v>
      </c>
      <c r="H46" s="14">
        <v>1765</v>
      </c>
      <c r="I46" s="14">
        <v>1913</v>
      </c>
      <c r="J46" s="14">
        <v>1552</v>
      </c>
      <c r="K46" s="14">
        <v>2127</v>
      </c>
      <c r="L46" s="14">
        <v>1603</v>
      </c>
      <c r="M46" s="14">
        <v>1904</v>
      </c>
      <c r="N46" s="14">
        <v>1650</v>
      </c>
      <c r="O46" s="27">
        <f t="shared" si="3"/>
        <v>22865</v>
      </c>
      <c r="P46" s="27">
        <f t="shared" si="4"/>
        <v>62.643835616438359</v>
      </c>
    </row>
    <row r="47" spans="1:16" x14ac:dyDescent="0.2">
      <c r="A47" s="18" t="s">
        <v>9</v>
      </c>
      <c r="B47" s="19" t="s">
        <v>59</v>
      </c>
      <c r="C47" s="14">
        <v>2260</v>
      </c>
      <c r="D47" s="14">
        <v>2013</v>
      </c>
      <c r="E47" s="14">
        <v>2228</v>
      </c>
      <c r="F47" s="14">
        <v>2091</v>
      </c>
      <c r="G47" s="14">
        <v>2230</v>
      </c>
      <c r="H47" s="14">
        <v>2223</v>
      </c>
      <c r="I47" s="14">
        <v>2112</v>
      </c>
      <c r="J47" s="14">
        <v>2293</v>
      </c>
      <c r="K47" s="14">
        <v>2184</v>
      </c>
      <c r="L47" s="14">
        <v>2107</v>
      </c>
      <c r="M47" s="14">
        <v>2014</v>
      </c>
      <c r="N47" s="14">
        <v>1724</v>
      </c>
      <c r="O47" s="27">
        <f t="shared" si="3"/>
        <v>25479</v>
      </c>
      <c r="P47" s="27">
        <f t="shared" si="4"/>
        <v>69.805479452054797</v>
      </c>
    </row>
    <row r="48" spans="1:16" ht="12" thickBot="1" x14ac:dyDescent="0.25">
      <c r="A48" s="42" t="s">
        <v>9</v>
      </c>
      <c r="B48" s="29" t="s">
        <v>60</v>
      </c>
      <c r="C48" s="30">
        <v>1511</v>
      </c>
      <c r="D48" s="30">
        <v>2706</v>
      </c>
      <c r="E48" s="30">
        <v>2906</v>
      </c>
      <c r="F48" s="30">
        <v>2383</v>
      </c>
      <c r="G48" s="30">
        <v>2586</v>
      </c>
      <c r="H48" s="30">
        <v>2807</v>
      </c>
      <c r="I48" s="30">
        <v>2489</v>
      </c>
      <c r="J48" s="30">
        <v>1519</v>
      </c>
      <c r="K48" s="30">
        <v>2126</v>
      </c>
      <c r="L48" s="30">
        <v>1606</v>
      </c>
      <c r="M48" s="30">
        <v>1643</v>
      </c>
      <c r="N48" s="30">
        <v>2092</v>
      </c>
      <c r="O48" s="32">
        <f t="shared" si="3"/>
        <v>26374</v>
      </c>
      <c r="P48" s="32">
        <f t="shared" si="4"/>
        <v>72.257534246575347</v>
      </c>
    </row>
    <row r="49" spans="1:16" x14ac:dyDescent="0.2">
      <c r="A49" s="26" t="s">
        <v>52</v>
      </c>
      <c r="B49" s="19"/>
      <c r="C49" s="14">
        <f t="shared" ref="C49:O49" si="5">SUM(C42:C48)</f>
        <v>17771</v>
      </c>
      <c r="D49" s="14">
        <f t="shared" si="5"/>
        <v>15461</v>
      </c>
      <c r="E49" s="14">
        <f t="shared" si="5"/>
        <v>17512</v>
      </c>
      <c r="F49" s="14">
        <f t="shared" si="5"/>
        <v>16531</v>
      </c>
      <c r="G49" s="14">
        <f t="shared" si="5"/>
        <v>17260</v>
      </c>
      <c r="H49" s="14">
        <f t="shared" si="5"/>
        <v>17925</v>
      </c>
      <c r="I49" s="14">
        <f t="shared" si="5"/>
        <v>15229</v>
      </c>
      <c r="J49" s="14">
        <f t="shared" si="5"/>
        <v>16722</v>
      </c>
      <c r="K49" s="14">
        <f t="shared" si="5"/>
        <v>17573</v>
      </c>
      <c r="L49" s="14">
        <f t="shared" si="5"/>
        <v>15382</v>
      </c>
      <c r="M49" s="14">
        <f t="shared" si="5"/>
        <v>13331</v>
      </c>
      <c r="N49" s="14">
        <f t="shared" si="5"/>
        <v>13598</v>
      </c>
      <c r="O49" s="27">
        <f t="shared" si="5"/>
        <v>194295</v>
      </c>
      <c r="P49" s="27">
        <f>O49/365</f>
        <v>532.31506849315065</v>
      </c>
    </row>
    <row r="50" spans="1:16" ht="12" thickBot="1" x14ac:dyDescent="0.25">
      <c r="A50" s="46" t="s">
        <v>53</v>
      </c>
      <c r="B50" s="29"/>
      <c r="C50" s="30">
        <f>C49/31</f>
        <v>573.25806451612902</v>
      </c>
      <c r="D50" s="30">
        <f>D49/28</f>
        <v>552.17857142857144</v>
      </c>
      <c r="E50" s="30">
        <f>E49/31</f>
        <v>564.90322580645159</v>
      </c>
      <c r="F50" s="30">
        <f>F49/30</f>
        <v>551.0333333333333</v>
      </c>
      <c r="G50" s="30">
        <f>G49/31</f>
        <v>556.77419354838707</v>
      </c>
      <c r="H50" s="30">
        <f>H49/30</f>
        <v>597.5</v>
      </c>
      <c r="I50" s="30">
        <f>I49/31</f>
        <v>491.25806451612902</v>
      </c>
      <c r="J50" s="30">
        <f>J49/31</f>
        <v>539.41935483870964</v>
      </c>
      <c r="K50" s="30">
        <f>K49/30</f>
        <v>585.76666666666665</v>
      </c>
      <c r="L50" s="30">
        <f>L49/31</f>
        <v>496.19354838709677</v>
      </c>
      <c r="M50" s="30">
        <f>M49/30</f>
        <v>444.36666666666667</v>
      </c>
      <c r="N50" s="30">
        <f>N49/31</f>
        <v>438.64516129032256</v>
      </c>
      <c r="O50" s="47"/>
      <c r="P50" s="47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">
        <v>35431</v>
      </c>
      <c r="D55" s="7">
        <v>35462</v>
      </c>
      <c r="E55" s="7">
        <v>35490</v>
      </c>
      <c r="F55" s="7">
        <v>35521</v>
      </c>
      <c r="G55" s="7">
        <v>35551</v>
      </c>
      <c r="H55" s="7">
        <v>35582</v>
      </c>
      <c r="I55" s="7">
        <v>35612</v>
      </c>
      <c r="J55" s="7">
        <v>35643</v>
      </c>
      <c r="K55" s="7">
        <v>35674</v>
      </c>
      <c r="L55" s="7">
        <v>35704</v>
      </c>
      <c r="M55" s="7">
        <v>35735</v>
      </c>
      <c r="N55" s="7">
        <v>35765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78</v>
      </c>
      <c r="M56" s="50">
        <v>79</v>
      </c>
      <c r="N56" s="50">
        <v>100</v>
      </c>
      <c r="O56" s="11">
        <f t="shared" ref="O56:O92" si="6">SUM(C56:N56)</f>
        <v>257</v>
      </c>
      <c r="P56" s="49">
        <f>O56/3</f>
        <v>85.666666666666671</v>
      </c>
    </row>
    <row r="57" spans="1:16" x14ac:dyDescent="0.2">
      <c r="A57" s="77" t="s">
        <v>9</v>
      </c>
      <c r="B57" s="81" t="s">
        <v>11</v>
      </c>
      <c r="C57" s="50">
        <v>93</v>
      </c>
      <c r="D57" s="1">
        <v>100</v>
      </c>
      <c r="E57" s="1">
        <v>104</v>
      </c>
      <c r="F57" s="50">
        <v>102</v>
      </c>
      <c r="G57" s="50">
        <v>92</v>
      </c>
      <c r="H57" s="50">
        <v>83</v>
      </c>
      <c r="I57" s="50">
        <v>90</v>
      </c>
      <c r="J57" s="50">
        <v>91</v>
      </c>
      <c r="K57" s="1">
        <v>92</v>
      </c>
      <c r="L57" s="1">
        <v>86</v>
      </c>
      <c r="M57" s="50">
        <v>85</v>
      </c>
      <c r="N57" s="1">
        <v>80</v>
      </c>
      <c r="O57" s="11">
        <f t="shared" si="6"/>
        <v>1098</v>
      </c>
      <c r="P57" s="49">
        <f t="shared" ref="P57:P78" si="7">O57/12</f>
        <v>91.5</v>
      </c>
    </row>
    <row r="58" spans="1:16" x14ac:dyDescent="0.2">
      <c r="A58" s="78" t="s">
        <v>9</v>
      </c>
      <c r="B58" s="82" t="s">
        <v>12</v>
      </c>
      <c r="C58" s="1">
        <v>102</v>
      </c>
      <c r="D58" s="1">
        <v>101</v>
      </c>
      <c r="E58" s="1">
        <v>105</v>
      </c>
      <c r="F58" s="50">
        <v>115</v>
      </c>
      <c r="G58" s="50">
        <v>99</v>
      </c>
      <c r="H58" s="50">
        <v>83</v>
      </c>
      <c r="I58" s="50">
        <v>80</v>
      </c>
      <c r="J58" s="50">
        <v>81</v>
      </c>
      <c r="K58" s="1">
        <v>82</v>
      </c>
      <c r="L58" s="1">
        <v>94</v>
      </c>
      <c r="M58" s="50">
        <v>106</v>
      </c>
      <c r="N58" s="50">
        <v>116</v>
      </c>
      <c r="O58" s="11">
        <f t="shared" si="6"/>
        <v>1164</v>
      </c>
      <c r="P58" s="49">
        <f t="shared" si="7"/>
        <v>97</v>
      </c>
    </row>
    <row r="59" spans="1:16" x14ac:dyDescent="0.2">
      <c r="A59" s="78" t="s">
        <v>9</v>
      </c>
      <c r="B59" s="82" t="s">
        <v>13</v>
      </c>
      <c r="C59" s="1">
        <v>93</v>
      </c>
      <c r="D59" s="1">
        <v>85</v>
      </c>
      <c r="E59" s="50">
        <v>83</v>
      </c>
      <c r="F59" s="50">
        <v>90</v>
      </c>
      <c r="G59" s="50">
        <v>86</v>
      </c>
      <c r="H59" s="50">
        <v>85</v>
      </c>
      <c r="I59" s="50">
        <v>86</v>
      </c>
      <c r="J59" s="50">
        <v>85</v>
      </c>
      <c r="K59" s="1">
        <v>90</v>
      </c>
      <c r="L59" s="1">
        <v>95</v>
      </c>
      <c r="M59" s="50">
        <v>97</v>
      </c>
      <c r="N59" s="1">
        <v>108</v>
      </c>
      <c r="O59" s="11">
        <f t="shared" si="6"/>
        <v>1083</v>
      </c>
      <c r="P59" s="49">
        <f t="shared" si="7"/>
        <v>90.25</v>
      </c>
    </row>
    <row r="60" spans="1:16" x14ac:dyDescent="0.2">
      <c r="A60" s="78" t="s">
        <v>9</v>
      </c>
      <c r="B60" s="82" t="s">
        <v>14</v>
      </c>
      <c r="C60" s="1">
        <v>99</v>
      </c>
      <c r="D60" s="1">
        <v>95</v>
      </c>
      <c r="E60" s="1">
        <v>97</v>
      </c>
      <c r="F60" s="50">
        <v>104</v>
      </c>
      <c r="G60" s="50">
        <v>93</v>
      </c>
      <c r="H60" s="50">
        <v>82</v>
      </c>
      <c r="I60" s="50">
        <v>91</v>
      </c>
      <c r="J60" s="50">
        <v>97</v>
      </c>
      <c r="K60" s="1">
        <v>105</v>
      </c>
      <c r="L60" s="50">
        <v>97</v>
      </c>
      <c r="M60" s="50">
        <v>88</v>
      </c>
      <c r="N60" s="1">
        <v>94</v>
      </c>
      <c r="O60" s="11">
        <f t="shared" si="6"/>
        <v>1142</v>
      </c>
      <c r="P60" s="49">
        <f t="shared" si="7"/>
        <v>95.166666666666671</v>
      </c>
    </row>
    <row r="61" spans="1:16" x14ac:dyDescent="0.2">
      <c r="A61" s="77" t="s">
        <v>9</v>
      </c>
      <c r="B61" s="81" t="s">
        <v>15</v>
      </c>
      <c r="C61" s="1">
        <v>82</v>
      </c>
      <c r="D61" s="1">
        <v>82</v>
      </c>
      <c r="E61" s="1">
        <v>86</v>
      </c>
      <c r="F61" s="1">
        <v>94</v>
      </c>
      <c r="G61" s="1">
        <v>87</v>
      </c>
      <c r="H61" s="1">
        <v>84</v>
      </c>
      <c r="I61" s="1">
        <v>86</v>
      </c>
      <c r="J61" s="50">
        <v>85</v>
      </c>
      <c r="K61" s="1">
        <v>87</v>
      </c>
      <c r="L61" s="1">
        <v>86</v>
      </c>
      <c r="M61" s="1">
        <v>88</v>
      </c>
      <c r="N61" s="50">
        <v>81</v>
      </c>
      <c r="O61" s="11">
        <f t="shared" si="6"/>
        <v>1028</v>
      </c>
      <c r="P61" s="49">
        <f t="shared" si="7"/>
        <v>85.666666666666671</v>
      </c>
    </row>
    <row r="62" spans="1:16" x14ac:dyDescent="0.2">
      <c r="A62" s="77" t="s">
        <v>9</v>
      </c>
      <c r="B62" s="81" t="s">
        <v>16</v>
      </c>
      <c r="C62" s="50">
        <v>122</v>
      </c>
      <c r="D62" s="50">
        <v>104</v>
      </c>
      <c r="E62" s="50">
        <v>110</v>
      </c>
      <c r="F62" s="50">
        <v>105</v>
      </c>
      <c r="G62" s="50">
        <v>100</v>
      </c>
      <c r="H62" s="1">
        <v>107</v>
      </c>
      <c r="I62" s="1">
        <v>91</v>
      </c>
      <c r="J62" s="1">
        <v>87</v>
      </c>
      <c r="K62" s="1">
        <v>90</v>
      </c>
      <c r="L62" s="1">
        <v>98</v>
      </c>
      <c r="M62" s="1">
        <v>84</v>
      </c>
      <c r="N62" s="1">
        <v>92</v>
      </c>
      <c r="O62" s="11">
        <f t="shared" si="6"/>
        <v>1190</v>
      </c>
      <c r="P62" s="49">
        <f t="shared" si="7"/>
        <v>99.166666666666671</v>
      </c>
    </row>
    <row r="63" spans="1:16" x14ac:dyDescent="0.2">
      <c r="A63" s="78" t="s">
        <v>9</v>
      </c>
      <c r="B63" s="82" t="s">
        <v>17</v>
      </c>
      <c r="C63" s="50">
        <v>96</v>
      </c>
      <c r="D63" s="50">
        <v>94</v>
      </c>
      <c r="E63" s="50">
        <v>97</v>
      </c>
      <c r="F63" s="50">
        <v>104</v>
      </c>
      <c r="G63" s="50">
        <v>95</v>
      </c>
      <c r="H63" s="1">
        <v>93</v>
      </c>
      <c r="I63" s="1">
        <v>91</v>
      </c>
      <c r="J63" s="50">
        <v>87</v>
      </c>
      <c r="K63" s="1">
        <v>94</v>
      </c>
      <c r="L63" s="1">
        <v>107</v>
      </c>
      <c r="M63" s="1">
        <v>110</v>
      </c>
      <c r="N63" s="1">
        <v>115</v>
      </c>
      <c r="O63" s="11">
        <f t="shared" si="6"/>
        <v>1183</v>
      </c>
      <c r="P63" s="49">
        <f t="shared" si="7"/>
        <v>98.583333333333329</v>
      </c>
    </row>
    <row r="64" spans="1:16" x14ac:dyDescent="0.2">
      <c r="A64" s="78" t="s">
        <v>9</v>
      </c>
      <c r="B64" s="82" t="s">
        <v>18</v>
      </c>
      <c r="C64" s="1">
        <v>106</v>
      </c>
      <c r="D64" s="1">
        <v>110</v>
      </c>
      <c r="E64" s="1">
        <v>115</v>
      </c>
      <c r="F64" s="1">
        <v>118</v>
      </c>
      <c r="G64" s="50">
        <v>113</v>
      </c>
      <c r="H64" s="1">
        <v>101</v>
      </c>
      <c r="I64" s="1">
        <v>98</v>
      </c>
      <c r="J64" s="1">
        <v>100</v>
      </c>
      <c r="K64" s="1">
        <v>101</v>
      </c>
      <c r="L64" s="50">
        <v>90</v>
      </c>
      <c r="M64" s="50">
        <v>83</v>
      </c>
      <c r="N64" s="1">
        <v>90</v>
      </c>
      <c r="O64" s="11">
        <f t="shared" si="6"/>
        <v>1225</v>
      </c>
      <c r="P64" s="49">
        <f t="shared" si="7"/>
        <v>102.08333333333333</v>
      </c>
    </row>
    <row r="65" spans="1:16" x14ac:dyDescent="0.2">
      <c r="A65" s="78" t="s">
        <v>9</v>
      </c>
      <c r="B65" s="82" t="s">
        <v>19</v>
      </c>
      <c r="C65" s="1">
        <v>100</v>
      </c>
      <c r="D65" s="1">
        <v>105</v>
      </c>
      <c r="E65" s="1">
        <v>109</v>
      </c>
      <c r="F65" s="1">
        <v>108</v>
      </c>
      <c r="G65" s="1">
        <v>131</v>
      </c>
      <c r="H65" s="1">
        <v>96</v>
      </c>
      <c r="I65" s="1">
        <v>94</v>
      </c>
      <c r="J65" s="1">
        <v>92</v>
      </c>
      <c r="K65" s="1">
        <v>96</v>
      </c>
      <c r="L65" s="1">
        <v>93</v>
      </c>
      <c r="M65" s="1">
        <v>96</v>
      </c>
      <c r="N65" s="1">
        <v>93</v>
      </c>
      <c r="O65" s="11">
        <f t="shared" si="6"/>
        <v>1213</v>
      </c>
      <c r="P65" s="49">
        <f t="shared" si="7"/>
        <v>101.08333333333333</v>
      </c>
    </row>
    <row r="66" spans="1:16" x14ac:dyDescent="0.2">
      <c r="A66" s="78" t="s">
        <v>9</v>
      </c>
      <c r="B66" s="82" t="s">
        <v>20</v>
      </c>
      <c r="C66" s="1">
        <v>87</v>
      </c>
      <c r="D66" s="1">
        <v>89</v>
      </c>
      <c r="E66" s="1">
        <v>87</v>
      </c>
      <c r="F66" s="1">
        <v>95</v>
      </c>
      <c r="G66" s="50">
        <v>92</v>
      </c>
      <c r="H66" s="1">
        <v>94</v>
      </c>
      <c r="I66" s="1">
        <v>93</v>
      </c>
      <c r="J66" s="1">
        <v>86</v>
      </c>
      <c r="K66" s="1">
        <v>93</v>
      </c>
      <c r="L66" s="1">
        <v>87</v>
      </c>
      <c r="M66" s="1">
        <v>90</v>
      </c>
      <c r="N66" s="1">
        <v>89</v>
      </c>
      <c r="O66" s="11">
        <f t="shared" si="6"/>
        <v>1082</v>
      </c>
      <c r="P66" s="49">
        <f t="shared" si="7"/>
        <v>90.166666666666671</v>
      </c>
    </row>
    <row r="67" spans="1:16" x14ac:dyDescent="0.2">
      <c r="A67" s="78" t="s">
        <v>9</v>
      </c>
      <c r="B67" s="82" t="s">
        <v>21</v>
      </c>
      <c r="C67" s="1">
        <v>85</v>
      </c>
      <c r="D67" s="1">
        <v>84</v>
      </c>
      <c r="E67" s="1">
        <v>86</v>
      </c>
      <c r="F67" s="1">
        <v>93</v>
      </c>
      <c r="G67" s="1">
        <v>87</v>
      </c>
      <c r="H67" s="1">
        <v>85</v>
      </c>
      <c r="I67" s="1">
        <v>87</v>
      </c>
      <c r="J67" s="1">
        <v>84</v>
      </c>
      <c r="K67" s="1">
        <v>89</v>
      </c>
      <c r="L67" s="1">
        <v>86</v>
      </c>
      <c r="M67" s="1">
        <v>89</v>
      </c>
      <c r="N67" s="1">
        <v>83</v>
      </c>
      <c r="O67" s="11">
        <f t="shared" si="6"/>
        <v>1038</v>
      </c>
      <c r="P67" s="49">
        <f t="shared" si="7"/>
        <v>86.5</v>
      </c>
    </row>
    <row r="68" spans="1:16" x14ac:dyDescent="0.2">
      <c r="A68" s="78" t="s">
        <v>9</v>
      </c>
      <c r="B68" s="82" t="s">
        <v>22</v>
      </c>
      <c r="C68" s="1">
        <v>92</v>
      </c>
      <c r="D68" s="1">
        <v>93</v>
      </c>
      <c r="E68" s="1">
        <v>99</v>
      </c>
      <c r="F68" s="1">
        <v>104</v>
      </c>
      <c r="G68" s="1">
        <v>91</v>
      </c>
      <c r="H68" s="1">
        <v>88</v>
      </c>
      <c r="I68" s="1">
        <v>89</v>
      </c>
      <c r="J68" s="1">
        <v>87</v>
      </c>
      <c r="K68" s="1">
        <v>92</v>
      </c>
      <c r="L68" s="50">
        <v>90</v>
      </c>
      <c r="M68" s="50">
        <v>93</v>
      </c>
      <c r="N68" s="1">
        <v>86</v>
      </c>
      <c r="O68" s="11">
        <f t="shared" si="6"/>
        <v>1104</v>
      </c>
      <c r="P68" s="49">
        <f t="shared" si="7"/>
        <v>92</v>
      </c>
    </row>
    <row r="69" spans="1:16" x14ac:dyDescent="0.2">
      <c r="A69" s="77" t="s">
        <v>9</v>
      </c>
      <c r="B69" s="81" t="s">
        <v>23</v>
      </c>
      <c r="C69" s="1">
        <v>87</v>
      </c>
      <c r="D69" s="50">
        <v>86</v>
      </c>
      <c r="E69" s="50">
        <v>87</v>
      </c>
      <c r="F69" s="50">
        <v>85</v>
      </c>
      <c r="G69" s="50">
        <v>80</v>
      </c>
      <c r="H69" s="50">
        <v>82</v>
      </c>
      <c r="I69" s="50">
        <v>83</v>
      </c>
      <c r="J69" s="50">
        <v>82</v>
      </c>
      <c r="K69" s="50">
        <v>79</v>
      </c>
      <c r="L69" s="50">
        <v>77</v>
      </c>
      <c r="M69" s="50">
        <v>82</v>
      </c>
      <c r="N69" s="50">
        <v>80</v>
      </c>
      <c r="O69" s="11">
        <f t="shared" si="6"/>
        <v>990</v>
      </c>
      <c r="P69" s="49">
        <f t="shared" si="7"/>
        <v>82.5</v>
      </c>
    </row>
    <row r="70" spans="1:16" x14ac:dyDescent="0.2">
      <c r="A70" s="78" t="s">
        <v>9</v>
      </c>
      <c r="B70" s="82" t="s">
        <v>24</v>
      </c>
      <c r="C70" s="1">
        <v>90</v>
      </c>
      <c r="D70" s="1">
        <v>94</v>
      </c>
      <c r="E70" s="1">
        <v>98</v>
      </c>
      <c r="F70" s="1">
        <v>104</v>
      </c>
      <c r="G70" s="50">
        <v>97</v>
      </c>
      <c r="H70" s="1">
        <v>193</v>
      </c>
      <c r="I70" s="1">
        <v>94</v>
      </c>
      <c r="J70" s="1">
        <v>91</v>
      </c>
      <c r="K70" s="1">
        <v>96</v>
      </c>
      <c r="L70" s="1">
        <v>95</v>
      </c>
      <c r="M70" s="1">
        <v>98</v>
      </c>
      <c r="N70" s="50">
        <v>102</v>
      </c>
      <c r="O70" s="11">
        <f t="shared" si="6"/>
        <v>1252</v>
      </c>
      <c r="P70" s="49">
        <f t="shared" si="7"/>
        <v>104.33333333333333</v>
      </c>
    </row>
    <row r="71" spans="1:16" x14ac:dyDescent="0.2">
      <c r="A71" s="78" t="s">
        <v>9</v>
      </c>
      <c r="B71" s="82" t="s">
        <v>25</v>
      </c>
      <c r="C71" s="1">
        <v>107</v>
      </c>
      <c r="D71" s="1">
        <v>99</v>
      </c>
      <c r="E71" s="1">
        <v>99</v>
      </c>
      <c r="F71" s="1">
        <v>104</v>
      </c>
      <c r="G71" s="50">
        <v>115</v>
      </c>
      <c r="H71" s="1">
        <v>112</v>
      </c>
      <c r="I71" s="50">
        <v>106</v>
      </c>
      <c r="J71" s="1">
        <v>109</v>
      </c>
      <c r="K71" s="1">
        <v>101</v>
      </c>
      <c r="L71" s="1">
        <v>98</v>
      </c>
      <c r="M71" s="1">
        <v>105</v>
      </c>
      <c r="N71" s="1">
        <v>120</v>
      </c>
      <c r="O71" s="11">
        <f t="shared" si="6"/>
        <v>1275</v>
      </c>
      <c r="P71" s="49">
        <f t="shared" si="7"/>
        <v>106.25</v>
      </c>
    </row>
    <row r="72" spans="1:16" x14ac:dyDescent="0.2">
      <c r="A72" s="77" t="s">
        <v>9</v>
      </c>
      <c r="B72" s="81" t="s">
        <v>26</v>
      </c>
      <c r="C72" s="1">
        <v>108</v>
      </c>
      <c r="D72" s="50">
        <v>107</v>
      </c>
      <c r="E72" s="50">
        <v>116</v>
      </c>
      <c r="F72" s="50">
        <v>115</v>
      </c>
      <c r="G72" s="50">
        <v>110</v>
      </c>
      <c r="H72" s="1">
        <v>101</v>
      </c>
      <c r="I72" s="50">
        <v>101</v>
      </c>
      <c r="J72" s="1">
        <v>95</v>
      </c>
      <c r="K72" s="1">
        <v>107</v>
      </c>
      <c r="L72" s="1">
        <v>96</v>
      </c>
      <c r="M72" s="1">
        <v>111</v>
      </c>
      <c r="N72" s="1">
        <v>125</v>
      </c>
      <c r="O72" s="11">
        <f t="shared" si="6"/>
        <v>1292</v>
      </c>
      <c r="P72" s="49">
        <f t="shared" si="7"/>
        <v>107.66666666666667</v>
      </c>
    </row>
    <row r="73" spans="1:16" x14ac:dyDescent="0.2">
      <c r="A73" s="78" t="s">
        <v>9</v>
      </c>
      <c r="B73" s="82" t="s">
        <v>27</v>
      </c>
      <c r="C73" s="1">
        <v>105</v>
      </c>
      <c r="D73" s="1">
        <v>114</v>
      </c>
      <c r="E73" s="1">
        <v>109</v>
      </c>
      <c r="F73" s="1">
        <v>111</v>
      </c>
      <c r="G73" s="50">
        <v>100</v>
      </c>
      <c r="H73" s="1">
        <v>102</v>
      </c>
      <c r="I73" s="50">
        <v>85</v>
      </c>
      <c r="J73" s="50">
        <v>90</v>
      </c>
      <c r="K73" s="1">
        <v>92</v>
      </c>
      <c r="L73" s="1">
        <v>88</v>
      </c>
      <c r="M73" s="1">
        <v>89</v>
      </c>
      <c r="N73" s="1">
        <v>92</v>
      </c>
      <c r="O73" s="11">
        <f t="shared" si="6"/>
        <v>1177</v>
      </c>
      <c r="P73" s="49">
        <f t="shared" si="7"/>
        <v>98.083333333333329</v>
      </c>
    </row>
    <row r="74" spans="1:16" x14ac:dyDescent="0.2">
      <c r="A74" s="77" t="s">
        <v>9</v>
      </c>
      <c r="B74" s="81" t="s">
        <v>28</v>
      </c>
      <c r="C74" s="52">
        <v>104</v>
      </c>
      <c r="D74" s="52">
        <v>110</v>
      </c>
      <c r="E74" s="52">
        <v>110</v>
      </c>
      <c r="F74" s="1">
        <v>111</v>
      </c>
      <c r="G74" s="50">
        <v>97</v>
      </c>
      <c r="H74" s="1">
        <v>92</v>
      </c>
      <c r="I74" s="50">
        <v>92</v>
      </c>
      <c r="J74" s="1">
        <v>91</v>
      </c>
      <c r="K74" s="1">
        <v>92</v>
      </c>
      <c r="L74" s="1">
        <v>93</v>
      </c>
      <c r="M74" s="1">
        <v>100</v>
      </c>
      <c r="N74" s="1">
        <v>101</v>
      </c>
      <c r="O74" s="11">
        <f t="shared" si="6"/>
        <v>1193</v>
      </c>
      <c r="P74" s="49">
        <f t="shared" si="7"/>
        <v>99.416666666666671</v>
      </c>
    </row>
    <row r="75" spans="1:16" x14ac:dyDescent="0.2">
      <c r="A75" s="77" t="s">
        <v>9</v>
      </c>
      <c r="B75" s="81" t="s">
        <v>29</v>
      </c>
      <c r="C75" s="50">
        <v>98</v>
      </c>
      <c r="D75" s="50">
        <v>101</v>
      </c>
      <c r="E75" s="50">
        <v>96</v>
      </c>
      <c r="F75" s="50">
        <v>93</v>
      </c>
      <c r="G75" s="50">
        <v>91</v>
      </c>
      <c r="H75" s="1">
        <v>94</v>
      </c>
      <c r="I75" s="50">
        <v>98</v>
      </c>
      <c r="J75" s="1">
        <v>98</v>
      </c>
      <c r="K75" s="1">
        <v>97</v>
      </c>
      <c r="L75" s="50">
        <v>93</v>
      </c>
      <c r="M75" s="50">
        <v>96</v>
      </c>
      <c r="N75" s="1">
        <v>87</v>
      </c>
      <c r="O75" s="11">
        <f t="shared" si="6"/>
        <v>1142</v>
      </c>
      <c r="P75" s="49">
        <f t="shared" si="7"/>
        <v>95.166666666666671</v>
      </c>
    </row>
    <row r="76" spans="1:16" x14ac:dyDescent="0.2">
      <c r="A76" s="78" t="s">
        <v>9</v>
      </c>
      <c r="B76" s="82" t="s">
        <v>30</v>
      </c>
      <c r="C76" s="1">
        <v>113</v>
      </c>
      <c r="D76" s="1">
        <v>109</v>
      </c>
      <c r="E76" s="1">
        <v>102</v>
      </c>
      <c r="F76" s="1">
        <v>106</v>
      </c>
      <c r="G76" s="1">
        <v>98</v>
      </c>
      <c r="H76" s="50">
        <v>95</v>
      </c>
      <c r="I76" s="1">
        <v>93</v>
      </c>
      <c r="J76" s="1">
        <v>92</v>
      </c>
      <c r="K76" s="1">
        <v>99</v>
      </c>
      <c r="L76" s="1">
        <v>96</v>
      </c>
      <c r="M76" s="1">
        <v>116</v>
      </c>
      <c r="N76" s="1">
        <v>120</v>
      </c>
      <c r="O76" s="11">
        <f t="shared" si="6"/>
        <v>1239</v>
      </c>
      <c r="P76" s="49">
        <f t="shared" si="7"/>
        <v>103.25</v>
      </c>
    </row>
    <row r="77" spans="1:16" x14ac:dyDescent="0.2">
      <c r="A77" s="77" t="s">
        <v>9</v>
      </c>
      <c r="B77" s="81" t="s">
        <v>31</v>
      </c>
      <c r="C77" s="50">
        <v>177</v>
      </c>
      <c r="D77" s="50">
        <v>83</v>
      </c>
      <c r="E77" s="50">
        <v>84</v>
      </c>
      <c r="F77" s="50">
        <v>91</v>
      </c>
      <c r="G77" s="50">
        <v>86</v>
      </c>
      <c r="H77" s="50">
        <v>85</v>
      </c>
      <c r="I77" s="1">
        <v>88</v>
      </c>
      <c r="J77" s="1">
        <v>89</v>
      </c>
      <c r="K77" s="1">
        <v>90</v>
      </c>
      <c r="L77" s="1">
        <v>85</v>
      </c>
      <c r="M77" s="1">
        <v>83</v>
      </c>
      <c r="N77" s="1">
        <v>85</v>
      </c>
      <c r="O77" s="11">
        <f t="shared" si="6"/>
        <v>1126</v>
      </c>
      <c r="P77" s="49">
        <f t="shared" si="7"/>
        <v>93.833333333333329</v>
      </c>
    </row>
    <row r="78" spans="1:16" x14ac:dyDescent="0.2">
      <c r="A78" s="77" t="s">
        <v>9</v>
      </c>
      <c r="B78" s="81" t="s">
        <v>32</v>
      </c>
      <c r="C78" s="50">
        <v>91</v>
      </c>
      <c r="D78" s="50">
        <v>81</v>
      </c>
      <c r="E78" s="50">
        <v>79</v>
      </c>
      <c r="F78" s="50">
        <v>87</v>
      </c>
      <c r="G78" s="50">
        <v>85</v>
      </c>
      <c r="H78" s="1">
        <v>80</v>
      </c>
      <c r="I78" s="1">
        <v>105</v>
      </c>
      <c r="J78" s="50">
        <v>85</v>
      </c>
      <c r="K78" s="1">
        <v>83</v>
      </c>
      <c r="L78" s="50">
        <v>103</v>
      </c>
      <c r="M78" s="1">
        <v>94</v>
      </c>
      <c r="N78" s="1">
        <v>93</v>
      </c>
      <c r="O78" s="11">
        <f t="shared" si="6"/>
        <v>1066</v>
      </c>
      <c r="P78" s="49">
        <f t="shared" si="7"/>
        <v>88.833333333333329</v>
      </c>
    </row>
    <row r="79" spans="1:16" x14ac:dyDescent="0.2">
      <c r="A79" s="78" t="s">
        <v>9</v>
      </c>
      <c r="B79" s="82" t="s">
        <v>33</v>
      </c>
      <c r="C79" s="1">
        <v>94</v>
      </c>
      <c r="D79" s="1">
        <v>93</v>
      </c>
      <c r="E79" s="1">
        <v>101</v>
      </c>
      <c r="F79" s="1">
        <v>105</v>
      </c>
      <c r="G79" s="1">
        <v>92</v>
      </c>
      <c r="H79" s="1">
        <v>89</v>
      </c>
      <c r="I79" s="1">
        <v>89</v>
      </c>
      <c r="J79" s="1">
        <v>87</v>
      </c>
      <c r="K79" s="1">
        <v>92</v>
      </c>
      <c r="L79" s="1">
        <v>87</v>
      </c>
      <c r="M79" s="1">
        <v>0</v>
      </c>
      <c r="N79" s="1">
        <v>0</v>
      </c>
      <c r="O79" s="11">
        <f t="shared" si="6"/>
        <v>929</v>
      </c>
      <c r="P79" s="49">
        <f>O79/10</f>
        <v>92.9</v>
      </c>
    </row>
    <row r="80" spans="1:16" x14ac:dyDescent="0.2">
      <c r="A80" s="77" t="s">
        <v>9</v>
      </c>
      <c r="B80" s="81" t="s">
        <v>34</v>
      </c>
      <c r="C80" s="1">
        <v>97</v>
      </c>
      <c r="D80" s="50">
        <v>90</v>
      </c>
      <c r="E80" s="50">
        <v>98</v>
      </c>
      <c r="F80" s="1">
        <v>103</v>
      </c>
      <c r="G80" s="1">
        <v>93</v>
      </c>
      <c r="H80" s="50">
        <v>129</v>
      </c>
      <c r="I80" s="1">
        <v>91</v>
      </c>
      <c r="J80" s="1">
        <v>87</v>
      </c>
      <c r="K80" s="1">
        <v>96</v>
      </c>
      <c r="L80" s="1">
        <v>92</v>
      </c>
      <c r="M80" s="1">
        <v>96</v>
      </c>
      <c r="N80" s="1">
        <v>108</v>
      </c>
      <c r="O80" s="11">
        <f t="shared" si="6"/>
        <v>1180</v>
      </c>
      <c r="P80" s="49">
        <f t="shared" ref="P80:P92" si="8">O80/12</f>
        <v>98.333333333333329</v>
      </c>
    </row>
    <row r="81" spans="1:16" x14ac:dyDescent="0.2">
      <c r="A81" s="77" t="s">
        <v>9</v>
      </c>
      <c r="B81" s="81" t="s">
        <v>35</v>
      </c>
      <c r="C81" s="50">
        <v>94</v>
      </c>
      <c r="D81" s="50">
        <v>96</v>
      </c>
      <c r="E81" s="50">
        <v>105</v>
      </c>
      <c r="F81" s="50">
        <v>100</v>
      </c>
      <c r="G81" s="50">
        <v>88</v>
      </c>
      <c r="H81" s="50">
        <v>92</v>
      </c>
      <c r="I81" s="50">
        <v>95</v>
      </c>
      <c r="J81" s="50">
        <v>88</v>
      </c>
      <c r="K81" s="1">
        <v>98</v>
      </c>
      <c r="L81" s="1">
        <v>94</v>
      </c>
      <c r="M81" s="1">
        <v>106</v>
      </c>
      <c r="N81" s="1">
        <v>115</v>
      </c>
      <c r="O81" s="11">
        <f t="shared" si="6"/>
        <v>1171</v>
      </c>
      <c r="P81" s="49">
        <f t="shared" si="8"/>
        <v>97.583333333333329</v>
      </c>
    </row>
    <row r="82" spans="1:16" x14ac:dyDescent="0.2">
      <c r="A82" s="77" t="s">
        <v>9</v>
      </c>
      <c r="B82" s="81" t="s">
        <v>36</v>
      </c>
      <c r="C82" s="50">
        <v>111</v>
      </c>
      <c r="D82" s="50">
        <v>113</v>
      </c>
      <c r="E82" s="50">
        <v>106</v>
      </c>
      <c r="F82" s="50">
        <v>107</v>
      </c>
      <c r="G82" s="50">
        <v>95</v>
      </c>
      <c r="H82" s="50">
        <v>97</v>
      </c>
      <c r="I82" s="50">
        <v>92</v>
      </c>
      <c r="J82" s="50">
        <v>91</v>
      </c>
      <c r="K82" s="1">
        <v>96</v>
      </c>
      <c r="L82" s="50">
        <v>93</v>
      </c>
      <c r="M82" s="1">
        <v>98</v>
      </c>
      <c r="N82" s="1">
        <v>119</v>
      </c>
      <c r="O82" s="11">
        <f t="shared" si="6"/>
        <v>1218</v>
      </c>
      <c r="P82" s="49">
        <f t="shared" si="8"/>
        <v>101.5</v>
      </c>
    </row>
    <row r="83" spans="1:16" x14ac:dyDescent="0.2">
      <c r="A83" s="77" t="s">
        <v>9</v>
      </c>
      <c r="B83" s="81" t="s">
        <v>37</v>
      </c>
      <c r="C83" s="50">
        <v>112</v>
      </c>
      <c r="D83" s="50">
        <v>102</v>
      </c>
      <c r="E83" s="50">
        <v>104</v>
      </c>
      <c r="F83" s="1">
        <v>111</v>
      </c>
      <c r="G83" s="50">
        <v>97</v>
      </c>
      <c r="H83" s="50">
        <v>97</v>
      </c>
      <c r="I83" s="50">
        <v>283</v>
      </c>
      <c r="J83" s="1">
        <v>228</v>
      </c>
      <c r="K83" s="1">
        <v>215</v>
      </c>
      <c r="L83" s="50">
        <v>182</v>
      </c>
      <c r="M83" s="50">
        <v>128</v>
      </c>
      <c r="N83" s="50">
        <v>170</v>
      </c>
      <c r="O83" s="11">
        <f t="shared" si="6"/>
        <v>1829</v>
      </c>
      <c r="P83" s="49">
        <f t="shared" si="8"/>
        <v>152.41666666666666</v>
      </c>
    </row>
    <row r="84" spans="1:16" x14ac:dyDescent="0.2">
      <c r="A84" s="78" t="s">
        <v>38</v>
      </c>
      <c r="B84" s="82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1">
        <f t="shared" si="6"/>
        <v>0</v>
      </c>
      <c r="P84" s="49">
        <f t="shared" si="8"/>
        <v>0</v>
      </c>
    </row>
    <row r="85" spans="1:16" x14ac:dyDescent="0.2">
      <c r="A85" s="77" t="s">
        <v>40</v>
      </c>
      <c r="B85" s="81" t="s">
        <v>41</v>
      </c>
      <c r="C85" s="50">
        <v>137</v>
      </c>
      <c r="D85" s="50">
        <v>106</v>
      </c>
      <c r="E85" s="50">
        <v>108</v>
      </c>
      <c r="F85" s="50">
        <v>101</v>
      </c>
      <c r="G85" s="50">
        <v>95</v>
      </c>
      <c r="H85" s="50">
        <v>108</v>
      </c>
      <c r="I85" s="50">
        <v>106</v>
      </c>
      <c r="J85" s="50">
        <v>103</v>
      </c>
      <c r="K85" s="1">
        <v>103</v>
      </c>
      <c r="L85" s="50">
        <v>97</v>
      </c>
      <c r="M85" s="50">
        <v>101</v>
      </c>
      <c r="N85" s="50">
        <v>104</v>
      </c>
      <c r="O85" s="11">
        <f t="shared" si="6"/>
        <v>1269</v>
      </c>
      <c r="P85" s="49">
        <f t="shared" si="8"/>
        <v>105.75</v>
      </c>
    </row>
    <row r="86" spans="1:16" x14ac:dyDescent="0.2">
      <c r="A86" s="78" t="s">
        <v>40</v>
      </c>
      <c r="B86" s="82" t="s">
        <v>42</v>
      </c>
      <c r="C86" s="1">
        <v>102</v>
      </c>
      <c r="D86" s="1">
        <v>100</v>
      </c>
      <c r="E86" s="1">
        <v>104</v>
      </c>
      <c r="F86" s="1">
        <v>104</v>
      </c>
      <c r="G86" s="1">
        <v>90</v>
      </c>
      <c r="H86" s="50">
        <v>103</v>
      </c>
      <c r="I86" s="1">
        <v>102</v>
      </c>
      <c r="J86" s="1">
        <v>95</v>
      </c>
      <c r="K86" s="1">
        <v>97</v>
      </c>
      <c r="L86" s="1">
        <v>95</v>
      </c>
      <c r="M86" s="1">
        <v>100</v>
      </c>
      <c r="N86" s="1">
        <v>104</v>
      </c>
      <c r="O86" s="11">
        <f t="shared" si="6"/>
        <v>1196</v>
      </c>
      <c r="P86" s="49">
        <f t="shared" si="8"/>
        <v>99.666666666666671</v>
      </c>
    </row>
    <row r="87" spans="1:16" x14ac:dyDescent="0.2">
      <c r="A87" s="78" t="s">
        <v>40</v>
      </c>
      <c r="B87" s="82" t="s">
        <v>43</v>
      </c>
      <c r="C87" s="1">
        <v>113</v>
      </c>
      <c r="D87" s="1">
        <v>116</v>
      </c>
      <c r="E87" s="1">
        <v>118</v>
      </c>
      <c r="F87" s="1">
        <v>110</v>
      </c>
      <c r="G87" s="1">
        <v>99</v>
      </c>
      <c r="H87" s="1">
        <v>104</v>
      </c>
      <c r="I87" s="1">
        <v>106</v>
      </c>
      <c r="J87" s="1">
        <v>100</v>
      </c>
      <c r="K87" s="1">
        <v>100</v>
      </c>
      <c r="L87" s="1">
        <v>93</v>
      </c>
      <c r="M87" s="1">
        <v>98</v>
      </c>
      <c r="N87" s="1">
        <v>111</v>
      </c>
      <c r="O87" s="11">
        <f t="shared" si="6"/>
        <v>1268</v>
      </c>
      <c r="P87" s="49">
        <f t="shared" si="8"/>
        <v>105.66666666666667</v>
      </c>
    </row>
    <row r="88" spans="1:16" x14ac:dyDescent="0.2">
      <c r="A88" s="78" t="s">
        <v>40</v>
      </c>
      <c r="B88" s="82" t="s">
        <v>44</v>
      </c>
      <c r="C88" s="1">
        <v>112</v>
      </c>
      <c r="D88" s="1">
        <v>113</v>
      </c>
      <c r="E88" s="1">
        <v>116</v>
      </c>
      <c r="F88" s="1">
        <v>111</v>
      </c>
      <c r="G88" s="1">
        <v>107</v>
      </c>
      <c r="H88" s="1">
        <v>114</v>
      </c>
      <c r="I88" s="1">
        <v>112</v>
      </c>
      <c r="J88" s="1">
        <v>100</v>
      </c>
      <c r="K88" s="1">
        <v>97</v>
      </c>
      <c r="L88" s="50">
        <v>93</v>
      </c>
      <c r="M88" s="1">
        <v>97</v>
      </c>
      <c r="N88" s="1">
        <v>121</v>
      </c>
      <c r="O88" s="11">
        <f t="shared" si="6"/>
        <v>1293</v>
      </c>
      <c r="P88" s="49">
        <f t="shared" si="8"/>
        <v>107.75</v>
      </c>
    </row>
    <row r="89" spans="1:16" x14ac:dyDescent="0.2">
      <c r="A89" s="78" t="s">
        <v>45</v>
      </c>
      <c r="B89" s="82" t="s">
        <v>46</v>
      </c>
      <c r="C89" s="1">
        <v>106</v>
      </c>
      <c r="D89" s="1">
        <v>103</v>
      </c>
      <c r="E89" s="1">
        <v>104</v>
      </c>
      <c r="F89" s="1">
        <v>108</v>
      </c>
      <c r="G89" s="1">
        <v>112</v>
      </c>
      <c r="H89" s="50">
        <v>99</v>
      </c>
      <c r="I89" s="50">
        <v>98</v>
      </c>
      <c r="J89" s="50">
        <v>96</v>
      </c>
      <c r="K89" s="1">
        <v>105</v>
      </c>
      <c r="L89" s="1">
        <v>97</v>
      </c>
      <c r="M89" s="1">
        <v>97</v>
      </c>
      <c r="N89" s="50">
        <v>100</v>
      </c>
      <c r="O89" s="11">
        <f t="shared" si="6"/>
        <v>1225</v>
      </c>
      <c r="P89" s="49">
        <f t="shared" si="8"/>
        <v>102.08333333333333</v>
      </c>
    </row>
    <row r="90" spans="1:16" x14ac:dyDescent="0.2">
      <c r="A90" s="78" t="s">
        <v>47</v>
      </c>
      <c r="B90" s="82" t="s">
        <v>48</v>
      </c>
      <c r="C90" s="1">
        <v>100</v>
      </c>
      <c r="D90" s="1">
        <v>101</v>
      </c>
      <c r="E90" s="1">
        <v>103</v>
      </c>
      <c r="F90" s="1">
        <v>100</v>
      </c>
      <c r="G90" s="50">
        <v>94</v>
      </c>
      <c r="H90" s="1">
        <v>101</v>
      </c>
      <c r="I90" s="1">
        <v>103</v>
      </c>
      <c r="J90" s="1">
        <v>99</v>
      </c>
      <c r="K90" s="1">
        <v>98</v>
      </c>
      <c r="L90" s="1">
        <v>95</v>
      </c>
      <c r="M90" s="1">
        <v>98</v>
      </c>
      <c r="N90" s="1">
        <v>92</v>
      </c>
      <c r="O90" s="11">
        <f t="shared" si="6"/>
        <v>1184</v>
      </c>
      <c r="P90" s="49">
        <f t="shared" si="8"/>
        <v>98.666666666666671</v>
      </c>
    </row>
    <row r="91" spans="1:16" x14ac:dyDescent="0.2">
      <c r="A91" s="78" t="s">
        <v>49</v>
      </c>
      <c r="B91" s="82" t="s">
        <v>50</v>
      </c>
      <c r="C91" s="1">
        <v>111</v>
      </c>
      <c r="D91" s="1">
        <v>106</v>
      </c>
      <c r="E91" s="1">
        <v>101</v>
      </c>
      <c r="F91" s="1">
        <v>114</v>
      </c>
      <c r="G91" s="50">
        <v>112</v>
      </c>
      <c r="H91" s="1">
        <v>114</v>
      </c>
      <c r="I91" s="1">
        <v>110</v>
      </c>
      <c r="J91" s="1">
        <v>112</v>
      </c>
      <c r="K91" s="1">
        <v>110</v>
      </c>
      <c r="L91" s="50">
        <v>96</v>
      </c>
      <c r="M91" s="50">
        <v>102</v>
      </c>
      <c r="N91" s="50">
        <v>100</v>
      </c>
      <c r="O91" s="11">
        <f t="shared" si="6"/>
        <v>1288</v>
      </c>
      <c r="P91" s="49">
        <f t="shared" si="8"/>
        <v>107.33333333333333</v>
      </c>
    </row>
    <row r="92" spans="1:16" ht="12" thickBot="1" x14ac:dyDescent="0.25">
      <c r="A92" s="77" t="s">
        <v>51</v>
      </c>
      <c r="B92" s="81" t="s">
        <v>46</v>
      </c>
      <c r="C92" s="53">
        <v>175</v>
      </c>
      <c r="D92" s="54">
        <v>160</v>
      </c>
      <c r="E92" s="54">
        <v>160</v>
      </c>
      <c r="F92" s="54">
        <v>140</v>
      </c>
      <c r="G92" s="54">
        <v>120</v>
      </c>
      <c r="H92" s="54">
        <v>108</v>
      </c>
      <c r="I92" s="54">
        <v>106</v>
      </c>
      <c r="J92" s="54">
        <v>100</v>
      </c>
      <c r="K92" s="54">
        <v>107</v>
      </c>
      <c r="L92" s="54">
        <v>95</v>
      </c>
      <c r="M92" s="53">
        <v>95</v>
      </c>
      <c r="N92" s="53">
        <v>114</v>
      </c>
      <c r="O92" s="55">
        <f t="shared" si="6"/>
        <v>1480</v>
      </c>
      <c r="P92" s="57">
        <f t="shared" si="8"/>
        <v>123.33333333333333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N94" si="9">SUM(C56:C93)</f>
        <v>3701</v>
      </c>
      <c r="D94" s="1">
        <f t="shared" si="9"/>
        <v>3525</v>
      </c>
      <c r="E94" s="1">
        <f t="shared" si="9"/>
        <v>3586</v>
      </c>
      <c r="F94" s="1">
        <f t="shared" si="9"/>
        <v>3653</v>
      </c>
      <c r="G94" s="1">
        <f t="shared" si="9"/>
        <v>3419</v>
      </c>
      <c r="H94" s="1">
        <f t="shared" si="9"/>
        <v>3472</v>
      </c>
      <c r="I94" s="1">
        <f t="shared" si="9"/>
        <v>3514</v>
      </c>
      <c r="J94" s="1">
        <f t="shared" si="9"/>
        <v>3370</v>
      </c>
      <c r="K94" s="1">
        <f t="shared" si="9"/>
        <v>3461</v>
      </c>
      <c r="L94" s="1">
        <f t="shared" si="9"/>
        <v>3420</v>
      </c>
      <c r="M94" s="1">
        <f t="shared" si="9"/>
        <v>3378</v>
      </c>
      <c r="N94" s="1">
        <f t="shared" si="9"/>
        <v>3590</v>
      </c>
      <c r="O94" s="59"/>
      <c r="P94" s="59"/>
    </row>
    <row r="95" spans="1:16" ht="12" thickBot="1" x14ac:dyDescent="0.25">
      <c r="A95" s="28" t="s">
        <v>53</v>
      </c>
      <c r="B95" s="61"/>
      <c r="C95" s="62">
        <f t="shared" ref="C95:K95" si="10">C94/35</f>
        <v>105.74285714285715</v>
      </c>
      <c r="D95" s="62">
        <f t="shared" si="10"/>
        <v>100.71428571428571</v>
      </c>
      <c r="E95" s="62">
        <f t="shared" si="10"/>
        <v>102.45714285714286</v>
      </c>
      <c r="F95" s="62">
        <f t="shared" si="10"/>
        <v>104.37142857142857</v>
      </c>
      <c r="G95" s="62">
        <f t="shared" si="10"/>
        <v>97.685714285714283</v>
      </c>
      <c r="H95" s="62">
        <f t="shared" si="10"/>
        <v>99.2</v>
      </c>
      <c r="I95" s="62">
        <f t="shared" si="10"/>
        <v>100.4</v>
      </c>
      <c r="J95" s="62">
        <f t="shared" si="10"/>
        <v>96.285714285714292</v>
      </c>
      <c r="K95" s="62">
        <f t="shared" si="10"/>
        <v>98.885714285714286</v>
      </c>
      <c r="L95" s="62">
        <f>L94/36</f>
        <v>95</v>
      </c>
      <c r="M95" s="62">
        <f>M94/35</f>
        <v>96.51428571428572</v>
      </c>
      <c r="N95" s="62">
        <f>N94/35</f>
        <v>102.57142857142857</v>
      </c>
      <c r="O95" s="63">
        <f>SUM(C95:N95)</f>
        <v>1199.8285714285714</v>
      </c>
      <c r="P95" s="64">
        <f>O95/12</f>
        <v>99.98571428571428</v>
      </c>
    </row>
  </sheetData>
  <pageMargins left="0.75" right="0.75" top="0.27" bottom="0.34" header="0.25" footer="0.26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"/>
  <sheetViews>
    <sheetView topLeftCell="AJ1" workbookViewId="0">
      <selection activeCell="C15" sqref="C15"/>
    </sheetView>
  </sheetViews>
  <sheetFormatPr defaultRowHeight="11.25" x14ac:dyDescent="0.2"/>
  <cols>
    <col min="1" max="44" width="9.140625" style="51"/>
    <col min="45" max="45" width="12.140625" style="51" bestFit="1" customWidth="1"/>
    <col min="46" max="16384" width="9.140625" style="51"/>
  </cols>
  <sheetData>
    <row r="1" spans="1:49" ht="18" x14ac:dyDescent="0.25">
      <c r="A1" s="93" t="s">
        <v>69</v>
      </c>
    </row>
    <row r="2" spans="1:49" ht="18" x14ac:dyDescent="0.25">
      <c r="A2" s="93" t="s">
        <v>70</v>
      </c>
      <c r="AR2" s="87"/>
      <c r="AS2" s="87" t="s">
        <v>67</v>
      </c>
    </row>
    <row r="3" spans="1:49" x14ac:dyDescent="0.2">
      <c r="AR3" s="87" t="s">
        <v>65</v>
      </c>
      <c r="AS3" s="87" t="s">
        <v>65</v>
      </c>
    </row>
    <row r="4" spans="1:49" x14ac:dyDescent="0.2">
      <c r="AR4" s="88" t="s">
        <v>66</v>
      </c>
      <c r="AS4" s="87" t="s">
        <v>68</v>
      </c>
    </row>
    <row r="5" spans="1:49" x14ac:dyDescent="0.2">
      <c r="B5" s="85">
        <v>35431</v>
      </c>
      <c r="C5" s="85">
        <v>35462</v>
      </c>
      <c r="D5" s="85">
        <v>35490</v>
      </c>
      <c r="E5" s="85">
        <v>35521</v>
      </c>
      <c r="F5" s="85">
        <v>35551</v>
      </c>
      <c r="G5" s="85">
        <v>35582</v>
      </c>
      <c r="H5" s="85">
        <v>35612</v>
      </c>
      <c r="I5" s="85">
        <v>35643</v>
      </c>
      <c r="J5" s="85">
        <v>35674</v>
      </c>
      <c r="K5" s="85">
        <v>35704</v>
      </c>
      <c r="L5" s="85">
        <v>35735</v>
      </c>
      <c r="M5" s="85">
        <v>35765</v>
      </c>
      <c r="N5" s="86">
        <v>35796</v>
      </c>
      <c r="O5" s="86">
        <v>35827</v>
      </c>
      <c r="P5" s="86">
        <v>35855</v>
      </c>
      <c r="Q5" s="86">
        <v>35886</v>
      </c>
      <c r="R5" s="86">
        <v>35916</v>
      </c>
      <c r="S5" s="86">
        <v>35947</v>
      </c>
      <c r="T5" s="86">
        <v>35977</v>
      </c>
      <c r="U5" s="86">
        <v>36008</v>
      </c>
      <c r="V5" s="86">
        <v>36039</v>
      </c>
      <c r="W5" s="86">
        <v>36069</v>
      </c>
      <c r="X5" s="86">
        <v>36100</v>
      </c>
      <c r="Y5" s="86">
        <v>36130</v>
      </c>
      <c r="Z5" s="86">
        <v>36161</v>
      </c>
      <c r="AA5" s="86">
        <v>36192</v>
      </c>
      <c r="AB5" s="86">
        <v>36220</v>
      </c>
      <c r="AC5" s="86">
        <v>36251</v>
      </c>
      <c r="AD5" s="86">
        <v>36281</v>
      </c>
      <c r="AE5" s="86">
        <v>36312</v>
      </c>
      <c r="AF5" s="86">
        <v>36342</v>
      </c>
      <c r="AG5" s="86">
        <v>36373</v>
      </c>
      <c r="AH5" s="86">
        <v>36404</v>
      </c>
      <c r="AI5" s="86">
        <v>36434</v>
      </c>
      <c r="AJ5" s="86">
        <v>36465</v>
      </c>
      <c r="AK5" s="86">
        <v>36495</v>
      </c>
      <c r="AL5" s="86">
        <v>36526</v>
      </c>
      <c r="AM5" s="86">
        <v>36557</v>
      </c>
      <c r="AN5" s="86">
        <v>36586</v>
      </c>
      <c r="AO5" s="86">
        <v>36617</v>
      </c>
      <c r="AP5" s="86">
        <v>36647</v>
      </c>
      <c r="AQ5" s="86">
        <v>36678</v>
      </c>
      <c r="AR5" s="86"/>
      <c r="AS5" s="86"/>
      <c r="AT5" s="86"/>
      <c r="AU5" s="86"/>
      <c r="AV5" s="86"/>
      <c r="AW5" s="86"/>
    </row>
    <row r="7" spans="1:49" x14ac:dyDescent="0.2">
      <c r="A7" s="51" t="s">
        <v>63</v>
      </c>
      <c r="B7" s="19">
        <v>2865.3225806451615</v>
      </c>
      <c r="C7" s="19">
        <v>2829.5</v>
      </c>
      <c r="D7" s="19">
        <v>2620.1935483870966</v>
      </c>
      <c r="E7" s="19">
        <v>2617.9666666666667</v>
      </c>
      <c r="F7" s="19">
        <v>2595.1935483870966</v>
      </c>
      <c r="G7" s="19">
        <v>2669.4</v>
      </c>
      <c r="H7" s="19">
        <v>2868.4516129032259</v>
      </c>
      <c r="I7" s="19">
        <v>2813.1290322580644</v>
      </c>
      <c r="J7" s="19">
        <v>2835.4</v>
      </c>
      <c r="K7" s="19">
        <v>2761.8709677419356</v>
      </c>
      <c r="L7" s="19">
        <v>2705.8</v>
      </c>
      <c r="M7" s="19">
        <v>1875.3870967741937</v>
      </c>
      <c r="N7" s="19">
        <v>1899.8387096774193</v>
      </c>
      <c r="O7" s="19">
        <v>2267.1071428571427</v>
      </c>
      <c r="P7" s="19">
        <v>2309.3870967741937</v>
      </c>
      <c r="Q7" s="19">
        <v>2504.5666666666666</v>
      </c>
      <c r="R7" s="19">
        <v>2155.3870967741937</v>
      </c>
      <c r="S7" s="19">
        <v>2110.5</v>
      </c>
      <c r="T7" s="19">
        <v>2001.0322580645161</v>
      </c>
      <c r="U7" s="19">
        <v>2059.4516129032259</v>
      </c>
      <c r="V7" s="19">
        <v>1922.1333333333334</v>
      </c>
      <c r="W7" s="19">
        <v>2866.1935483870966</v>
      </c>
      <c r="X7" s="19">
        <v>2754.3333333333335</v>
      </c>
      <c r="Y7" s="19">
        <v>2537.4516129032259</v>
      </c>
      <c r="Z7" s="19">
        <v>2490.6774193548385</v>
      </c>
      <c r="AA7" s="19">
        <v>2503.7857142857142</v>
      </c>
      <c r="AB7" s="19">
        <v>2487.2903225806454</v>
      </c>
      <c r="AC7" s="19">
        <v>2457.3666666666668</v>
      </c>
      <c r="AD7" s="19">
        <v>2841.7096774193546</v>
      </c>
      <c r="AE7" s="19">
        <v>2472.6999999999998</v>
      </c>
      <c r="AF7" s="19">
        <v>2964.9354838709678</v>
      </c>
      <c r="AG7" s="19">
        <v>3075.8387096774195</v>
      </c>
      <c r="AH7" s="19">
        <v>2802.4333333333334</v>
      </c>
      <c r="AI7" s="19">
        <v>3007.8387096774195</v>
      </c>
      <c r="AJ7" s="19">
        <v>2977.9333333333334</v>
      </c>
      <c r="AK7" s="19">
        <v>2997.8064516129034</v>
      </c>
      <c r="AL7" s="19">
        <v>2743.7419354838707</v>
      </c>
      <c r="AM7" s="19">
        <v>2855.8620689655172</v>
      </c>
      <c r="AN7" s="19">
        <v>2651.5806451612902</v>
      </c>
      <c r="AO7" s="19">
        <v>2570.1999999999998</v>
      </c>
      <c r="AP7" s="19">
        <v>2888.0645161290322</v>
      </c>
      <c r="AQ7" s="19">
        <v>1823</v>
      </c>
      <c r="AR7" s="89">
        <f>AVERAGE(B7:AQ7)</f>
        <v>2572.8038679283363</v>
      </c>
      <c r="AS7" s="89">
        <f>AVERAGE(H7:AQ7)</f>
        <v>2551.6718363584464</v>
      </c>
      <c r="AT7" s="19"/>
      <c r="AU7" s="19"/>
      <c r="AV7" s="19"/>
      <c r="AW7" s="19"/>
    </row>
    <row r="8" spans="1:49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9" x14ac:dyDescent="0.2">
      <c r="A9" s="51" t="s">
        <v>64</v>
      </c>
      <c r="B9" s="19">
        <v>105.74285714285715</v>
      </c>
      <c r="C9" s="19">
        <v>100.71428571428571</v>
      </c>
      <c r="D9" s="19">
        <v>102.45714285714286</v>
      </c>
      <c r="E9" s="19">
        <v>104.37142857142857</v>
      </c>
      <c r="F9" s="19">
        <v>97.685714285714283</v>
      </c>
      <c r="G9" s="19">
        <v>99.2</v>
      </c>
      <c r="H9" s="19">
        <v>100.4</v>
      </c>
      <c r="I9" s="19">
        <v>96.285714285714292</v>
      </c>
      <c r="J9" s="19">
        <v>98.885714285714286</v>
      </c>
      <c r="K9" s="19">
        <v>95</v>
      </c>
      <c r="L9" s="19">
        <v>96.51428571428572</v>
      </c>
      <c r="M9" s="19">
        <v>102.57142857142857</v>
      </c>
      <c r="N9" s="92">
        <v>107.71428571428571</v>
      </c>
      <c r="O9" s="92">
        <v>138.97142857142856</v>
      </c>
      <c r="P9" s="92">
        <v>125.08571428571429</v>
      </c>
      <c r="Q9" s="92">
        <v>118.08571428571429</v>
      </c>
      <c r="R9" s="92">
        <v>133.97142857142856</v>
      </c>
      <c r="S9" s="92">
        <v>137.91176470588235</v>
      </c>
      <c r="T9" s="92">
        <v>137.14705882352942</v>
      </c>
      <c r="U9" s="92">
        <v>130.82857142857142</v>
      </c>
      <c r="V9" s="92">
        <v>132.85714285714286</v>
      </c>
      <c r="W9" s="92">
        <v>117.94285714285714</v>
      </c>
      <c r="X9" s="92">
        <v>114.77142857142857</v>
      </c>
      <c r="Y9" s="92">
        <v>112.31428571428572</v>
      </c>
      <c r="Z9" s="19">
        <v>111.25714285714285</v>
      </c>
      <c r="AA9" s="19">
        <v>112.31428571428572</v>
      </c>
      <c r="AB9" s="19">
        <v>126.62857142857143</v>
      </c>
      <c r="AC9" s="19">
        <v>129.45714285714286</v>
      </c>
      <c r="AD9" s="19">
        <v>105.22857142857143</v>
      </c>
      <c r="AE9" s="19">
        <v>117.82857142857142</v>
      </c>
      <c r="AF9" s="19">
        <v>108.25714285714285</v>
      </c>
      <c r="AG9" s="19">
        <v>98.8</v>
      </c>
      <c r="AH9" s="19">
        <v>109.11111111111111</v>
      </c>
      <c r="AI9" s="19">
        <v>95.722222222222229</v>
      </c>
      <c r="AJ9" s="19">
        <v>94.277777777777771</v>
      </c>
      <c r="AK9" s="19">
        <v>86.583333333333329</v>
      </c>
      <c r="AL9" s="19">
        <v>84.914285714285711</v>
      </c>
      <c r="AM9" s="19">
        <v>86.685714285714283</v>
      </c>
      <c r="AN9" s="19">
        <v>86.257142857142853</v>
      </c>
      <c r="AO9" s="91">
        <v>88.6</v>
      </c>
      <c r="AP9" s="91">
        <v>81.685714285714283</v>
      </c>
      <c r="AQ9" s="90">
        <v>121</v>
      </c>
      <c r="AR9" s="89">
        <f>AVERAGE(B9:AQ9)</f>
        <v>108.38188052998979</v>
      </c>
      <c r="AS9" s="89">
        <f>AVERAGE(H9:AQ9)</f>
        <v>109.49632093578174</v>
      </c>
    </row>
  </sheetData>
  <printOptions gridLines="1"/>
  <pageMargins left="0.75" right="0.75" top="1" bottom="1" header="0.5" footer="0.5"/>
  <pageSetup paperSize="5" scale="76" fitToWidth="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2000</vt:lpstr>
      <vt:lpstr>1999</vt:lpstr>
      <vt:lpstr>1998</vt:lpstr>
      <vt:lpstr>1997</vt:lpstr>
      <vt:lpstr>Summary by month and average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Jan Havlíček</cp:lastModifiedBy>
  <cp:lastPrinted>2000-07-25T20:06:23Z</cp:lastPrinted>
  <dcterms:created xsi:type="dcterms:W3CDTF">2000-06-12T04:29:31Z</dcterms:created>
  <dcterms:modified xsi:type="dcterms:W3CDTF">2023-09-15T16:20:46Z</dcterms:modified>
</cp:coreProperties>
</file>