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EDE96E-38F8-46AA-ABAE-1CFC855D3A9C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<sst xmlns="http://schemas.openxmlformats.org/spreadsheetml/2006/main" count="74" uniqueCount="49">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</sst>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883EB59-03FF-C3BA-089E-C11EFC2097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37428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37429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30.948</v>
      </c>
      <c r="D12" s="28">
        <v>29.664000000000001</v>
      </c>
      <c r="E12" s="28">
        <v>30.42</v>
      </c>
      <c r="F12" s="28">
        <v>29.22</v>
      </c>
      <c r="G12" s="28">
        <v>29.148</v>
      </c>
      <c r="H12" s="28">
        <v>28.475999999999999</v>
      </c>
      <c r="I12" s="28">
        <v>29.292000000000002</v>
      </c>
      <c r="J12" s="28">
        <v>30.024000000000001</v>
      </c>
      <c r="K12" s="28">
        <v>30.372</v>
      </c>
      <c r="L12" s="28">
        <v>29.088000000000001</v>
      </c>
      <c r="M12" s="28">
        <v>29.748000000000001</v>
      </c>
      <c r="N12" s="28">
        <v>30.204000000000001</v>
      </c>
      <c r="O12" s="28">
        <v>26.712</v>
      </c>
      <c r="P12" s="28">
        <v>24.84</v>
      </c>
      <c r="Q12" s="28">
        <v>26.04</v>
      </c>
      <c r="R12" s="28">
        <v>28.584</v>
      </c>
      <c r="S12" s="28">
        <v>31.116</v>
      </c>
      <c r="T12" s="28">
        <v>31.5</v>
      </c>
      <c r="U12" s="28">
        <v>31.187999999999999</v>
      </c>
      <c r="V12" s="28">
        <v>29.327999999999999</v>
      </c>
      <c r="W12" s="28">
        <v>29.448</v>
      </c>
      <c r="X12" s="28">
        <v>29.664000000000001</v>
      </c>
      <c r="Y12" s="28">
        <v>29.327999999999999</v>
      </c>
      <c r="Z12" s="28">
        <v>28.992000000000001</v>
      </c>
      <c r="AA12" s="36">
        <f>SUM(C12:Z12)</f>
        <v>703.34399999999982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28.98</v>
      </c>
      <c r="D13" s="28">
        <v>28.92</v>
      </c>
      <c r="E13" s="28">
        <v>29.591999999999999</v>
      </c>
      <c r="F13" s="28">
        <v>30.443999999999999</v>
      </c>
      <c r="G13" s="28">
        <v>30.408000000000001</v>
      </c>
      <c r="H13" s="28">
        <v>29.675999999999998</v>
      </c>
      <c r="I13" s="28">
        <v>29.436</v>
      </c>
      <c r="J13" s="28">
        <v>30.288</v>
      </c>
      <c r="K13" s="28">
        <v>30.768000000000001</v>
      </c>
      <c r="L13" s="28">
        <v>30.635999999999999</v>
      </c>
      <c r="M13" s="28">
        <v>29.292000000000002</v>
      </c>
      <c r="N13" s="28">
        <v>28.728000000000002</v>
      </c>
      <c r="O13" s="28">
        <v>28.344000000000001</v>
      </c>
      <c r="P13" s="28">
        <v>27.827999999999999</v>
      </c>
      <c r="Q13" s="28">
        <v>27.803999999999998</v>
      </c>
      <c r="R13" s="28">
        <v>29.495999999999999</v>
      </c>
      <c r="S13" s="28">
        <v>29.7</v>
      </c>
      <c r="T13" s="28">
        <v>29.808</v>
      </c>
      <c r="U13" s="28">
        <v>28.751999999999999</v>
      </c>
      <c r="V13" s="28">
        <v>27.78</v>
      </c>
      <c r="W13" s="28">
        <v>27.792000000000002</v>
      </c>
      <c r="X13" s="28">
        <v>24.923999999999999</v>
      </c>
      <c r="Y13" s="28">
        <v>24.54</v>
      </c>
      <c r="Z13" s="28">
        <v>28.608000000000001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27.710235906692585</v>
      </c>
      <c r="P14" s="29">
        <v>27.710235906692585</v>
      </c>
      <c r="Q14" s="29">
        <v>28.460235906692585</v>
      </c>
      <c r="R14" s="29">
        <v>27.580235906692586</v>
      </c>
      <c r="S14" s="29">
        <v>26.805235906692584</v>
      </c>
      <c r="T14" s="29">
        <v>26.805235906692584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734.32566176062187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31.948</v>
      </c>
      <c r="D16" s="31">
        <f t="shared" ref="D16:Z16" si="0">IF($AJ$5=6,"",D12+D18+D20)</f>
        <v>31.664000000000001</v>
      </c>
      <c r="E16" s="31">
        <f t="shared" si="0"/>
        <v>31.42</v>
      </c>
      <c r="F16" s="31">
        <f t="shared" si="0"/>
        <v>31.22</v>
      </c>
      <c r="G16" s="31">
        <f t="shared" si="0"/>
        <v>32.147999999999996</v>
      </c>
      <c r="H16" s="31">
        <f t="shared" si="0"/>
        <v>32.475999999999999</v>
      </c>
      <c r="I16" s="31">
        <f t="shared" si="0"/>
        <v>32.292000000000002</v>
      </c>
      <c r="J16" s="31">
        <f t="shared" si="0"/>
        <v>33.024000000000001</v>
      </c>
      <c r="K16" s="31">
        <f t="shared" si="0"/>
        <v>32.372</v>
      </c>
      <c r="L16" s="31">
        <f t="shared" si="0"/>
        <v>32.088000000000001</v>
      </c>
      <c r="M16" s="31">
        <f t="shared" si="0"/>
        <v>32.748000000000005</v>
      </c>
      <c r="N16" s="31">
        <f t="shared" si="0"/>
        <v>32.204000000000001</v>
      </c>
      <c r="O16" s="31">
        <f t="shared" si="0"/>
        <v>27.712</v>
      </c>
      <c r="P16" s="31">
        <f t="shared" si="0"/>
        <v>27.84</v>
      </c>
      <c r="Q16" s="31">
        <f t="shared" si="0"/>
        <v>28.04</v>
      </c>
      <c r="R16" s="31">
        <f t="shared" si="0"/>
        <v>27.584</v>
      </c>
      <c r="S16" s="31">
        <f t="shared" si="0"/>
        <v>27.116</v>
      </c>
      <c r="T16" s="31">
        <f t="shared" si="0"/>
        <v>26.5</v>
      </c>
      <c r="U16" s="31">
        <f t="shared" si="0"/>
        <v>31.187999999999999</v>
      </c>
      <c r="V16" s="31">
        <f t="shared" si="0"/>
        <v>30.327999999999999</v>
      </c>
      <c r="W16" s="31">
        <f t="shared" si="0"/>
        <v>30.448</v>
      </c>
      <c r="X16" s="31">
        <f t="shared" si="0"/>
        <v>30.664000000000001</v>
      </c>
      <c r="Y16" s="31">
        <f t="shared" si="0"/>
        <v>30.327999999999999</v>
      </c>
      <c r="Z16" s="31">
        <f t="shared" si="0"/>
        <v>29.992000000000001</v>
      </c>
      <c r="AA16" s="38">
        <f>SUM(C16:Z16)</f>
        <v>733.34399999999994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30.98</v>
      </c>
      <c r="D17" s="56">
        <f t="shared" si="1"/>
        <v>30.92</v>
      </c>
      <c r="E17" s="56">
        <f t="shared" si="1"/>
        <v>29.591999999999999</v>
      </c>
      <c r="F17" s="56">
        <f t="shared" si="1"/>
        <v>30.443999999999999</v>
      </c>
      <c r="G17" s="56">
        <f t="shared" si="1"/>
        <v>30.408000000000001</v>
      </c>
      <c r="H17" s="56">
        <f t="shared" si="1"/>
        <v>29.675999999999998</v>
      </c>
      <c r="I17" s="56">
        <f>IF($AJ$5=5,"",IF(AND($AJ$5&gt;3,$AJ$5&lt;7),I13+I19+I21,""))</f>
        <v>30.436</v>
      </c>
      <c r="J17" s="56">
        <f t="shared" ref="J17:X17" si="2">IF($AJ$5=5,"",IF(AND($AJ$5&gt;3,$AJ$5&lt;7),J13+J19+J21,""))</f>
        <v>31.288</v>
      </c>
      <c r="K17" s="56">
        <f t="shared" si="2"/>
        <v>30.768000000000001</v>
      </c>
      <c r="L17" s="56">
        <f t="shared" si="2"/>
        <v>30.635999999999999</v>
      </c>
      <c r="M17" s="56">
        <f t="shared" si="2"/>
        <v>31.292000000000002</v>
      </c>
      <c r="N17" s="56">
        <f t="shared" si="2"/>
        <v>30.728000000000002</v>
      </c>
      <c r="O17" s="56">
        <f t="shared" si="2"/>
        <v>31.344000000000001</v>
      </c>
      <c r="P17" s="56">
        <f t="shared" si="2"/>
        <v>30.827999999999999</v>
      </c>
      <c r="Q17" s="56">
        <f t="shared" si="2"/>
        <v>29.803999999999998</v>
      </c>
      <c r="R17" s="56">
        <f t="shared" si="2"/>
        <v>30.495999999999999</v>
      </c>
      <c r="S17" s="56">
        <f t="shared" si="2"/>
        <v>29.7</v>
      </c>
      <c r="T17" s="56">
        <f t="shared" si="2"/>
        <v>29.808</v>
      </c>
      <c r="U17" s="56">
        <f t="shared" si="2"/>
        <v>29.751999999999999</v>
      </c>
      <c r="V17" s="56">
        <f t="shared" si="2"/>
        <v>29.78</v>
      </c>
      <c r="W17" s="56">
        <f t="shared" si="2"/>
        <v>29.792000000000002</v>
      </c>
      <c r="X17" s="56">
        <f t="shared" si="2"/>
        <v>29.923999999999999</v>
      </c>
      <c r="Y17" s="56">
        <f>IF($AJ$5=6,"",IF(AND($AJ$5&gt;3,$AJ$5&lt;7),Y13+Y19+Y21,""))</f>
        <v>29.54</v>
      </c>
      <c r="Z17" s="56">
        <f>IF($AJ$5=6,"",IF(AND($AJ$5&gt;3,$AJ$5&lt;7),Z13+Z19+Z21,""))</f>
        <v>29.608000000000001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</v>
      </c>
      <c r="D18" s="43">
        <f t="shared" ref="D18:Z18" si="3">IF($AJ$5=6,"",ROUND((IF(D14&gt;D12,D14-D12,0)),0))</f>
        <v>2</v>
      </c>
      <c r="E18" s="43">
        <f t="shared" si="3"/>
        <v>1</v>
      </c>
      <c r="F18" s="43">
        <f t="shared" si="3"/>
        <v>2</v>
      </c>
      <c r="G18" s="43">
        <f t="shared" si="3"/>
        <v>3</v>
      </c>
      <c r="H18" s="43">
        <f t="shared" si="3"/>
        <v>4</v>
      </c>
      <c r="I18" s="43">
        <f t="shared" si="3"/>
        <v>3</v>
      </c>
      <c r="J18" s="43">
        <f t="shared" si="3"/>
        <v>3</v>
      </c>
      <c r="K18" s="43">
        <f t="shared" si="3"/>
        <v>2</v>
      </c>
      <c r="L18" s="43">
        <f t="shared" si="3"/>
        <v>3</v>
      </c>
      <c r="M18" s="43">
        <f t="shared" si="3"/>
        <v>3</v>
      </c>
      <c r="N18" s="43">
        <f t="shared" si="3"/>
        <v>2</v>
      </c>
      <c r="O18" s="43">
        <f t="shared" si="3"/>
        <v>1</v>
      </c>
      <c r="P18" s="43">
        <f t="shared" si="3"/>
        <v>3</v>
      </c>
      <c r="Q18" s="43">
        <f t="shared" si="3"/>
        <v>2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1</v>
      </c>
      <c r="W18" s="43">
        <f t="shared" si="3"/>
        <v>1</v>
      </c>
      <c r="X18" s="43">
        <f t="shared" si="3"/>
        <v>1</v>
      </c>
      <c r="Y18" s="43">
        <f t="shared" si="3"/>
        <v>1</v>
      </c>
      <c r="Z18" s="44">
        <f t="shared" si="3"/>
        <v>1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2</v>
      </c>
      <c r="D19" s="2">
        <f t="shared" si="4"/>
        <v>2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1</v>
      </c>
      <c r="J19" s="2">
        <f t="shared" ref="J19:X19" si="5">IF($AJ$5=5,"",IF(AND($AJ$5&gt;3,$AJ$5&lt;7),ROUND((IF(J15&gt;J13,J15-J13,0)),0),""))</f>
        <v>1</v>
      </c>
      <c r="K19" s="2">
        <f t="shared" si="5"/>
        <v>0</v>
      </c>
      <c r="L19" s="2">
        <f t="shared" si="5"/>
        <v>0</v>
      </c>
      <c r="M19" s="2">
        <f t="shared" si="5"/>
        <v>2</v>
      </c>
      <c r="N19" s="2">
        <f t="shared" si="5"/>
        <v>2</v>
      </c>
      <c r="O19" s="2">
        <f t="shared" si="5"/>
        <v>3</v>
      </c>
      <c r="P19" s="2">
        <f t="shared" si="5"/>
        <v>3</v>
      </c>
      <c r="Q19" s="2">
        <f t="shared" si="5"/>
        <v>2</v>
      </c>
      <c r="R19" s="2">
        <f t="shared" si="5"/>
        <v>1</v>
      </c>
      <c r="S19" s="2">
        <f t="shared" si="5"/>
        <v>0</v>
      </c>
      <c r="T19" s="2">
        <f t="shared" si="5"/>
        <v>0</v>
      </c>
      <c r="U19" s="2">
        <f t="shared" si="5"/>
        <v>1</v>
      </c>
      <c r="V19" s="2">
        <f t="shared" si="5"/>
        <v>2</v>
      </c>
      <c r="W19" s="2">
        <f t="shared" si="5"/>
        <v>2</v>
      </c>
      <c r="X19" s="2">
        <f t="shared" si="5"/>
        <v>5</v>
      </c>
      <c r="Y19" s="2">
        <f>IF($AJ$5=6,"",IF(AND($AJ$5&gt;3,$AJ$5&lt;7),ROUND((IF(Y15&gt;Y13,Y15-Y13,0)),0),""))</f>
        <v>5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-1</v>
      </c>
      <c r="S20" s="4">
        <f t="shared" si="6"/>
        <v>-4</v>
      </c>
      <c r="T20" s="4">
        <f t="shared" si="6"/>
        <v>-5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</v>
      </c>
      <c r="D24" s="43">
        <f t="shared" si="11"/>
        <v>2</v>
      </c>
      <c r="E24" s="43">
        <f t="shared" si="11"/>
        <v>1</v>
      </c>
      <c r="F24" s="43">
        <f t="shared" si="11"/>
        <v>2</v>
      </c>
      <c r="G24" s="43">
        <f t="shared" si="11"/>
        <v>3</v>
      </c>
      <c r="H24" s="43">
        <f t="shared" si="11"/>
        <v>4</v>
      </c>
      <c r="I24" s="43">
        <f t="shared" si="11"/>
        <v>3</v>
      </c>
      <c r="J24" s="43">
        <f t="shared" si="11"/>
        <v>3</v>
      </c>
      <c r="K24" s="43">
        <f t="shared" si="11"/>
        <v>2</v>
      </c>
      <c r="L24" s="43">
        <f t="shared" si="11"/>
        <v>3</v>
      </c>
      <c r="M24" s="43">
        <f t="shared" si="11"/>
        <v>3</v>
      </c>
      <c r="N24" s="43">
        <f t="shared" si="11"/>
        <v>2</v>
      </c>
      <c r="O24" s="43">
        <f t="shared" si="11"/>
        <v>1</v>
      </c>
      <c r="P24" s="43">
        <f t="shared" si="11"/>
        <v>3</v>
      </c>
      <c r="Q24" s="43">
        <f t="shared" si="11"/>
        <v>2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1</v>
      </c>
      <c r="W24" s="43">
        <f t="shared" si="11"/>
        <v>1</v>
      </c>
      <c r="X24" s="43">
        <f t="shared" si="11"/>
        <v>1</v>
      </c>
      <c r="Y24" s="43">
        <f>IF($AJ$5=6,"",(Y18-Y22))</f>
        <v>1</v>
      </c>
      <c r="Z24" s="44">
        <f>IF($AJ$5=6,"",(Z18-Z22))</f>
        <v>1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2</v>
      </c>
      <c r="D25" s="2">
        <f t="shared" si="12"/>
        <v>2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1</v>
      </c>
      <c r="J25" s="2">
        <f t="shared" ref="J25:X25" si="13">IF($AJ$5=5,"",IF(OR($AJ$5&lt;4,$AJ$5=7),"",J19-J22))</f>
        <v>1</v>
      </c>
      <c r="K25" s="2">
        <f t="shared" si="13"/>
        <v>0</v>
      </c>
      <c r="L25" s="2">
        <f t="shared" si="13"/>
        <v>0</v>
      </c>
      <c r="M25" s="2">
        <f t="shared" si="13"/>
        <v>2</v>
      </c>
      <c r="N25" s="2">
        <f t="shared" si="13"/>
        <v>2</v>
      </c>
      <c r="O25" s="2">
        <f t="shared" si="13"/>
        <v>3</v>
      </c>
      <c r="P25" s="2">
        <f t="shared" si="13"/>
        <v>3</v>
      </c>
      <c r="Q25" s="2">
        <f t="shared" si="13"/>
        <v>2</v>
      </c>
      <c r="R25" s="2">
        <f t="shared" si="13"/>
        <v>1</v>
      </c>
      <c r="S25" s="2">
        <f t="shared" si="13"/>
        <v>0</v>
      </c>
      <c r="T25" s="2">
        <f t="shared" si="13"/>
        <v>0</v>
      </c>
      <c r="U25" s="2">
        <f t="shared" si="13"/>
        <v>1</v>
      </c>
      <c r="V25" s="2">
        <f t="shared" si="13"/>
        <v>2</v>
      </c>
      <c r="W25" s="2">
        <f t="shared" si="13"/>
        <v>2</v>
      </c>
      <c r="X25" s="2">
        <f t="shared" si="13"/>
        <v>5</v>
      </c>
      <c r="Y25" s="2">
        <f>IF($AJ$5=6,"",IF(OR($AJ$5&lt;4,$AJ$5=7),"",Y19-Y22))</f>
        <v>5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-1</v>
      </c>
      <c r="S26" s="4">
        <f t="shared" si="14"/>
        <v>-4</v>
      </c>
      <c r="T26" s="4">
        <f t="shared" si="14"/>
        <v>-5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2023-09-15T17:28:42Z</dcterms:modified>
</cp:coreProperties>
</file>