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B6D7EC-24B1-4553-BA4E-AAF38CEC1FB4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<sst xmlns="http://schemas.openxmlformats.org/spreadsheetml/2006/main" count="74" uniqueCount="49">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</sst>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E6BD2D-57A2-922E-13A3-E56326CB72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37372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37373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30.756</v>
      </c>
      <c r="D12" s="28">
        <v>30.972000000000001</v>
      </c>
      <c r="E12" s="28">
        <v>31.103999999999999</v>
      </c>
      <c r="F12" s="28">
        <v>31.056000000000001</v>
      </c>
      <c r="G12" s="28">
        <v>31.248000000000001</v>
      </c>
      <c r="H12" s="28">
        <v>31.116</v>
      </c>
      <c r="I12" s="28">
        <v>30.515999999999998</v>
      </c>
      <c r="J12" s="28">
        <v>30.42</v>
      </c>
      <c r="K12" s="28">
        <v>31.103999999999999</v>
      </c>
      <c r="L12" s="28">
        <v>32.351999999999997</v>
      </c>
      <c r="M12" s="28">
        <v>32.292000000000002</v>
      </c>
      <c r="N12" s="28">
        <v>31.704000000000001</v>
      </c>
      <c r="O12" s="28">
        <v>30.923999999999999</v>
      </c>
      <c r="P12" s="28">
        <v>32.1</v>
      </c>
      <c r="Q12" s="28">
        <v>31.643999999999998</v>
      </c>
      <c r="R12" s="28">
        <v>31.2</v>
      </c>
      <c r="S12" s="28">
        <v>30.923999999999999</v>
      </c>
      <c r="T12" s="28">
        <v>31.08</v>
      </c>
      <c r="U12" s="28">
        <v>30.9</v>
      </c>
      <c r="V12" s="28">
        <v>30.324000000000002</v>
      </c>
      <c r="W12" s="28">
        <v>30.396000000000001</v>
      </c>
      <c r="X12" s="28">
        <v>28.404</v>
      </c>
      <c r="Y12" s="28">
        <v>28.943999999999999</v>
      </c>
      <c r="Z12" s="28">
        <v>30.707999999999998</v>
      </c>
      <c r="AA12" s="36">
        <f>SUM(C12:Z12)</f>
        <v>742.18799999999976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30.576000000000001</v>
      </c>
      <c r="D13" s="28">
        <v>30.216000000000001</v>
      </c>
      <c r="E13" s="28">
        <v>30.42</v>
      </c>
      <c r="F13" s="28">
        <v>30.504000000000001</v>
      </c>
      <c r="G13" s="28">
        <v>30.72</v>
      </c>
      <c r="H13" s="28">
        <v>31.164000000000001</v>
      </c>
      <c r="I13" s="28">
        <v>28.044</v>
      </c>
      <c r="J13" s="28">
        <v>26.495999999999999</v>
      </c>
      <c r="K13" s="28">
        <v>26.52</v>
      </c>
      <c r="L13" s="28">
        <v>26.664000000000001</v>
      </c>
      <c r="M13" s="28">
        <v>23.712</v>
      </c>
      <c r="N13" s="28">
        <v>22.428000000000001</v>
      </c>
      <c r="O13" s="28">
        <v>25.956</v>
      </c>
      <c r="P13" s="28">
        <v>25.692</v>
      </c>
      <c r="Q13" s="28">
        <v>25.212</v>
      </c>
      <c r="R13" s="28">
        <v>20.771999999999998</v>
      </c>
      <c r="S13" s="28">
        <v>20.916</v>
      </c>
      <c r="T13" s="28">
        <v>21</v>
      </c>
      <c r="U13" s="28">
        <v>20.052</v>
      </c>
      <c r="V13" s="28">
        <v>24.372</v>
      </c>
      <c r="W13" s="28">
        <v>29.532</v>
      </c>
      <c r="X13" s="28">
        <v>29.436</v>
      </c>
      <c r="Y13" s="28">
        <v>29.472000000000001</v>
      </c>
      <c r="Z13" s="28">
        <v>29.544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31.610235906692587</v>
      </c>
      <c r="D14" s="29">
        <v>31.610235906692587</v>
      </c>
      <c r="E14" s="29">
        <v>31.610235906692587</v>
      </c>
      <c r="F14" s="29">
        <v>31.610235906692587</v>
      </c>
      <c r="G14" s="29">
        <v>32.360235906692587</v>
      </c>
      <c r="H14" s="29">
        <v>32.360235906692587</v>
      </c>
      <c r="I14" s="29">
        <v>32.560235906692583</v>
      </c>
      <c r="J14" s="29">
        <v>32.560235906692583</v>
      </c>
      <c r="K14" s="29">
        <v>32.560235906692583</v>
      </c>
      <c r="L14" s="29">
        <v>32.560235906692583</v>
      </c>
      <c r="M14" s="29">
        <v>32.560235906692583</v>
      </c>
      <c r="N14" s="29">
        <v>32.560235906692583</v>
      </c>
      <c r="O14" s="29">
        <v>31.810235906692586</v>
      </c>
      <c r="P14" s="29">
        <v>31.810235906692586</v>
      </c>
      <c r="Q14" s="29">
        <v>32.560235906692583</v>
      </c>
      <c r="R14" s="29">
        <v>31.680235906692584</v>
      </c>
      <c r="S14" s="29">
        <v>30.905235906692585</v>
      </c>
      <c r="T14" s="29">
        <v>30.905235906692585</v>
      </c>
      <c r="U14" s="29">
        <v>30.705235906692586</v>
      </c>
      <c r="V14" s="29">
        <v>30.705235906692586</v>
      </c>
      <c r="W14" s="29">
        <v>30.705235906692586</v>
      </c>
      <c r="X14" s="29">
        <v>30.705235906692586</v>
      </c>
      <c r="Y14" s="29">
        <v>29.955235906692586</v>
      </c>
      <c r="Z14" s="29">
        <v>29.955235906692586</v>
      </c>
      <c r="AA14" s="37">
        <f>SUM(C14:Z14)</f>
        <v>758.92566176062201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Saturday</v>
      </c>
      <c r="C15" s="29">
        <v>30.730235906692585</v>
      </c>
      <c r="D15" s="29">
        <v>30.730235906692585</v>
      </c>
      <c r="E15" s="29">
        <v>29.955235906692586</v>
      </c>
      <c r="F15" s="29">
        <v>29.955235906692586</v>
      </c>
      <c r="G15" s="29">
        <v>29.955235906692586</v>
      </c>
      <c r="H15" s="29">
        <v>29.955235906692586</v>
      </c>
      <c r="I15" s="29">
        <v>30.905235906692585</v>
      </c>
      <c r="J15" s="29">
        <v>30.905235906692585</v>
      </c>
      <c r="K15" s="29">
        <v>30.905235906692585</v>
      </c>
      <c r="L15" s="29">
        <v>30.905235906692585</v>
      </c>
      <c r="M15" s="29">
        <v>30.905235906692585</v>
      </c>
      <c r="N15" s="29">
        <v>30.905235906692585</v>
      </c>
      <c r="O15" s="29">
        <v>30.905235906692585</v>
      </c>
      <c r="P15" s="29">
        <v>30.905235906692585</v>
      </c>
      <c r="Q15" s="29">
        <v>30.155235906692585</v>
      </c>
      <c r="R15" s="29">
        <v>30.155235906692585</v>
      </c>
      <c r="S15" s="29">
        <v>30.155235906692585</v>
      </c>
      <c r="T15" s="29">
        <v>30.155235906692585</v>
      </c>
      <c r="U15" s="29">
        <v>29.955235906692586</v>
      </c>
      <c r="V15" s="29">
        <v>29.955235906692586</v>
      </c>
      <c r="W15" s="29">
        <v>29.955235906692586</v>
      </c>
      <c r="X15" s="29">
        <v>29.955235906692586</v>
      </c>
      <c r="Y15" s="29">
        <v>29.955235906692586</v>
      </c>
      <c r="Z15" s="29">
        <v>29.955235906692586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31.756</v>
      </c>
      <c r="D16" s="31">
        <f t="shared" ref="D16:Z16" si="0">IF($AJ$5=6,"",D12+D18+D20)</f>
        <v>31.972000000000001</v>
      </c>
      <c r="E16" s="31">
        <f t="shared" si="0"/>
        <v>32.103999999999999</v>
      </c>
      <c r="F16" s="31">
        <f t="shared" si="0"/>
        <v>32.055999999999997</v>
      </c>
      <c r="G16" s="31">
        <f t="shared" si="0"/>
        <v>32.248000000000005</v>
      </c>
      <c r="H16" s="31">
        <f t="shared" si="0"/>
        <v>32.116</v>
      </c>
      <c r="I16" s="31">
        <f t="shared" si="0"/>
        <v>32.515999999999998</v>
      </c>
      <c r="J16" s="31">
        <f t="shared" si="0"/>
        <v>32.42</v>
      </c>
      <c r="K16" s="31">
        <f t="shared" si="0"/>
        <v>32.103999999999999</v>
      </c>
      <c r="L16" s="31">
        <f t="shared" si="0"/>
        <v>32.351999999999997</v>
      </c>
      <c r="M16" s="31">
        <f t="shared" si="0"/>
        <v>32.292000000000002</v>
      </c>
      <c r="N16" s="31">
        <f t="shared" si="0"/>
        <v>32.704000000000001</v>
      </c>
      <c r="O16" s="31">
        <f t="shared" si="0"/>
        <v>31.923999999999999</v>
      </c>
      <c r="P16" s="31">
        <f t="shared" si="0"/>
        <v>32.1</v>
      </c>
      <c r="Q16" s="31">
        <f t="shared" si="0"/>
        <v>32.643999999999998</v>
      </c>
      <c r="R16" s="31">
        <f t="shared" si="0"/>
        <v>31.2</v>
      </c>
      <c r="S16" s="31">
        <f t="shared" si="0"/>
        <v>30.923999999999999</v>
      </c>
      <c r="T16" s="31">
        <f t="shared" si="0"/>
        <v>31.08</v>
      </c>
      <c r="U16" s="31">
        <f t="shared" si="0"/>
        <v>30.9</v>
      </c>
      <c r="V16" s="31">
        <f t="shared" si="0"/>
        <v>30.324000000000002</v>
      </c>
      <c r="W16" s="31">
        <f t="shared" si="0"/>
        <v>30.396000000000001</v>
      </c>
      <c r="X16" s="31">
        <f t="shared" si="0"/>
        <v>30.404</v>
      </c>
      <c r="Y16" s="31">
        <f t="shared" si="0"/>
        <v>29.943999999999999</v>
      </c>
      <c r="Z16" s="31">
        <f t="shared" si="0"/>
        <v>29.707999999999998</v>
      </c>
      <c r="AA16" s="38">
        <f>SUM(C16:Z16)</f>
        <v>758.18799999999976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30.576000000000001</v>
      </c>
      <c r="D17" s="56">
        <f t="shared" si="1"/>
        <v>31.216000000000001</v>
      </c>
      <c r="E17" s="56">
        <f t="shared" si="1"/>
        <v>30.42</v>
      </c>
      <c r="F17" s="56">
        <f t="shared" si="1"/>
        <v>29.504000000000001</v>
      </c>
      <c r="G17" s="56">
        <f t="shared" si="1"/>
        <v>29.72</v>
      </c>
      <c r="H17" s="56">
        <f t="shared" si="1"/>
        <v>30.164000000000001</v>
      </c>
      <c r="I17" s="56">
        <f>IF($AJ$5=5,"",IF(AND($AJ$5&gt;3,$AJ$5&lt;7),I13+I19+I21,""))</f>
        <v>31.044</v>
      </c>
      <c r="J17" s="56">
        <f t="shared" ref="J17:X17" si="2">IF($AJ$5=5,"",IF(AND($AJ$5&gt;3,$AJ$5&lt;7),J13+J19+J21,""))</f>
        <v>30.495999999999999</v>
      </c>
      <c r="K17" s="56">
        <f t="shared" si="2"/>
        <v>30.52</v>
      </c>
      <c r="L17" s="56">
        <f t="shared" si="2"/>
        <v>30.664000000000001</v>
      </c>
      <c r="M17" s="56">
        <f t="shared" si="2"/>
        <v>30.712</v>
      </c>
      <c r="N17" s="56">
        <f t="shared" si="2"/>
        <v>30.428000000000001</v>
      </c>
      <c r="O17" s="56">
        <f t="shared" si="2"/>
        <v>30.956</v>
      </c>
      <c r="P17" s="56">
        <f t="shared" si="2"/>
        <v>30.692</v>
      </c>
      <c r="Q17" s="56">
        <f t="shared" si="2"/>
        <v>30.212</v>
      </c>
      <c r="R17" s="56">
        <f t="shared" si="2"/>
        <v>29.771999999999998</v>
      </c>
      <c r="S17" s="56">
        <f t="shared" si="2"/>
        <v>29.916</v>
      </c>
      <c r="T17" s="56">
        <f t="shared" si="2"/>
        <v>30</v>
      </c>
      <c r="U17" s="56">
        <f t="shared" si="2"/>
        <v>30.052</v>
      </c>
      <c r="V17" s="56">
        <f t="shared" si="2"/>
        <v>30.372</v>
      </c>
      <c r="W17" s="56">
        <f t="shared" si="2"/>
        <v>29.532</v>
      </c>
      <c r="X17" s="56">
        <f t="shared" si="2"/>
        <v>30.436</v>
      </c>
      <c r="Y17" s="56">
        <f>IF($AJ$5=6,"",IF(AND($AJ$5&gt;3,$AJ$5&lt;7),Y13+Y19+Y21,""))</f>
        <v>29.472000000000001</v>
      </c>
      <c r="Z17" s="56">
        <f>IF($AJ$5=6,"",IF(AND($AJ$5&gt;3,$AJ$5&lt;7),Z13+Z19+Z21,""))</f>
        <v>29.544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1</v>
      </c>
      <c r="D18" s="43">
        <f t="shared" ref="D18:Z18" si="3">IF($AJ$5=6,"",ROUND((IF(D14&gt;D12,D14-D12,0)),0))</f>
        <v>1</v>
      </c>
      <c r="E18" s="43">
        <f t="shared" si="3"/>
        <v>1</v>
      </c>
      <c r="F18" s="43">
        <f t="shared" si="3"/>
        <v>1</v>
      </c>
      <c r="G18" s="43">
        <f t="shared" si="3"/>
        <v>1</v>
      </c>
      <c r="H18" s="43">
        <f t="shared" si="3"/>
        <v>1</v>
      </c>
      <c r="I18" s="43">
        <f t="shared" si="3"/>
        <v>2</v>
      </c>
      <c r="J18" s="43">
        <f t="shared" si="3"/>
        <v>2</v>
      </c>
      <c r="K18" s="43">
        <f t="shared" si="3"/>
        <v>1</v>
      </c>
      <c r="L18" s="43">
        <f t="shared" si="3"/>
        <v>0</v>
      </c>
      <c r="M18" s="43">
        <f t="shared" si="3"/>
        <v>0</v>
      </c>
      <c r="N18" s="43">
        <f t="shared" si="3"/>
        <v>1</v>
      </c>
      <c r="O18" s="43">
        <f t="shared" si="3"/>
        <v>1</v>
      </c>
      <c r="P18" s="43">
        <f t="shared" si="3"/>
        <v>0</v>
      </c>
      <c r="Q18" s="43">
        <f t="shared" si="3"/>
        <v>1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2</v>
      </c>
      <c r="Y18" s="43">
        <f t="shared" si="3"/>
        <v>1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1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>IF($AJ$5=5,"",IF(AND($AJ$5&gt;3,$AJ$5&lt;7),ROUND((IF(I15&gt;I13,I15-I13,0)),0),""))</f>
        <v>3</v>
      </c>
      <c r="J19" s="2">
        <f t="shared" ref="J19:X19" si="5">IF($AJ$5=5,"",IF(AND($AJ$5&gt;3,$AJ$5&lt;7),ROUND((IF(J15&gt;J13,J15-J13,0)),0),""))</f>
        <v>4</v>
      </c>
      <c r="K19" s="2">
        <f t="shared" si="5"/>
        <v>4</v>
      </c>
      <c r="L19" s="2">
        <f t="shared" si="5"/>
        <v>4</v>
      </c>
      <c r="M19" s="2">
        <f t="shared" si="5"/>
        <v>7</v>
      </c>
      <c r="N19" s="2">
        <f t="shared" si="5"/>
        <v>8</v>
      </c>
      <c r="O19" s="2">
        <f t="shared" si="5"/>
        <v>5</v>
      </c>
      <c r="P19" s="2">
        <f t="shared" si="5"/>
        <v>5</v>
      </c>
      <c r="Q19" s="2">
        <f t="shared" si="5"/>
        <v>5</v>
      </c>
      <c r="R19" s="2">
        <f t="shared" si="5"/>
        <v>9</v>
      </c>
      <c r="S19" s="2">
        <f t="shared" si="5"/>
        <v>9</v>
      </c>
      <c r="T19" s="2">
        <f t="shared" si="5"/>
        <v>9</v>
      </c>
      <c r="U19" s="2">
        <f t="shared" si="5"/>
        <v>10</v>
      </c>
      <c r="V19" s="2">
        <f t="shared" si="5"/>
        <v>6</v>
      </c>
      <c r="W19" s="2">
        <f t="shared" si="5"/>
        <v>0</v>
      </c>
      <c r="X19" s="2">
        <f t="shared" si="5"/>
        <v>1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-1</v>
      </c>
      <c r="G21" s="4">
        <f t="shared" si="7"/>
        <v>-1</v>
      </c>
      <c r="H21" s="4">
        <f t="shared" si="7"/>
        <v>-1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0</v>
      </c>
      <c r="T21" s="4">
        <f t="shared" si="8"/>
        <v>0</v>
      </c>
      <c r="U21" s="4">
        <f t="shared" si="8"/>
        <v>0</v>
      </c>
      <c r="V21" s="4">
        <f t="shared" si="8"/>
        <v>0</v>
      </c>
      <c r="W21" s="4">
        <f t="shared" si="8"/>
        <v>0</v>
      </c>
      <c r="X21" s="4">
        <f t="shared" si="8"/>
        <v>0</v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1</v>
      </c>
      <c r="D24" s="43">
        <f t="shared" si="11"/>
        <v>1</v>
      </c>
      <c r="E24" s="43">
        <f t="shared" si="11"/>
        <v>1</v>
      </c>
      <c r="F24" s="43">
        <f t="shared" si="11"/>
        <v>1</v>
      </c>
      <c r="G24" s="43">
        <f t="shared" si="11"/>
        <v>1</v>
      </c>
      <c r="H24" s="43">
        <f t="shared" si="11"/>
        <v>1</v>
      </c>
      <c r="I24" s="43">
        <f t="shared" si="11"/>
        <v>2</v>
      </c>
      <c r="J24" s="43">
        <f t="shared" si="11"/>
        <v>2</v>
      </c>
      <c r="K24" s="43">
        <f t="shared" si="11"/>
        <v>1</v>
      </c>
      <c r="L24" s="43">
        <f t="shared" si="11"/>
        <v>0</v>
      </c>
      <c r="M24" s="43">
        <f t="shared" si="11"/>
        <v>0</v>
      </c>
      <c r="N24" s="43">
        <f t="shared" si="11"/>
        <v>1</v>
      </c>
      <c r="O24" s="43">
        <f t="shared" si="11"/>
        <v>1</v>
      </c>
      <c r="P24" s="43">
        <f t="shared" si="11"/>
        <v>0</v>
      </c>
      <c r="Q24" s="43">
        <f t="shared" si="11"/>
        <v>1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2</v>
      </c>
      <c r="Y24" s="43">
        <f>IF($AJ$5=6,"",(Y18-Y22))</f>
        <v>1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1</v>
      </c>
      <c r="E25" s="2">
        <f t="shared" si="12"/>
        <v>0</v>
      </c>
      <c r="F25" s="2">
        <f t="shared" si="12"/>
        <v>0</v>
      </c>
      <c r="G25" s="2">
        <f t="shared" si="12"/>
        <v>0</v>
      </c>
      <c r="H25" s="2">
        <f t="shared" si="12"/>
        <v>0</v>
      </c>
      <c r="I25" s="2">
        <f>IF($AJ$5=5,"",IF(OR($AJ$5&lt;4,$AJ$5=7),"",I19-I22))</f>
        <v>3</v>
      </c>
      <c r="J25" s="2">
        <f t="shared" ref="J25:X25" si="13">IF($AJ$5=5,"",IF(OR($AJ$5&lt;4,$AJ$5=7),"",J19-J22))</f>
        <v>4</v>
      </c>
      <c r="K25" s="2">
        <f t="shared" si="13"/>
        <v>4</v>
      </c>
      <c r="L25" s="2">
        <f t="shared" si="13"/>
        <v>4</v>
      </c>
      <c r="M25" s="2">
        <f t="shared" si="13"/>
        <v>7</v>
      </c>
      <c r="N25" s="2">
        <f t="shared" si="13"/>
        <v>8</v>
      </c>
      <c r="O25" s="2">
        <f t="shared" si="13"/>
        <v>5</v>
      </c>
      <c r="P25" s="2">
        <f t="shared" si="13"/>
        <v>5</v>
      </c>
      <c r="Q25" s="2">
        <f t="shared" si="13"/>
        <v>5</v>
      </c>
      <c r="R25" s="2">
        <f t="shared" si="13"/>
        <v>9</v>
      </c>
      <c r="S25" s="2">
        <f t="shared" si="13"/>
        <v>9</v>
      </c>
      <c r="T25" s="2">
        <f t="shared" si="13"/>
        <v>9</v>
      </c>
      <c r="U25" s="2">
        <f t="shared" si="13"/>
        <v>10</v>
      </c>
      <c r="V25" s="2">
        <f t="shared" si="13"/>
        <v>6</v>
      </c>
      <c r="W25" s="2">
        <f t="shared" si="13"/>
        <v>0</v>
      </c>
      <c r="X25" s="2">
        <f t="shared" si="13"/>
        <v>1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-1</v>
      </c>
      <c r="G27" s="3">
        <f t="shared" si="15"/>
        <v>-1</v>
      </c>
      <c r="H27" s="3">
        <f t="shared" si="15"/>
        <v>-1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0</v>
      </c>
      <c r="T27" s="3">
        <f t="shared" si="16"/>
        <v>0</v>
      </c>
      <c r="U27" s="3">
        <f t="shared" si="16"/>
        <v>0</v>
      </c>
      <c r="V27" s="3">
        <f t="shared" si="16"/>
        <v>0</v>
      </c>
      <c r="W27" s="3">
        <f t="shared" si="16"/>
        <v>0</v>
      </c>
      <c r="X27" s="3">
        <f t="shared" si="16"/>
        <v>0</v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2023-09-15T17:32:19Z</dcterms:modified>
</cp:coreProperties>
</file>