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124181-455C-41CA-946C-5C724024D3DA}" xr6:coauthVersionLast="47" xr6:coauthVersionMax="47" xr10:uidLastSave="{00000000-0000-0000-0000-000000000000}"/>
  <bookViews>
    <workbookView xWindow="-120" yWindow="-120" windowWidth="38640" windowHeight="15720" tabRatio="299"/>
  </bookViews>
  <sheets>
    <sheet name="Nucleus Detail" sheetId="1" r:id="rId1"/>
    <sheet name="Tmx" sheetId="2" r:id="rId2"/>
  </sheets>
  <definedNames>
    <definedName name="_xlnm._FilterDatabase" localSheetId="0" hidden="1">'Nucleus Detail'!$A$4:$N$76</definedName>
    <definedName name="_xlnm.Print_Area" localSheetId="0">'Nucleus Detail'!$A$1:$I$76</definedName>
    <definedName name="_xlnm.Print_Area" localSheetId="1">Tmx!$A$1:$F$23</definedName>
    <definedName name="_xlnm.Print_Titles" localSheetId="0">'Nucleus Detail'!$1:$4</definedName>
  </definedNames>
  <calcPr calcId="92512" fullCalcOnLoad="1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F23" i="1"/>
  <c r="F24" i="1"/>
  <c r="F42" i="1"/>
  <c r="F43" i="1"/>
  <c r="F51" i="1"/>
  <c r="F52" i="1"/>
  <c r="H53" i="1"/>
  <c r="H57" i="1"/>
  <c r="I65" i="1"/>
  <c r="H72" i="1"/>
  <c r="F75" i="1"/>
  <c r="E1" i="2"/>
  <c r="F1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G23" i="2"/>
</calcChain>
</file>

<file path=xl/comments1.xml><?xml version="1.0" encoding="utf-8"?>
<comments xmlns="http://schemas.openxmlformats.org/spreadsheetml/2006/main">
  <authors>
    <author>Molly Destefano</author>
  </authors>
  <commentList>
    <comment ref="E30" authorId="0" shapeId="0">
      <text>
        <r>
          <rPr>
            <b/>
            <sz val="8"/>
            <color indexed="81"/>
            <rFont val="Tahoma"/>
          </rPr>
          <t>orig vol was 27,000</t>
        </r>
      </text>
    </comment>
    <comment ref="F30" authorId="0" shapeId="0">
      <text>
        <r>
          <rPr>
            <b/>
            <sz val="8"/>
            <color indexed="81"/>
            <rFont val="Tahoma"/>
          </rPr>
          <t>orig $580,500</t>
        </r>
      </text>
    </comment>
    <comment ref="E31" authorId="0" shapeId="0">
      <text>
        <r>
          <rPr>
            <b/>
            <sz val="8"/>
            <color indexed="81"/>
            <rFont val="Tahoma"/>
          </rPr>
          <t>orig vol was 30,816</t>
        </r>
      </text>
    </comment>
    <comment ref="F31" authorId="0" shapeId="0">
      <text>
        <r>
          <rPr>
            <b/>
            <sz val="8"/>
            <color indexed="81"/>
            <rFont val="Tahoma"/>
          </rPr>
          <t>orig $878,256</t>
        </r>
      </text>
    </comment>
  </commentList>
</comments>
</file>

<file path=xl/sharedStrings.xml><?xml version="1.0" encoding="utf-8"?>
<sst xmlns="http://schemas.openxmlformats.org/spreadsheetml/2006/main" count="236" uniqueCount="43">
  <si>
    <t>Deal #</t>
  </si>
  <si>
    <t>Dollars</t>
  </si>
  <si>
    <t>Date received</t>
  </si>
  <si>
    <t>Purch/Sale</t>
  </si>
  <si>
    <t>Volume</t>
  </si>
  <si>
    <t>Sale</t>
  </si>
  <si>
    <t>Purch</t>
  </si>
  <si>
    <t>Wire amount</t>
  </si>
  <si>
    <t>Flow Dates</t>
  </si>
  <si>
    <t>1/1 - 1/7</t>
  </si>
  <si>
    <t>1/4 - 1/5</t>
  </si>
  <si>
    <t>1/8 - 1/12</t>
  </si>
  <si>
    <t>1/6 - 1/7</t>
  </si>
  <si>
    <t>1/13 - 1/19</t>
  </si>
  <si>
    <t>1/14 - 1/19</t>
  </si>
  <si>
    <t>1/20 - 1/26</t>
  </si>
  <si>
    <t>Tmx purchased from Enron</t>
  </si>
  <si>
    <t>Date</t>
  </si>
  <si>
    <t>Hours</t>
  </si>
  <si>
    <t>Day total</t>
  </si>
  <si>
    <t>Rate</t>
  </si>
  <si>
    <t>Day Dollars</t>
  </si>
  <si>
    <t>1/27 - 1/31</t>
  </si>
  <si>
    <t>2/1 - 2/9</t>
  </si>
  <si>
    <t>nuc has 1050;175 17-22; note says 13-22; 700 dif</t>
  </si>
  <si>
    <t>2/10 - 2/28</t>
  </si>
  <si>
    <t>2/10 - 2/21</t>
  </si>
  <si>
    <t>2/22 - 2/28</t>
  </si>
  <si>
    <t>4/1 - 4/30</t>
  </si>
  <si>
    <t>4/9 - 4/10</t>
  </si>
  <si>
    <t>4/16 - 4/17</t>
  </si>
  <si>
    <t>4/23 - 4/24</t>
  </si>
  <si>
    <t>4/22 - 4/30</t>
  </si>
  <si>
    <t>jj</t>
  </si>
  <si>
    <t>Please call me if you have any questions on this information. Dee Yazzolino  509-688-6010</t>
  </si>
  <si>
    <t>JAN</t>
  </si>
  <si>
    <t>Closing month</t>
  </si>
  <si>
    <t>FEB</t>
  </si>
  <si>
    <t xml:space="preserve">FEB </t>
  </si>
  <si>
    <t>APR</t>
  </si>
  <si>
    <t>EES</t>
  </si>
  <si>
    <t xml:space="preserve">Sabrina,   the cells highlighted in yellow have not been settled.  </t>
  </si>
  <si>
    <t>I show $746,400 -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</si>
</sst>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&quot;$&quot;#,##0.00"/>
    <numFmt numFmtId="167" formatCode="m/d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1"/>
      <color indexed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b/>
      <sz val="12"/>
      <color indexed="20"/>
      <name val="Arial"/>
      <family val="2"/>
    </font>
    <font>
      <b/>
      <sz val="9"/>
      <color indexed="20"/>
      <name val="Arial"/>
      <family val="2"/>
    </font>
    <font>
      <b/>
      <sz val="8"/>
      <color indexed="81"/>
      <name val="Tahoma"/>
    </font>
    <font>
      <b/>
      <u/>
      <sz val="10"/>
      <name val="Arial"/>
      <family val="2"/>
    </font>
    <font>
      <b/>
      <sz val="11"/>
      <name val="Arial"/>
      <family val="2"/>
    </font>
    <font>
      <sz val="10"/>
      <color indexed="17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8">
    <xf numFmtId="0" fontId="0" fillId="0" borderId="0" xfId="0"/>
    <xf numFmtId="14" fontId="0" fillId="0" borderId="0" xfId="0" applyNumberFormat="1"/>
    <xf numFmtId="7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7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4" fontId="0" fillId="0" borderId="0" xfId="0" applyNumberFormat="1" applyBorder="1"/>
    <xf numFmtId="14" fontId="0" fillId="0" borderId="2" xfId="0" applyNumberFormat="1" applyBorder="1"/>
    <xf numFmtId="14" fontId="0" fillId="0" borderId="5" xfId="0" applyNumberFormat="1" applyBorder="1"/>
    <xf numFmtId="1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2" fillId="0" borderId="0" xfId="0" applyFont="1"/>
    <xf numFmtId="7" fontId="2" fillId="0" borderId="6" xfId="0" applyNumberFormat="1" applyFont="1" applyBorder="1"/>
    <xf numFmtId="7" fontId="2" fillId="0" borderId="7" xfId="0" applyNumberFormat="1" applyFont="1" applyBorder="1"/>
    <xf numFmtId="7" fontId="2" fillId="0" borderId="8" xfId="0" applyNumberFormat="1" applyFont="1" applyBorder="1"/>
    <xf numFmtId="7" fontId="2" fillId="0" borderId="0" xfId="0" applyNumberFormat="1" applyFont="1"/>
    <xf numFmtId="7" fontId="2" fillId="0" borderId="2" xfId="0" applyNumberFormat="1" applyFont="1" applyBorder="1"/>
    <xf numFmtId="7" fontId="2" fillId="0" borderId="0" xfId="0" applyNumberFormat="1" applyFont="1" applyBorder="1"/>
    <xf numFmtId="7" fontId="2" fillId="0" borderId="5" xfId="0" applyNumberFormat="1" applyFont="1" applyBorder="1"/>
    <xf numFmtId="0" fontId="6" fillId="0" borderId="0" xfId="0" applyFont="1"/>
    <xf numFmtId="7" fontId="7" fillId="0" borderId="0" xfId="0" applyNumberFormat="1" applyFont="1"/>
    <xf numFmtId="0" fontId="0" fillId="0" borderId="0" xfId="0" applyAlignment="1">
      <alignment horizontal="center" vertical="center"/>
    </xf>
    <xf numFmtId="7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4" fontId="2" fillId="0" borderId="0" xfId="0" applyNumberFormat="1" applyFont="1"/>
    <xf numFmtId="0" fontId="2" fillId="0" borderId="7" xfId="0" applyFont="1" applyBorder="1"/>
    <xf numFmtId="0" fontId="2" fillId="0" borderId="8" xfId="0" applyFont="1" applyBorder="1"/>
    <xf numFmtId="14" fontId="0" fillId="0" borderId="0" xfId="0" applyNumberFormat="1" applyAlignment="1">
      <alignment vertical="center"/>
    </xf>
    <xf numFmtId="165" fontId="0" fillId="0" borderId="0" xfId="1" applyNumberFormat="1" applyFont="1"/>
    <xf numFmtId="166" fontId="0" fillId="0" borderId="0" xfId="0" applyNumberFormat="1"/>
    <xf numFmtId="14" fontId="11" fillId="0" borderId="0" xfId="0" applyNumberFormat="1" applyFont="1" applyAlignment="1">
      <alignment horizontal="center"/>
    </xf>
    <xf numFmtId="165" fontId="11" fillId="0" borderId="0" xfId="1" applyNumberFormat="1" applyFont="1" applyAlignment="1">
      <alignment horizontal="center"/>
    </xf>
    <xf numFmtId="0" fontId="11" fillId="0" borderId="0" xfId="0" applyFont="1" applyAlignment="1">
      <alignment horizontal="center"/>
    </xf>
    <xf numFmtId="166" fontId="11" fillId="0" borderId="0" xfId="0" applyNumberFormat="1" applyFont="1" applyAlignment="1">
      <alignment horizontal="center"/>
    </xf>
    <xf numFmtId="165" fontId="4" fillId="0" borderId="0" xfId="1" applyNumberFormat="1" applyFont="1"/>
    <xf numFmtId="166" fontId="4" fillId="0" borderId="0" xfId="0" applyNumberFormat="1" applyFont="1"/>
    <xf numFmtId="14" fontId="8" fillId="0" borderId="0" xfId="0" applyNumberFormat="1" applyFont="1" applyBorder="1"/>
    <xf numFmtId="14" fontId="0" fillId="0" borderId="5" xfId="0" applyNumberForma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7" fontId="2" fillId="0" borderId="2" xfId="0" applyNumberFormat="1" applyFont="1" applyBorder="1" applyAlignment="1">
      <alignment horizontal="center" vertical="center"/>
    </xf>
    <xf numFmtId="7" fontId="12" fillId="0" borderId="3" xfId="0" applyNumberFormat="1" applyFont="1" applyBorder="1" applyAlignment="1">
      <alignment horizontal="right"/>
    </xf>
    <xf numFmtId="44" fontId="12" fillId="0" borderId="0" xfId="2" applyFont="1" applyBorder="1" applyAlignment="1">
      <alignment horizontal="right"/>
    </xf>
    <xf numFmtId="44" fontId="12" fillId="0" borderId="0" xfId="2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7" fontId="2" fillId="0" borderId="10" xfId="0" applyNumberFormat="1" applyFont="1" applyBorder="1"/>
    <xf numFmtId="14" fontId="0" fillId="0" borderId="10" xfId="0" applyNumberFormat="1" applyBorder="1"/>
    <xf numFmtId="7" fontId="2" fillId="0" borderId="11" xfId="0" applyNumberFormat="1" applyFont="1" applyBorder="1"/>
    <xf numFmtId="14" fontId="0" fillId="2" borderId="0" xfId="0" applyNumberFormat="1" applyFill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7" fontId="2" fillId="2" borderId="0" xfId="0" applyNumberFormat="1" applyFont="1" applyFill="1"/>
    <xf numFmtId="7" fontId="6" fillId="2" borderId="0" xfId="0" applyNumberFormat="1" applyFont="1" applyFill="1"/>
    <xf numFmtId="44" fontId="0" fillId="0" borderId="7" xfId="0" applyNumberFormat="1" applyBorder="1"/>
    <xf numFmtId="44" fontId="5" fillId="0" borderId="7" xfId="0" applyNumberFormat="1" applyFont="1" applyBorder="1"/>
    <xf numFmtId="0" fontId="0" fillId="0" borderId="6" xfId="0" applyBorder="1" applyAlignment="1">
      <alignment horizontal="center" vertical="center"/>
    </xf>
    <xf numFmtId="167" fontId="0" fillId="0" borderId="10" xfId="1" applyNumberFormat="1" applyFont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2" borderId="0" xfId="1" applyNumberFormat="1" applyFont="1" applyFill="1" applyAlignment="1">
      <alignment horizontal="center"/>
    </xf>
    <xf numFmtId="7" fontId="2" fillId="2" borderId="7" xfId="0" applyNumberFormat="1" applyFont="1" applyFill="1" applyBorder="1"/>
    <xf numFmtId="0" fontId="0" fillId="2" borderId="0" xfId="0" applyFill="1"/>
    <xf numFmtId="7" fontId="0" fillId="2" borderId="0" xfId="0" applyNumberFormat="1" applyFill="1"/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7" fontId="2" fillId="0" borderId="0" xfId="0" applyNumberFormat="1" applyFont="1" applyFill="1"/>
    <xf numFmtId="14" fontId="0" fillId="0" borderId="0" xfId="0" applyNumberFormat="1" applyFill="1"/>
    <xf numFmtId="7" fontId="2" fillId="0" borderId="7" xfId="0" applyNumberFormat="1" applyFont="1" applyFill="1" applyBorder="1"/>
    <xf numFmtId="7" fontId="0" fillId="0" borderId="0" xfId="0" applyNumberFormat="1" applyFill="1"/>
    <xf numFmtId="0" fontId="0" fillId="0" borderId="0" xfId="0" applyFill="1"/>
    <xf numFmtId="0" fontId="3" fillId="0" borderId="0" xfId="0" applyFont="1" applyBorder="1"/>
    <xf numFmtId="7" fontId="8" fillId="0" borderId="0" xfId="0" applyNumberFormat="1" applyFont="1" applyBorder="1"/>
    <xf numFmtId="7" fontId="12" fillId="0" borderId="0" xfId="0" applyNumberFormat="1" applyFont="1" applyBorder="1" applyAlignment="1">
      <alignment horizontal="right"/>
    </xf>
    <xf numFmtId="7" fontId="9" fillId="0" borderId="0" xfId="0" applyNumberFormat="1" applyFont="1" applyBorder="1"/>
    <xf numFmtId="7" fontId="4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13" fillId="0" borderId="0" xfId="1" applyNumberFormat="1" applyFont="1" applyAlignment="1">
      <alignment horizontal="left" vertical="center"/>
    </xf>
    <xf numFmtId="0" fontId="5" fillId="0" borderId="0" xfId="0" applyFont="1" applyBorder="1" applyAlignment="1">
      <alignment horizontal="left"/>
    </xf>
    <xf numFmtId="165" fontId="14" fillId="0" borderId="0" xfId="1" applyNumberFormat="1" applyFont="1" applyBorder="1" applyAlignment="1">
      <alignment horizontal="right"/>
    </xf>
    <xf numFmtId="165" fontId="14" fillId="0" borderId="0" xfId="1" applyNumberFormat="1" applyFont="1" applyBorder="1"/>
    <xf numFmtId="7" fontId="14" fillId="0" borderId="0" xfId="0" applyNumberFormat="1" applyFont="1" applyBorder="1"/>
    <xf numFmtId="0" fontId="0" fillId="2" borderId="12" xfId="0" applyFill="1" applyBorder="1" applyAlignment="1">
      <alignment horizontal="center"/>
    </xf>
    <xf numFmtId="7" fontId="2" fillId="3" borderId="6" xfId="0" applyNumberFormat="1" applyFont="1" applyFill="1" applyBorder="1"/>
    <xf numFmtId="7" fontId="2" fillId="3" borderId="7" xfId="0" applyNumberFormat="1" applyFont="1" applyFill="1" applyBorder="1"/>
    <xf numFmtId="7" fontId="2" fillId="3" borderId="8" xfId="0" applyNumberFormat="1" applyFont="1" applyFill="1" applyBorder="1"/>
    <xf numFmtId="7" fontId="2" fillId="3" borderId="11" xfId="0" applyNumberFormat="1" applyFont="1" applyFill="1" applyBorder="1"/>
    <xf numFmtId="7" fontId="2" fillId="0" borderId="6" xfId="0" applyNumberFormat="1" applyFont="1" applyFill="1" applyBorder="1"/>
    <xf numFmtId="0" fontId="4" fillId="0" borderId="0" xfId="0" applyFont="1"/>
    <xf numFmtId="7" fontId="4" fillId="0" borderId="6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N555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I27" sqref="I27"/>
    </sheetView>
  </sheetViews>
  <sheetFormatPr defaultRowHeight="12.75" x14ac:dyDescent="0.2"/>
  <cols>
    <col min="1" max="1" width="9.28515625" style="3" bestFit="1" customWidth="1"/>
    <col min="2" max="3" width="15" style="3" customWidth="1"/>
    <col min="4" max="4" width="22.7109375" style="9" customWidth="1"/>
    <col min="5" max="5" width="17" style="2" bestFit="1" customWidth="1"/>
    <col min="6" max="6" width="19" style="41" bestFit="1" customWidth="1"/>
    <col min="7" max="7" width="17" style="1" bestFit="1" customWidth="1"/>
    <col min="8" max="8" width="19.140625" style="26" bestFit="1" customWidth="1"/>
    <col min="9" max="9" width="15" bestFit="1" customWidth="1"/>
    <col min="10" max="10" width="20.28515625" bestFit="1" customWidth="1"/>
    <col min="11" max="11" width="14.28515625" bestFit="1" customWidth="1"/>
    <col min="12" max="12" width="12.85546875" bestFit="1" customWidth="1"/>
    <col min="13" max="13" width="12.28515625" bestFit="1" customWidth="1"/>
    <col min="14" max="14" width="9.7109375" customWidth="1"/>
  </cols>
  <sheetData>
    <row r="1" spans="1:14" s="38" customFormat="1" ht="17.25" customHeight="1" x14ac:dyDescent="0.2">
      <c r="A1" s="36"/>
      <c r="B1" s="94" t="s">
        <v>41</v>
      </c>
      <c r="C1" s="94"/>
      <c r="D1" s="95"/>
      <c r="E1" s="37"/>
      <c r="F1" s="40"/>
      <c r="G1" s="44"/>
      <c r="H1" s="39"/>
      <c r="J1" s="93"/>
      <c r="K1" s="55"/>
      <c r="L1" s="56"/>
      <c r="M1" s="74"/>
      <c r="N1"/>
    </row>
    <row r="2" spans="1:14" s="4" customFormat="1" ht="15.75" x14ac:dyDescent="0.25">
      <c r="A2" s="89"/>
      <c r="B2" s="96" t="s">
        <v>34</v>
      </c>
      <c r="C2" s="96"/>
      <c r="D2" s="97"/>
      <c r="E2" s="98"/>
      <c r="F2" s="99"/>
      <c r="G2" s="53"/>
      <c r="H2" s="90"/>
      <c r="I2" s="92"/>
      <c r="J2" s="91"/>
      <c r="K2" s="58"/>
      <c r="L2" s="59"/>
      <c r="M2" s="72"/>
      <c r="N2"/>
    </row>
    <row r="3" spans="1:14" ht="15" x14ac:dyDescent="0.25">
      <c r="D3" s="22"/>
      <c r="E3" s="9"/>
      <c r="F3" s="30"/>
      <c r="I3" s="34"/>
      <c r="J3" s="91"/>
      <c r="K3" s="58"/>
      <c r="L3" s="59"/>
      <c r="M3" s="72"/>
    </row>
    <row r="4" spans="1:14" ht="15.75" thickBot="1" x14ac:dyDescent="0.3">
      <c r="A4" s="5" t="s">
        <v>0</v>
      </c>
      <c r="B4" s="5" t="s">
        <v>3</v>
      </c>
      <c r="C4" s="5" t="s">
        <v>36</v>
      </c>
      <c r="D4" s="5" t="s">
        <v>8</v>
      </c>
      <c r="E4" s="8" t="s">
        <v>4</v>
      </c>
      <c r="F4" s="6" t="s">
        <v>1</v>
      </c>
      <c r="G4" s="7" t="s">
        <v>2</v>
      </c>
      <c r="H4" s="7" t="s">
        <v>7</v>
      </c>
      <c r="I4" s="35"/>
      <c r="J4" s="57"/>
      <c r="K4" s="58"/>
      <c r="L4" s="59"/>
      <c r="M4" s="73"/>
    </row>
    <row r="5" spans="1:14" ht="13.5" hidden="1" thickBot="1" x14ac:dyDescent="0.25">
      <c r="A5" s="10">
        <v>494097</v>
      </c>
      <c r="B5" s="11" t="s">
        <v>5</v>
      </c>
      <c r="C5" s="11" t="s">
        <v>35</v>
      </c>
      <c r="D5" s="23" t="s">
        <v>9</v>
      </c>
      <c r="E5" s="12">
        <v>19800</v>
      </c>
      <c r="F5" s="31">
        <v>589050</v>
      </c>
      <c r="G5" s="20">
        <v>37252</v>
      </c>
      <c r="H5" s="28">
        <v>2120674</v>
      </c>
      <c r="I5" s="34"/>
    </row>
    <row r="6" spans="1:14" ht="13.5" hidden="1" thickBot="1" x14ac:dyDescent="0.25">
      <c r="A6" s="13">
        <v>494098</v>
      </c>
      <c r="B6" s="14" t="s">
        <v>5</v>
      </c>
      <c r="C6" s="14" t="s">
        <v>35</v>
      </c>
      <c r="D6" s="24" t="s">
        <v>9</v>
      </c>
      <c r="E6" s="15">
        <v>24000</v>
      </c>
      <c r="F6" s="32">
        <v>714000</v>
      </c>
      <c r="G6" s="19">
        <v>37252</v>
      </c>
      <c r="H6" s="28"/>
      <c r="I6" s="34"/>
      <c r="J6" s="2"/>
    </row>
    <row r="7" spans="1:14" ht="13.5" hidden="1" thickBot="1" x14ac:dyDescent="0.25">
      <c r="A7" s="13">
        <v>494209</v>
      </c>
      <c r="B7" s="14" t="s">
        <v>5</v>
      </c>
      <c r="C7" s="14" t="s">
        <v>35</v>
      </c>
      <c r="D7" s="24" t="s">
        <v>9</v>
      </c>
      <c r="E7" s="15">
        <v>8712</v>
      </c>
      <c r="F7" s="32">
        <v>235224</v>
      </c>
      <c r="G7" s="19">
        <v>37252</v>
      </c>
      <c r="H7" s="28"/>
      <c r="I7" s="34"/>
    </row>
    <row r="8" spans="1:14" ht="13.5" hidden="1" thickBot="1" x14ac:dyDescent="0.25">
      <c r="A8" s="16">
        <v>494210</v>
      </c>
      <c r="B8" s="17" t="s">
        <v>5</v>
      </c>
      <c r="C8" s="17" t="s">
        <v>35</v>
      </c>
      <c r="D8" s="25" t="s">
        <v>9</v>
      </c>
      <c r="E8" s="18">
        <v>20800</v>
      </c>
      <c r="F8" s="33">
        <v>582400</v>
      </c>
      <c r="G8" s="21">
        <v>37252</v>
      </c>
      <c r="H8" s="29"/>
      <c r="I8" s="34"/>
    </row>
    <row r="9" spans="1:14" ht="13.5" hidden="1" thickBot="1" x14ac:dyDescent="0.25">
      <c r="A9" s="67">
        <v>494597</v>
      </c>
      <c r="B9" s="67" t="s">
        <v>6</v>
      </c>
      <c r="C9" s="67" t="s">
        <v>35</v>
      </c>
      <c r="D9" s="68">
        <v>37258</v>
      </c>
      <c r="E9" s="69">
        <v>-320</v>
      </c>
      <c r="F9" s="70">
        <v>-7040</v>
      </c>
      <c r="G9" s="66"/>
      <c r="H9" s="70"/>
      <c r="I9" s="71">
        <f t="shared" ref="I9:I15" si="0">F9</f>
        <v>-7040</v>
      </c>
      <c r="J9" s="2"/>
    </row>
    <row r="10" spans="1:14" ht="13.5" hidden="1" thickBot="1" x14ac:dyDescent="0.25">
      <c r="A10" s="67">
        <v>494720</v>
      </c>
      <c r="B10" s="67" t="s">
        <v>5</v>
      </c>
      <c r="C10" s="67" t="s">
        <v>35</v>
      </c>
      <c r="D10" s="68">
        <v>37259</v>
      </c>
      <c r="E10" s="69">
        <v>320</v>
      </c>
      <c r="F10" s="70">
        <v>7680</v>
      </c>
      <c r="G10" s="66"/>
      <c r="H10" s="70"/>
      <c r="I10" s="71">
        <f t="shared" si="0"/>
        <v>7680</v>
      </c>
      <c r="J10" s="2"/>
    </row>
    <row r="11" spans="1:14" ht="13.5" hidden="1" thickBot="1" x14ac:dyDescent="0.25">
      <c r="A11" s="67">
        <v>494730</v>
      </c>
      <c r="B11" s="67" t="s">
        <v>6</v>
      </c>
      <c r="C11" s="67" t="s">
        <v>35</v>
      </c>
      <c r="D11" s="68">
        <v>37259</v>
      </c>
      <c r="E11" s="69">
        <v>-320</v>
      </c>
      <c r="F11" s="70">
        <v>-6400</v>
      </c>
      <c r="G11" s="66"/>
      <c r="H11" s="70"/>
      <c r="I11" s="71">
        <f t="shared" si="0"/>
        <v>-6400</v>
      </c>
    </row>
    <row r="12" spans="1:14" ht="13.5" hidden="1" thickBot="1" x14ac:dyDescent="0.25">
      <c r="A12" s="67">
        <v>494973</v>
      </c>
      <c r="B12" s="67" t="s">
        <v>5</v>
      </c>
      <c r="C12" s="67" t="s">
        <v>35</v>
      </c>
      <c r="D12" s="68" t="s">
        <v>10</v>
      </c>
      <c r="E12" s="69">
        <v>640</v>
      </c>
      <c r="F12" s="70">
        <v>14080</v>
      </c>
      <c r="G12" s="66"/>
      <c r="H12" s="70"/>
      <c r="I12" s="71">
        <f t="shared" si="0"/>
        <v>14080</v>
      </c>
      <c r="J12" s="2"/>
    </row>
    <row r="13" spans="1:14" ht="13.5" hidden="1" thickBot="1" x14ac:dyDescent="0.25">
      <c r="A13" s="67">
        <v>494974</v>
      </c>
      <c r="B13" s="67" t="s">
        <v>6</v>
      </c>
      <c r="C13" s="67" t="s">
        <v>35</v>
      </c>
      <c r="D13" s="68" t="s">
        <v>10</v>
      </c>
      <c r="E13" s="69">
        <v>-640</v>
      </c>
      <c r="F13" s="70">
        <v>-11520</v>
      </c>
      <c r="G13" s="66"/>
      <c r="H13" s="70"/>
      <c r="I13" s="71">
        <f t="shared" si="0"/>
        <v>-11520</v>
      </c>
    </row>
    <row r="14" spans="1:14" ht="13.5" hidden="1" thickBot="1" x14ac:dyDescent="0.25">
      <c r="A14" s="67">
        <v>495178</v>
      </c>
      <c r="B14" s="67" t="s">
        <v>5</v>
      </c>
      <c r="C14" s="67" t="s">
        <v>35</v>
      </c>
      <c r="D14" s="68" t="s">
        <v>12</v>
      </c>
      <c r="E14" s="69">
        <v>1280</v>
      </c>
      <c r="F14" s="70">
        <v>25600</v>
      </c>
      <c r="G14" s="66"/>
      <c r="H14" s="70"/>
      <c r="I14" s="71">
        <f t="shared" si="0"/>
        <v>25600</v>
      </c>
    </row>
    <row r="15" spans="1:14" ht="13.5" hidden="1" thickBot="1" x14ac:dyDescent="0.25">
      <c r="A15" s="67">
        <v>495179</v>
      </c>
      <c r="B15" s="67" t="s">
        <v>6</v>
      </c>
      <c r="C15" s="100" t="s">
        <v>35</v>
      </c>
      <c r="D15" s="68" t="s">
        <v>12</v>
      </c>
      <c r="E15" s="69">
        <v>-1280</v>
      </c>
      <c r="F15" s="70">
        <v>-20480</v>
      </c>
      <c r="G15" s="66"/>
      <c r="H15" s="70"/>
      <c r="I15" s="71">
        <f t="shared" si="0"/>
        <v>-20480</v>
      </c>
    </row>
    <row r="16" spans="1:14" ht="13.5" hidden="1" thickBot="1" x14ac:dyDescent="0.25">
      <c r="A16" s="10">
        <v>495027</v>
      </c>
      <c r="B16" s="11" t="s">
        <v>6</v>
      </c>
      <c r="C16" s="14" t="s">
        <v>35</v>
      </c>
      <c r="D16" s="23" t="s">
        <v>11</v>
      </c>
      <c r="E16" s="12">
        <v>-8000</v>
      </c>
      <c r="F16" s="31">
        <v>-144000</v>
      </c>
      <c r="G16" s="20">
        <v>37259</v>
      </c>
      <c r="H16" s="27">
        <v>258240</v>
      </c>
      <c r="I16" s="34"/>
    </row>
    <row r="17" spans="1:10" ht="13.5" hidden="1" thickBot="1" x14ac:dyDescent="0.25">
      <c r="A17" s="13">
        <v>495028</v>
      </c>
      <c r="B17" s="14" t="s">
        <v>5</v>
      </c>
      <c r="C17" s="14" t="s">
        <v>35</v>
      </c>
      <c r="D17" s="24" t="s">
        <v>11</v>
      </c>
      <c r="E17" s="15">
        <v>8000</v>
      </c>
      <c r="F17" s="32">
        <v>176000</v>
      </c>
      <c r="G17" s="19">
        <v>37259</v>
      </c>
      <c r="H17" s="28"/>
      <c r="I17" s="34"/>
    </row>
    <row r="18" spans="1:10" ht="13.5" hidden="1" thickBot="1" x14ac:dyDescent="0.25">
      <c r="A18" s="13">
        <v>495029</v>
      </c>
      <c r="B18" s="14" t="s">
        <v>6</v>
      </c>
      <c r="C18" s="14" t="s">
        <v>35</v>
      </c>
      <c r="D18" s="24" t="s">
        <v>11</v>
      </c>
      <c r="E18" s="15">
        <v>-5560</v>
      </c>
      <c r="F18" s="32">
        <v>-88960</v>
      </c>
      <c r="G18" s="19">
        <v>37259</v>
      </c>
      <c r="H18" s="28"/>
    </row>
    <row r="19" spans="1:10" ht="13.5" hidden="1" thickBot="1" x14ac:dyDescent="0.25">
      <c r="A19" s="13">
        <v>495030</v>
      </c>
      <c r="B19" s="14" t="s">
        <v>5</v>
      </c>
      <c r="C19" s="14" t="s">
        <v>35</v>
      </c>
      <c r="D19" s="24" t="s">
        <v>11</v>
      </c>
      <c r="E19" s="15">
        <v>5560</v>
      </c>
      <c r="F19" s="32">
        <v>111200</v>
      </c>
      <c r="G19" s="19">
        <v>37259</v>
      </c>
      <c r="H19" s="28"/>
    </row>
    <row r="20" spans="1:10" ht="13.5" hidden="1" thickBot="1" x14ac:dyDescent="0.25">
      <c r="A20" s="16">
        <v>495031</v>
      </c>
      <c r="B20" s="17" t="s">
        <v>5</v>
      </c>
      <c r="C20" s="17" t="s">
        <v>35</v>
      </c>
      <c r="D20" s="25" t="s">
        <v>11</v>
      </c>
      <c r="E20" s="18">
        <v>8000</v>
      </c>
      <c r="F20" s="33">
        <v>204000</v>
      </c>
      <c r="G20" s="21">
        <v>37259</v>
      </c>
      <c r="H20" s="29"/>
      <c r="J20" s="2"/>
    </row>
    <row r="21" spans="1:10" ht="13.5" hidden="1" thickBot="1" x14ac:dyDescent="0.25">
      <c r="A21" s="10">
        <v>495035</v>
      </c>
      <c r="B21" s="11" t="s">
        <v>5</v>
      </c>
      <c r="C21" s="11" t="s">
        <v>35</v>
      </c>
      <c r="D21" s="23" t="s">
        <v>11</v>
      </c>
      <c r="E21" s="12">
        <v>15000</v>
      </c>
      <c r="F21" s="31">
        <v>337500</v>
      </c>
      <c r="G21" s="20">
        <v>37260</v>
      </c>
      <c r="H21" s="107">
        <v>873300</v>
      </c>
      <c r="I21" s="106" t="s">
        <v>42</v>
      </c>
      <c r="J21" s="106"/>
    </row>
    <row r="22" spans="1:10" ht="13.5" hidden="1" thickBot="1" x14ac:dyDescent="0.25">
      <c r="A22" s="16">
        <v>495036</v>
      </c>
      <c r="B22" s="14" t="s">
        <v>5</v>
      </c>
      <c r="C22" s="14" t="s">
        <v>35</v>
      </c>
      <c r="D22" s="24" t="s">
        <v>11</v>
      </c>
      <c r="E22" s="15">
        <v>18800</v>
      </c>
      <c r="F22" s="32">
        <v>535800</v>
      </c>
      <c r="G22" s="19">
        <v>37260</v>
      </c>
      <c r="H22" s="28"/>
      <c r="J22" s="2"/>
    </row>
    <row r="23" spans="1:10" ht="13.5" hidden="1" thickBot="1" x14ac:dyDescent="0.25">
      <c r="A23" s="10">
        <v>495703</v>
      </c>
      <c r="B23" s="11" t="s">
        <v>5</v>
      </c>
      <c r="C23" s="11" t="s">
        <v>35</v>
      </c>
      <c r="D23" s="12" t="s">
        <v>13</v>
      </c>
      <c r="E23" s="12">
        <v>27000</v>
      </c>
      <c r="F23" s="31">
        <f>E23*22</f>
        <v>594000</v>
      </c>
      <c r="G23" s="20">
        <v>37266</v>
      </c>
      <c r="H23" s="105">
        <v>1534848</v>
      </c>
    </row>
    <row r="24" spans="1:10" ht="13.5" hidden="1" thickBot="1" x14ac:dyDescent="0.25">
      <c r="A24" s="13">
        <v>495704</v>
      </c>
      <c r="B24" s="14" t="s">
        <v>5</v>
      </c>
      <c r="C24" s="14" t="s">
        <v>35</v>
      </c>
      <c r="D24" s="15" t="s">
        <v>13</v>
      </c>
      <c r="E24" s="15">
        <v>30720</v>
      </c>
      <c r="F24" s="32">
        <f>E24*27.75</f>
        <v>852480</v>
      </c>
      <c r="G24" s="19">
        <v>37266</v>
      </c>
      <c r="H24" s="102">
        <v>223344</v>
      </c>
      <c r="I24" s="26" t="s">
        <v>40</v>
      </c>
    </row>
    <row r="25" spans="1:10" ht="13.5" hidden="1" thickBot="1" x14ac:dyDescent="0.25">
      <c r="A25" s="13">
        <v>495841</v>
      </c>
      <c r="B25" s="14" t="s">
        <v>6</v>
      </c>
      <c r="C25" s="14" t="s">
        <v>35</v>
      </c>
      <c r="D25" s="15" t="s">
        <v>14</v>
      </c>
      <c r="E25" s="15">
        <v>-9600</v>
      </c>
      <c r="F25" s="32">
        <v>-182400</v>
      </c>
      <c r="G25" s="19">
        <v>37266</v>
      </c>
      <c r="H25" s="28"/>
      <c r="J25" s="2"/>
    </row>
    <row r="26" spans="1:10" ht="13.5" hidden="1" thickBot="1" x14ac:dyDescent="0.25">
      <c r="A26" s="13">
        <v>495844</v>
      </c>
      <c r="B26" s="14" t="s">
        <v>6</v>
      </c>
      <c r="C26" s="14" t="s">
        <v>35</v>
      </c>
      <c r="D26" s="15" t="s">
        <v>13</v>
      </c>
      <c r="E26" s="15">
        <v>-10368</v>
      </c>
      <c r="F26" s="32">
        <v>-165888</v>
      </c>
      <c r="G26" s="19">
        <v>37266</v>
      </c>
      <c r="H26" s="28"/>
    </row>
    <row r="27" spans="1:10" ht="13.5" hidden="1" thickBot="1" x14ac:dyDescent="0.25">
      <c r="A27" s="13">
        <v>495847</v>
      </c>
      <c r="B27" s="14" t="s">
        <v>5</v>
      </c>
      <c r="C27" s="14" t="s">
        <v>35</v>
      </c>
      <c r="D27" s="15" t="s">
        <v>13</v>
      </c>
      <c r="E27" s="15">
        <v>10368</v>
      </c>
      <c r="F27" s="32">
        <v>207360</v>
      </c>
      <c r="G27" s="19">
        <v>37266</v>
      </c>
      <c r="H27" s="28"/>
    </row>
    <row r="28" spans="1:10" ht="13.5" hidden="1" thickBot="1" x14ac:dyDescent="0.25">
      <c r="A28" s="13">
        <v>495848</v>
      </c>
      <c r="B28" s="14" t="s">
        <v>5</v>
      </c>
      <c r="C28" s="14" t="s">
        <v>35</v>
      </c>
      <c r="D28" s="15" t="s">
        <v>14</v>
      </c>
      <c r="E28" s="15">
        <v>9600</v>
      </c>
      <c r="F28" s="32">
        <v>220800</v>
      </c>
      <c r="G28" s="19">
        <v>37266</v>
      </c>
      <c r="H28" s="28"/>
    </row>
    <row r="29" spans="1:10" ht="13.5" hidden="1" thickBot="1" x14ac:dyDescent="0.25">
      <c r="A29" s="16">
        <v>495851</v>
      </c>
      <c r="B29" s="17" t="s">
        <v>5</v>
      </c>
      <c r="C29" s="17" t="s">
        <v>35</v>
      </c>
      <c r="D29" s="18" t="s">
        <v>14</v>
      </c>
      <c r="E29" s="18">
        <v>10080</v>
      </c>
      <c r="F29" s="33">
        <v>231840</v>
      </c>
      <c r="G29" s="21">
        <v>37266</v>
      </c>
      <c r="H29" s="29"/>
    </row>
    <row r="30" spans="1:10" ht="13.5" hidden="1" thickBot="1" x14ac:dyDescent="0.25">
      <c r="A30" s="10">
        <v>496655</v>
      </c>
      <c r="B30" s="11" t="s">
        <v>5</v>
      </c>
      <c r="C30" s="11" t="s">
        <v>35</v>
      </c>
      <c r="D30" s="12" t="s">
        <v>15</v>
      </c>
      <c r="E30" s="12">
        <v>25344</v>
      </c>
      <c r="F30" s="31">
        <v>544896</v>
      </c>
      <c r="G30" s="19">
        <v>37273</v>
      </c>
      <c r="H30" s="105">
        <v>1422456</v>
      </c>
    </row>
    <row r="31" spans="1:10" ht="13.5" hidden="1" thickBot="1" x14ac:dyDescent="0.25">
      <c r="A31" s="13">
        <v>496656</v>
      </c>
      <c r="B31" s="14" t="s">
        <v>5</v>
      </c>
      <c r="C31" s="14" t="s">
        <v>35</v>
      </c>
      <c r="D31" s="15" t="s">
        <v>15</v>
      </c>
      <c r="E31" s="15">
        <v>28608</v>
      </c>
      <c r="F31" s="32">
        <v>815328</v>
      </c>
      <c r="G31" s="19">
        <v>37273</v>
      </c>
      <c r="H31" s="102">
        <v>216720</v>
      </c>
      <c r="I31" s="26" t="s">
        <v>40</v>
      </c>
    </row>
    <row r="32" spans="1:10" ht="13.5" hidden="1" thickBot="1" x14ac:dyDescent="0.25">
      <c r="A32" s="13">
        <v>496866</v>
      </c>
      <c r="B32" s="14" t="s">
        <v>6</v>
      </c>
      <c r="C32" s="14" t="s">
        <v>35</v>
      </c>
      <c r="D32" s="15" t="s">
        <v>15</v>
      </c>
      <c r="E32" s="15">
        <v>-9360</v>
      </c>
      <c r="F32" s="32">
        <v>-126360</v>
      </c>
      <c r="G32" s="19">
        <v>37273</v>
      </c>
      <c r="H32" s="28"/>
    </row>
    <row r="33" spans="1:10" ht="13.5" hidden="1" thickBot="1" x14ac:dyDescent="0.25">
      <c r="A33" s="13">
        <v>496869</v>
      </c>
      <c r="B33" s="14" t="s">
        <v>5</v>
      </c>
      <c r="C33" s="14" t="s">
        <v>35</v>
      </c>
      <c r="D33" s="15" t="s">
        <v>15</v>
      </c>
      <c r="E33" s="15">
        <v>9360</v>
      </c>
      <c r="F33" s="32">
        <v>163800</v>
      </c>
      <c r="G33" s="19">
        <v>37273</v>
      </c>
      <c r="H33" s="28"/>
    </row>
    <row r="34" spans="1:10" ht="13.5" hidden="1" thickBot="1" x14ac:dyDescent="0.25">
      <c r="A34" s="13">
        <v>496870</v>
      </c>
      <c r="B34" s="14" t="s">
        <v>5</v>
      </c>
      <c r="C34" s="14" t="s">
        <v>35</v>
      </c>
      <c r="D34" s="15" t="s">
        <v>15</v>
      </c>
      <c r="E34" s="15">
        <v>18336</v>
      </c>
      <c r="F34" s="32">
        <v>426312</v>
      </c>
      <c r="G34" s="19">
        <v>37273</v>
      </c>
      <c r="H34" s="42"/>
    </row>
    <row r="35" spans="1:10" ht="13.5" hidden="1" thickBot="1" x14ac:dyDescent="0.25">
      <c r="A35" s="16">
        <v>496871</v>
      </c>
      <c r="B35" s="17" t="s">
        <v>6</v>
      </c>
      <c r="C35" s="17" t="s">
        <v>35</v>
      </c>
      <c r="D35" s="18" t="s">
        <v>15</v>
      </c>
      <c r="E35" s="18">
        <v>-9600</v>
      </c>
      <c r="F35" s="33">
        <v>-184800</v>
      </c>
      <c r="G35" s="21">
        <v>37273</v>
      </c>
      <c r="H35" s="43"/>
    </row>
    <row r="36" spans="1:10" ht="13.5" hidden="1" thickBot="1" x14ac:dyDescent="0.25">
      <c r="A36" s="10">
        <v>497814</v>
      </c>
      <c r="B36" s="11" t="s">
        <v>5</v>
      </c>
      <c r="C36" s="11" t="s">
        <v>35</v>
      </c>
      <c r="D36" s="12" t="s">
        <v>22</v>
      </c>
      <c r="E36" s="12">
        <v>18688</v>
      </c>
      <c r="F36" s="31">
        <v>499904</v>
      </c>
      <c r="G36" s="20">
        <v>37280</v>
      </c>
      <c r="H36" s="105">
        <v>753696</v>
      </c>
    </row>
    <row r="37" spans="1:10" ht="13.5" hidden="1" thickBot="1" x14ac:dyDescent="0.25">
      <c r="A37" s="16">
        <v>497815</v>
      </c>
      <c r="B37" s="17" t="s">
        <v>5</v>
      </c>
      <c r="C37" s="17" t="s">
        <v>35</v>
      </c>
      <c r="D37" s="18" t="s">
        <v>22</v>
      </c>
      <c r="E37" s="18">
        <v>19376</v>
      </c>
      <c r="F37" s="33">
        <v>426272</v>
      </c>
      <c r="G37" s="21"/>
      <c r="H37" s="103">
        <v>172480</v>
      </c>
      <c r="I37" s="26" t="s">
        <v>40</v>
      </c>
    </row>
    <row r="38" spans="1:10" ht="13.5" hidden="1" thickBot="1" x14ac:dyDescent="0.25">
      <c r="A38" s="10">
        <v>497935</v>
      </c>
      <c r="B38" s="11" t="s">
        <v>6</v>
      </c>
      <c r="C38" s="11" t="s">
        <v>35</v>
      </c>
      <c r="D38" s="12" t="s">
        <v>22</v>
      </c>
      <c r="E38" s="12">
        <v>-6528</v>
      </c>
      <c r="F38" s="31">
        <v>-128928</v>
      </c>
      <c r="G38" s="20">
        <v>37281</v>
      </c>
      <c r="H38" s="105">
        <v>194000</v>
      </c>
      <c r="J38" s="2"/>
    </row>
    <row r="39" spans="1:10" ht="13.5" hidden="1" thickBot="1" x14ac:dyDescent="0.25">
      <c r="A39" s="13">
        <v>497936</v>
      </c>
      <c r="B39" s="14" t="s">
        <v>6</v>
      </c>
      <c r="C39" s="14" t="s">
        <v>35</v>
      </c>
      <c r="D39" s="15" t="s">
        <v>22</v>
      </c>
      <c r="E39" s="15">
        <v>-7392</v>
      </c>
      <c r="F39" s="32">
        <v>-110880</v>
      </c>
      <c r="G39" s="19"/>
      <c r="H39" s="28"/>
    </row>
    <row r="40" spans="1:10" ht="13.5" hidden="1" thickBot="1" x14ac:dyDescent="0.25">
      <c r="A40" s="13">
        <v>497937</v>
      </c>
      <c r="B40" s="17" t="s">
        <v>5</v>
      </c>
      <c r="C40" s="14" t="s">
        <v>35</v>
      </c>
      <c r="D40" s="15" t="s">
        <v>22</v>
      </c>
      <c r="E40" s="15">
        <v>7392</v>
      </c>
      <c r="F40" s="32">
        <v>140448</v>
      </c>
      <c r="G40" s="19"/>
      <c r="H40" s="28"/>
    </row>
    <row r="41" spans="1:10" ht="13.5" hidden="1" thickBot="1" x14ac:dyDescent="0.25">
      <c r="A41" s="16">
        <v>497938</v>
      </c>
      <c r="B41" s="17" t="s">
        <v>5</v>
      </c>
      <c r="C41" s="17" t="s">
        <v>35</v>
      </c>
      <c r="D41" s="18" t="s">
        <v>22</v>
      </c>
      <c r="E41" s="18">
        <v>12352</v>
      </c>
      <c r="F41" s="33">
        <v>293360</v>
      </c>
      <c r="G41" s="21"/>
      <c r="H41" s="29"/>
    </row>
    <row r="42" spans="1:10" ht="13.5" hidden="1" thickBot="1" x14ac:dyDescent="0.25">
      <c r="A42" s="10">
        <v>498021</v>
      </c>
      <c r="B42" s="11" t="s">
        <v>5</v>
      </c>
      <c r="C42" s="11" t="s">
        <v>37</v>
      </c>
      <c r="D42" s="12" t="s">
        <v>23</v>
      </c>
      <c r="E42" s="12">
        <v>30448</v>
      </c>
      <c r="F42" s="31">
        <f>E42*21</f>
        <v>639408</v>
      </c>
      <c r="G42" s="20">
        <v>37284</v>
      </c>
      <c r="H42" s="27">
        <v>1405560</v>
      </c>
    </row>
    <row r="43" spans="1:10" ht="13.5" hidden="1" thickBot="1" x14ac:dyDescent="0.25">
      <c r="A43" s="16">
        <v>498022</v>
      </c>
      <c r="B43" s="17" t="s">
        <v>5</v>
      </c>
      <c r="C43" s="17" t="s">
        <v>37</v>
      </c>
      <c r="D43" s="18" t="s">
        <v>23</v>
      </c>
      <c r="E43" s="18">
        <v>33920</v>
      </c>
      <c r="F43" s="33">
        <f>E43*27</f>
        <v>915840</v>
      </c>
      <c r="G43" s="54">
        <v>37285</v>
      </c>
      <c r="H43" s="103">
        <v>149688</v>
      </c>
      <c r="I43" s="26" t="s">
        <v>40</v>
      </c>
    </row>
    <row r="44" spans="1:10" ht="13.5" hidden="1" thickBot="1" x14ac:dyDescent="0.25">
      <c r="A44" s="10">
        <v>498567</v>
      </c>
      <c r="B44" s="11" t="s">
        <v>5</v>
      </c>
      <c r="C44" s="11" t="s">
        <v>37</v>
      </c>
      <c r="D44" s="12" t="s">
        <v>23</v>
      </c>
      <c r="E44" s="12">
        <v>12144</v>
      </c>
      <c r="F44" s="31">
        <v>233772</v>
      </c>
      <c r="G44" s="20">
        <v>37286</v>
      </c>
      <c r="H44" s="27">
        <v>567084</v>
      </c>
    </row>
    <row r="45" spans="1:10" ht="13.5" hidden="1" thickBot="1" x14ac:dyDescent="0.25">
      <c r="A45" s="16">
        <v>498568</v>
      </c>
      <c r="B45" s="17" t="s">
        <v>5</v>
      </c>
      <c r="C45" s="17" t="s">
        <v>37</v>
      </c>
      <c r="D45" s="18" t="s">
        <v>23</v>
      </c>
      <c r="E45" s="18">
        <v>15872</v>
      </c>
      <c r="F45" s="33">
        <v>333312</v>
      </c>
      <c r="G45" s="21"/>
      <c r="H45" s="29"/>
    </row>
    <row r="46" spans="1:10" ht="13.5" hidden="1" thickBot="1" x14ac:dyDescent="0.25">
      <c r="A46" s="3">
        <v>499672</v>
      </c>
      <c r="B46" s="14" t="s">
        <v>5</v>
      </c>
      <c r="C46" s="14" t="s">
        <v>38</v>
      </c>
      <c r="D46" s="9" t="s">
        <v>25</v>
      </c>
      <c r="E46" s="9">
        <v>30208</v>
      </c>
      <c r="F46" s="30">
        <v>604160</v>
      </c>
      <c r="G46" s="1">
        <v>37294</v>
      </c>
      <c r="H46" s="86">
        <v>3998790</v>
      </c>
    </row>
    <row r="47" spans="1:10" ht="13.5" hidden="1" thickBot="1" x14ac:dyDescent="0.25">
      <c r="A47" s="3">
        <v>499673</v>
      </c>
      <c r="B47" s="14" t="s">
        <v>5</v>
      </c>
      <c r="C47" s="14" t="s">
        <v>37</v>
      </c>
      <c r="D47" s="9" t="s">
        <v>25</v>
      </c>
      <c r="E47" s="9">
        <v>26400</v>
      </c>
      <c r="F47" s="30">
        <v>495000</v>
      </c>
      <c r="H47" s="28"/>
    </row>
    <row r="48" spans="1:10" ht="13.5" hidden="1" thickBot="1" x14ac:dyDescent="0.25">
      <c r="A48" s="3">
        <v>499674</v>
      </c>
      <c r="B48" s="14" t="s">
        <v>5</v>
      </c>
      <c r="C48" s="14" t="s">
        <v>37</v>
      </c>
      <c r="D48" s="9" t="s">
        <v>25</v>
      </c>
      <c r="E48" s="9">
        <v>67840</v>
      </c>
      <c r="F48" s="30">
        <v>1746880</v>
      </c>
      <c r="H48" s="28"/>
    </row>
    <row r="49" spans="1:9" ht="13.5" hidden="1" thickBot="1" x14ac:dyDescent="0.25">
      <c r="A49" s="17">
        <v>499675</v>
      </c>
      <c r="B49" s="17" t="s">
        <v>5</v>
      </c>
      <c r="C49" s="17" t="s">
        <v>37</v>
      </c>
      <c r="D49" s="18" t="s">
        <v>25</v>
      </c>
      <c r="E49" s="18">
        <v>53000</v>
      </c>
      <c r="F49" s="33">
        <v>1152750</v>
      </c>
      <c r="G49" s="21"/>
      <c r="H49" s="29"/>
    </row>
    <row r="50" spans="1:9" ht="13.5" hidden="1" thickBot="1" x14ac:dyDescent="0.25">
      <c r="A50" s="60">
        <v>499676</v>
      </c>
      <c r="B50" s="61" t="s">
        <v>5</v>
      </c>
      <c r="C50" s="61" t="s">
        <v>37</v>
      </c>
      <c r="D50" s="62" t="s">
        <v>26</v>
      </c>
      <c r="E50" s="62">
        <v>10368</v>
      </c>
      <c r="F50" s="63">
        <v>225504</v>
      </c>
      <c r="G50" s="64">
        <v>37294</v>
      </c>
      <c r="H50" s="104">
        <v>225504</v>
      </c>
      <c r="I50" s="26" t="s">
        <v>40</v>
      </c>
    </row>
    <row r="51" spans="1:9" ht="13.5" hidden="1" thickBot="1" x14ac:dyDescent="0.25">
      <c r="A51" s="10">
        <v>501265</v>
      </c>
      <c r="B51" s="11" t="s">
        <v>5</v>
      </c>
      <c r="C51" s="11" t="s">
        <v>37</v>
      </c>
      <c r="D51" s="12" t="s">
        <v>27</v>
      </c>
      <c r="E51" s="12">
        <v>27000</v>
      </c>
      <c r="F51" s="31">
        <f>27000*21.5</f>
        <v>580500</v>
      </c>
      <c r="G51" s="20">
        <v>37307</v>
      </c>
      <c r="H51" s="101">
        <v>1880100</v>
      </c>
      <c r="I51" s="26" t="s">
        <v>40</v>
      </c>
    </row>
    <row r="52" spans="1:9" ht="13.5" hidden="1" thickBot="1" x14ac:dyDescent="0.25">
      <c r="A52" s="16">
        <v>501266</v>
      </c>
      <c r="B52" s="17" t="s">
        <v>5</v>
      </c>
      <c r="C52" s="17" t="s">
        <v>37</v>
      </c>
      <c r="D52" s="18" t="s">
        <v>27</v>
      </c>
      <c r="E52" s="18">
        <v>45600</v>
      </c>
      <c r="F52" s="33">
        <f>45600*28.5</f>
        <v>1299600</v>
      </c>
      <c r="G52" s="21"/>
      <c r="H52" s="29"/>
    </row>
    <row r="53" spans="1:9" x14ac:dyDescent="0.2">
      <c r="A53" s="10">
        <v>505994</v>
      </c>
      <c r="B53" s="11" t="s">
        <v>5</v>
      </c>
      <c r="C53" s="11" t="s">
        <v>39</v>
      </c>
      <c r="D53" s="12" t="s">
        <v>28</v>
      </c>
      <c r="E53" s="12">
        <v>62400</v>
      </c>
      <c r="F53" s="31">
        <v>2371200</v>
      </c>
      <c r="G53" s="20">
        <v>37342</v>
      </c>
      <c r="H53" s="101">
        <f>SUM(F53:F56)</f>
        <v>6529200</v>
      </c>
      <c r="I53" s="26" t="s">
        <v>40</v>
      </c>
    </row>
    <row r="54" spans="1:9" x14ac:dyDescent="0.2">
      <c r="A54" s="13">
        <v>505998</v>
      </c>
      <c r="B54" s="14" t="s">
        <v>5</v>
      </c>
      <c r="C54" s="14" t="s">
        <v>39</v>
      </c>
      <c r="D54" s="15" t="s">
        <v>28</v>
      </c>
      <c r="E54" s="15">
        <v>62400</v>
      </c>
      <c r="F54" s="32">
        <v>2340000</v>
      </c>
      <c r="G54" s="19"/>
      <c r="H54" s="28"/>
    </row>
    <row r="55" spans="1:9" x14ac:dyDescent="0.2">
      <c r="A55" s="13">
        <v>505999</v>
      </c>
      <c r="B55" s="14" t="s">
        <v>5</v>
      </c>
      <c r="C55" s="14" t="s">
        <v>39</v>
      </c>
      <c r="D55" s="15" t="s">
        <v>28</v>
      </c>
      <c r="E55" s="15">
        <v>30300</v>
      </c>
      <c r="F55" s="32">
        <v>909000</v>
      </c>
      <c r="G55" s="19"/>
      <c r="H55" s="28"/>
    </row>
    <row r="56" spans="1:9" ht="13.5" thickBot="1" x14ac:dyDescent="0.25">
      <c r="A56" s="16">
        <v>506000</v>
      </c>
      <c r="B56" s="17" t="s">
        <v>5</v>
      </c>
      <c r="C56" s="17" t="s">
        <v>39</v>
      </c>
      <c r="D56" s="18" t="s">
        <v>28</v>
      </c>
      <c r="E56" s="18">
        <v>30300</v>
      </c>
      <c r="F56" s="33">
        <v>909000</v>
      </c>
      <c r="G56" s="21"/>
      <c r="H56" s="29"/>
    </row>
    <row r="57" spans="1:9" x14ac:dyDescent="0.2">
      <c r="A57" s="10">
        <v>505972</v>
      </c>
      <c r="B57" s="11" t="s">
        <v>5</v>
      </c>
      <c r="C57" s="11" t="s">
        <v>39</v>
      </c>
      <c r="D57" s="12" t="s">
        <v>28</v>
      </c>
      <c r="E57" s="12">
        <v>16059</v>
      </c>
      <c r="F57" s="31">
        <v>441622.5</v>
      </c>
      <c r="G57" s="20">
        <v>37342</v>
      </c>
      <c r="H57" s="27">
        <f>SUM(F57:F64)</f>
        <v>3169532.5</v>
      </c>
    </row>
    <row r="58" spans="1:9" x14ac:dyDescent="0.2">
      <c r="A58" s="13">
        <v>505973</v>
      </c>
      <c r="B58" s="14" t="s">
        <v>5</v>
      </c>
      <c r="C58" s="14" t="s">
        <v>39</v>
      </c>
      <c r="D58" s="15" t="s">
        <v>28</v>
      </c>
      <c r="E58" s="15">
        <v>22048</v>
      </c>
      <c r="F58" s="32">
        <v>716560</v>
      </c>
      <c r="G58" s="19"/>
      <c r="H58" s="28"/>
    </row>
    <row r="59" spans="1:9" x14ac:dyDescent="0.2">
      <c r="A59" s="13">
        <v>505975</v>
      </c>
      <c r="B59" s="14" t="s">
        <v>5</v>
      </c>
      <c r="C59" s="14" t="s">
        <v>39</v>
      </c>
      <c r="D59" s="15" t="s">
        <v>28</v>
      </c>
      <c r="E59" s="15">
        <v>41600</v>
      </c>
      <c r="F59" s="32">
        <v>1580800</v>
      </c>
      <c r="G59" s="19"/>
      <c r="H59" s="28"/>
    </row>
    <row r="60" spans="1:9" x14ac:dyDescent="0.2">
      <c r="A60" s="13">
        <v>505978</v>
      </c>
      <c r="B60" s="14" t="s">
        <v>5</v>
      </c>
      <c r="C60" s="14" t="s">
        <v>39</v>
      </c>
      <c r="D60" s="15" t="s">
        <v>28</v>
      </c>
      <c r="E60" s="15">
        <v>22725</v>
      </c>
      <c r="F60" s="32">
        <v>636300</v>
      </c>
      <c r="G60" s="19"/>
      <c r="H60" s="28"/>
    </row>
    <row r="61" spans="1:9" x14ac:dyDescent="0.2">
      <c r="A61" s="13">
        <v>506025</v>
      </c>
      <c r="B61" s="14" t="s">
        <v>5</v>
      </c>
      <c r="C61" s="14" t="s">
        <v>39</v>
      </c>
      <c r="D61" s="15" t="s">
        <v>28</v>
      </c>
      <c r="E61" s="15">
        <v>52000</v>
      </c>
      <c r="F61" s="32">
        <v>1690000</v>
      </c>
      <c r="G61" s="19"/>
      <c r="H61" s="28"/>
    </row>
    <row r="62" spans="1:9" x14ac:dyDescent="0.2">
      <c r="A62" s="13">
        <v>506026</v>
      </c>
      <c r="B62" s="14" t="s">
        <v>5</v>
      </c>
      <c r="C62" s="14" t="s">
        <v>39</v>
      </c>
      <c r="D62" s="15" t="s">
        <v>28</v>
      </c>
      <c r="E62" s="15">
        <v>60600</v>
      </c>
      <c r="F62" s="32">
        <v>1666500</v>
      </c>
      <c r="G62" s="19"/>
      <c r="H62" s="28"/>
    </row>
    <row r="63" spans="1:9" x14ac:dyDescent="0.2">
      <c r="A63" s="13">
        <v>506027</v>
      </c>
      <c r="B63" s="14" t="s">
        <v>6</v>
      </c>
      <c r="C63" s="14" t="s">
        <v>39</v>
      </c>
      <c r="D63" s="15" t="s">
        <v>28</v>
      </c>
      <c r="E63" s="15">
        <v>-60600</v>
      </c>
      <c r="F63" s="32">
        <v>-1742250</v>
      </c>
      <c r="G63" s="19"/>
      <c r="H63" s="28"/>
    </row>
    <row r="64" spans="1:9" ht="13.5" thickBot="1" x14ac:dyDescent="0.25">
      <c r="A64" s="16">
        <v>506028</v>
      </c>
      <c r="B64" s="17" t="s">
        <v>6</v>
      </c>
      <c r="C64" s="17" t="s">
        <v>39</v>
      </c>
      <c r="D64" s="18" t="s">
        <v>28</v>
      </c>
      <c r="E64" s="18">
        <v>-52000</v>
      </c>
      <c r="F64" s="33">
        <v>-1820000</v>
      </c>
      <c r="G64" s="21"/>
      <c r="H64" s="29"/>
    </row>
    <row r="65" spans="1:9" x14ac:dyDescent="0.2">
      <c r="A65" s="67">
        <v>507106</v>
      </c>
      <c r="B65" s="67" t="s">
        <v>6</v>
      </c>
      <c r="C65" s="67" t="s">
        <v>39</v>
      </c>
      <c r="D65" s="77" t="s">
        <v>29</v>
      </c>
      <c r="E65" s="69">
        <v>-288</v>
      </c>
      <c r="F65" s="70">
        <v>-7416</v>
      </c>
      <c r="G65" s="66"/>
      <c r="H65" s="78"/>
      <c r="I65" s="80">
        <f>SUM(F65:F70)</f>
        <v>-102756</v>
      </c>
    </row>
    <row r="66" spans="1:9" x14ac:dyDescent="0.2">
      <c r="A66" s="67">
        <v>507107</v>
      </c>
      <c r="B66" s="67" t="s">
        <v>6</v>
      </c>
      <c r="C66" s="67" t="s">
        <v>39</v>
      </c>
      <c r="D66" s="77" t="s">
        <v>30</v>
      </c>
      <c r="E66" s="69">
        <v>-288</v>
      </c>
      <c r="F66" s="70">
        <v>-7416</v>
      </c>
      <c r="G66" s="66"/>
      <c r="H66" s="78"/>
      <c r="I66" s="79"/>
    </row>
    <row r="67" spans="1:9" x14ac:dyDescent="0.2">
      <c r="A67" s="67">
        <v>507108</v>
      </c>
      <c r="B67" s="67" t="s">
        <v>6</v>
      </c>
      <c r="C67" s="67" t="s">
        <v>39</v>
      </c>
      <c r="D67" s="69" t="s">
        <v>31</v>
      </c>
      <c r="E67" s="69">
        <v>-288</v>
      </c>
      <c r="F67" s="70">
        <v>-7416</v>
      </c>
      <c r="G67" s="66"/>
      <c r="H67" s="78"/>
      <c r="I67" s="79"/>
    </row>
    <row r="68" spans="1:9" x14ac:dyDescent="0.2">
      <c r="A68" s="67">
        <v>507109</v>
      </c>
      <c r="B68" s="67" t="s">
        <v>6</v>
      </c>
      <c r="C68" s="67" t="s">
        <v>39</v>
      </c>
      <c r="D68" s="77">
        <v>37376</v>
      </c>
      <c r="E68" s="69">
        <v>-144</v>
      </c>
      <c r="F68" s="70">
        <v>-3708</v>
      </c>
      <c r="G68" s="66"/>
      <c r="H68" s="78"/>
      <c r="I68" s="79"/>
    </row>
    <row r="69" spans="1:9" x14ac:dyDescent="0.2">
      <c r="A69" s="67">
        <v>509146</v>
      </c>
      <c r="B69" s="67" t="s">
        <v>5</v>
      </c>
      <c r="C69" s="67" t="s">
        <v>39</v>
      </c>
      <c r="D69" s="69" t="s">
        <v>32</v>
      </c>
      <c r="E69" s="69">
        <v>19200</v>
      </c>
      <c r="F69" s="70">
        <v>345600</v>
      </c>
      <c r="G69" s="66"/>
      <c r="H69" s="78"/>
      <c r="I69" s="79"/>
    </row>
    <row r="70" spans="1:9" ht="13.5" thickBot="1" x14ac:dyDescent="0.25">
      <c r="A70" s="67">
        <v>509147</v>
      </c>
      <c r="B70" s="67" t="s">
        <v>6</v>
      </c>
      <c r="C70" s="67" t="s">
        <v>39</v>
      </c>
      <c r="D70" s="69" t="s">
        <v>32</v>
      </c>
      <c r="E70" s="69">
        <v>-19200</v>
      </c>
      <c r="F70" s="70">
        <v>-422400</v>
      </c>
      <c r="G70" s="66"/>
      <c r="H70" s="78"/>
      <c r="I70" s="79"/>
    </row>
    <row r="71" spans="1:9" ht="13.5" thickBot="1" x14ac:dyDescent="0.25">
      <c r="A71" s="60">
        <v>509320</v>
      </c>
      <c r="B71" s="61" t="s">
        <v>5</v>
      </c>
      <c r="C71" s="61" t="s">
        <v>39</v>
      </c>
      <c r="D71" s="75">
        <v>37368</v>
      </c>
      <c r="E71" s="62">
        <v>192</v>
      </c>
      <c r="F71" s="63">
        <v>6720</v>
      </c>
      <c r="G71" s="64">
        <v>37369</v>
      </c>
      <c r="H71" s="65">
        <v>6720</v>
      </c>
    </row>
    <row r="72" spans="1:9" x14ac:dyDescent="0.2">
      <c r="A72" s="81">
        <v>509588</v>
      </c>
      <c r="B72" s="81" t="s">
        <v>5</v>
      </c>
      <c r="C72" s="81" t="s">
        <v>39</v>
      </c>
      <c r="D72" s="82">
        <v>37369</v>
      </c>
      <c r="E72" s="83">
        <v>168</v>
      </c>
      <c r="F72" s="84">
        <v>5208</v>
      </c>
      <c r="G72" s="85">
        <v>37372</v>
      </c>
      <c r="H72" s="86">
        <f>SUM(F72:F76)</f>
        <v>24216</v>
      </c>
      <c r="I72" s="87"/>
    </row>
    <row r="73" spans="1:9" x14ac:dyDescent="0.2">
      <c r="A73" s="81">
        <v>509844</v>
      </c>
      <c r="B73" s="81" t="s">
        <v>5</v>
      </c>
      <c r="C73" s="81" t="s">
        <v>39</v>
      </c>
      <c r="D73" s="82">
        <v>37370</v>
      </c>
      <c r="E73" s="83">
        <v>168</v>
      </c>
      <c r="F73" s="84">
        <v>5712</v>
      </c>
      <c r="G73" s="85" t="s">
        <v>33</v>
      </c>
      <c r="H73" s="86"/>
      <c r="I73" s="88"/>
    </row>
    <row r="74" spans="1:9" x14ac:dyDescent="0.2">
      <c r="A74" s="81">
        <v>510139</v>
      </c>
      <c r="B74" s="81" t="s">
        <v>5</v>
      </c>
      <c r="C74" s="81" t="s">
        <v>39</v>
      </c>
      <c r="D74" s="82">
        <v>37371</v>
      </c>
      <c r="E74" s="83">
        <v>168</v>
      </c>
      <c r="F74" s="84">
        <v>4872</v>
      </c>
      <c r="G74" s="85" t="s">
        <v>33</v>
      </c>
      <c r="H74" s="86"/>
      <c r="I74" s="88"/>
    </row>
    <row r="75" spans="1:9" x14ac:dyDescent="0.2">
      <c r="A75" s="81">
        <v>510140</v>
      </c>
      <c r="B75" s="81" t="s">
        <v>5</v>
      </c>
      <c r="C75" s="81" t="s">
        <v>39</v>
      </c>
      <c r="D75" s="82">
        <v>37372</v>
      </c>
      <c r="E75" s="83">
        <v>168</v>
      </c>
      <c r="F75" s="84">
        <f>168*26</f>
        <v>4368</v>
      </c>
      <c r="G75" s="85" t="s">
        <v>33</v>
      </c>
      <c r="H75" s="86"/>
      <c r="I75" s="88"/>
    </row>
    <row r="76" spans="1:9" x14ac:dyDescent="0.2">
      <c r="A76" s="81">
        <v>510141</v>
      </c>
      <c r="B76" s="81" t="s">
        <v>5</v>
      </c>
      <c r="C76" s="81" t="s">
        <v>39</v>
      </c>
      <c r="D76" s="82">
        <v>37373</v>
      </c>
      <c r="E76" s="83">
        <v>156</v>
      </c>
      <c r="F76" s="84">
        <v>4056</v>
      </c>
      <c r="G76" s="85" t="s">
        <v>33</v>
      </c>
      <c r="H76" s="86"/>
      <c r="I76" s="88"/>
    </row>
    <row r="77" spans="1:9" x14ac:dyDescent="0.2">
      <c r="D77" s="76"/>
      <c r="F77" s="30"/>
      <c r="H77" s="28"/>
    </row>
    <row r="78" spans="1:9" x14ac:dyDescent="0.2">
      <c r="F78" s="30"/>
      <c r="H78" s="28"/>
    </row>
    <row r="79" spans="1:9" x14ac:dyDescent="0.2">
      <c r="F79" s="30"/>
      <c r="H79" s="28"/>
    </row>
    <row r="80" spans="1:9" x14ac:dyDescent="0.2">
      <c r="F80" s="30"/>
      <c r="H80" s="28"/>
    </row>
    <row r="81" spans="6:8" x14ac:dyDescent="0.2">
      <c r="F81" s="30"/>
      <c r="H81" s="28"/>
    </row>
    <row r="82" spans="6:8" x14ac:dyDescent="0.2">
      <c r="F82" s="30"/>
      <c r="H82" s="28"/>
    </row>
    <row r="83" spans="6:8" x14ac:dyDescent="0.2">
      <c r="F83" s="30"/>
      <c r="H83" s="28"/>
    </row>
    <row r="84" spans="6:8" x14ac:dyDescent="0.2">
      <c r="F84" s="30"/>
      <c r="H84" s="28"/>
    </row>
    <row r="85" spans="6:8" x14ac:dyDescent="0.2">
      <c r="F85" s="30"/>
      <c r="H85" s="28"/>
    </row>
    <row r="86" spans="6:8" x14ac:dyDescent="0.2">
      <c r="F86" s="30"/>
      <c r="H86" s="28"/>
    </row>
    <row r="87" spans="6:8" x14ac:dyDescent="0.2">
      <c r="F87" s="30"/>
      <c r="H87" s="28"/>
    </row>
    <row r="88" spans="6:8" x14ac:dyDescent="0.2">
      <c r="F88" s="30"/>
      <c r="H88" s="28"/>
    </row>
    <row r="89" spans="6:8" x14ac:dyDescent="0.2">
      <c r="F89" s="30"/>
      <c r="H89" s="28"/>
    </row>
    <row r="90" spans="6:8" x14ac:dyDescent="0.2">
      <c r="F90" s="30"/>
      <c r="H90" s="28"/>
    </row>
    <row r="91" spans="6:8" x14ac:dyDescent="0.2">
      <c r="F91" s="30"/>
      <c r="H91" s="28"/>
    </row>
    <row r="92" spans="6:8" x14ac:dyDescent="0.2">
      <c r="F92" s="30"/>
      <c r="H92" s="28"/>
    </row>
    <row r="93" spans="6:8" x14ac:dyDescent="0.2">
      <c r="F93" s="30"/>
      <c r="H93" s="28"/>
    </row>
    <row r="94" spans="6:8" x14ac:dyDescent="0.2">
      <c r="F94" s="30"/>
      <c r="H94" s="28"/>
    </row>
    <row r="95" spans="6:8" x14ac:dyDescent="0.2">
      <c r="F95" s="30"/>
      <c r="H95" s="28"/>
    </row>
    <row r="96" spans="6:8" x14ac:dyDescent="0.2">
      <c r="F96" s="30"/>
      <c r="H96" s="28"/>
    </row>
    <row r="97" spans="6:8" x14ac:dyDescent="0.2">
      <c r="F97" s="30"/>
      <c r="H97" s="28"/>
    </row>
    <row r="98" spans="6:8" x14ac:dyDescent="0.2">
      <c r="F98" s="30"/>
      <c r="H98" s="28"/>
    </row>
    <row r="99" spans="6:8" x14ac:dyDescent="0.2">
      <c r="F99" s="30"/>
      <c r="H99" s="28"/>
    </row>
    <row r="100" spans="6:8" x14ac:dyDescent="0.2">
      <c r="F100" s="30"/>
      <c r="H100" s="28"/>
    </row>
    <row r="101" spans="6:8" x14ac:dyDescent="0.2">
      <c r="F101" s="30"/>
      <c r="H101" s="28"/>
    </row>
    <row r="102" spans="6:8" x14ac:dyDescent="0.2">
      <c r="F102" s="30"/>
      <c r="H102" s="28"/>
    </row>
    <row r="103" spans="6:8" x14ac:dyDescent="0.2">
      <c r="F103" s="30"/>
      <c r="H103" s="28"/>
    </row>
    <row r="104" spans="6:8" x14ac:dyDescent="0.2">
      <c r="F104" s="30"/>
      <c r="H104" s="28"/>
    </row>
    <row r="105" spans="6:8" x14ac:dyDescent="0.2">
      <c r="F105" s="30"/>
      <c r="H105" s="28"/>
    </row>
    <row r="106" spans="6:8" x14ac:dyDescent="0.2">
      <c r="F106" s="30"/>
      <c r="H106" s="28"/>
    </row>
    <row r="107" spans="6:8" x14ac:dyDescent="0.2">
      <c r="F107" s="30"/>
      <c r="H107" s="28"/>
    </row>
    <row r="108" spans="6:8" x14ac:dyDescent="0.2">
      <c r="F108" s="30"/>
      <c r="H108" s="28"/>
    </row>
    <row r="109" spans="6:8" x14ac:dyDescent="0.2">
      <c r="F109" s="30"/>
      <c r="H109" s="28"/>
    </row>
    <row r="110" spans="6:8" x14ac:dyDescent="0.2">
      <c r="F110" s="30"/>
      <c r="H110" s="28"/>
    </row>
    <row r="111" spans="6:8" x14ac:dyDescent="0.2">
      <c r="F111" s="30"/>
      <c r="H111" s="28"/>
    </row>
    <row r="112" spans="6:8" x14ac:dyDescent="0.2">
      <c r="F112" s="30"/>
      <c r="H112" s="28"/>
    </row>
    <row r="113" spans="6:8" x14ac:dyDescent="0.2">
      <c r="F113" s="30"/>
      <c r="H113" s="28"/>
    </row>
    <row r="114" spans="6:8" x14ac:dyDescent="0.2">
      <c r="F114" s="30"/>
      <c r="H114" s="28"/>
    </row>
    <row r="115" spans="6:8" x14ac:dyDescent="0.2">
      <c r="F115" s="30"/>
      <c r="H115" s="28"/>
    </row>
    <row r="116" spans="6:8" x14ac:dyDescent="0.2">
      <c r="F116" s="30"/>
      <c r="H116" s="28"/>
    </row>
    <row r="117" spans="6:8" x14ac:dyDescent="0.2">
      <c r="F117" s="30"/>
      <c r="H117" s="28"/>
    </row>
    <row r="118" spans="6:8" x14ac:dyDescent="0.2">
      <c r="F118" s="30"/>
      <c r="H118" s="28"/>
    </row>
    <row r="119" spans="6:8" x14ac:dyDescent="0.2">
      <c r="F119" s="30"/>
      <c r="H119" s="28"/>
    </row>
    <row r="120" spans="6:8" x14ac:dyDescent="0.2">
      <c r="F120" s="30"/>
      <c r="H120" s="28"/>
    </row>
    <row r="121" spans="6:8" x14ac:dyDescent="0.2">
      <c r="F121" s="30"/>
      <c r="H121" s="28"/>
    </row>
    <row r="122" spans="6:8" x14ac:dyDescent="0.2">
      <c r="F122" s="30"/>
      <c r="H122" s="28"/>
    </row>
    <row r="123" spans="6:8" x14ac:dyDescent="0.2">
      <c r="F123" s="30"/>
      <c r="H123" s="28"/>
    </row>
    <row r="124" spans="6:8" x14ac:dyDescent="0.2">
      <c r="F124" s="30"/>
      <c r="H124" s="28"/>
    </row>
    <row r="125" spans="6:8" x14ac:dyDescent="0.2">
      <c r="F125" s="30"/>
      <c r="H125" s="28"/>
    </row>
    <row r="126" spans="6:8" x14ac:dyDescent="0.2">
      <c r="F126" s="30"/>
      <c r="H126" s="28"/>
    </row>
    <row r="127" spans="6:8" x14ac:dyDescent="0.2">
      <c r="F127" s="30"/>
      <c r="H127" s="28"/>
    </row>
    <row r="128" spans="6:8" x14ac:dyDescent="0.2">
      <c r="F128" s="30"/>
      <c r="H128" s="28"/>
    </row>
    <row r="129" spans="6:8" x14ac:dyDescent="0.2">
      <c r="F129" s="30"/>
      <c r="H129" s="28"/>
    </row>
    <row r="130" spans="6:8" x14ac:dyDescent="0.2">
      <c r="F130" s="30"/>
      <c r="H130" s="28"/>
    </row>
    <row r="131" spans="6:8" x14ac:dyDescent="0.2">
      <c r="F131" s="30"/>
      <c r="H131" s="28"/>
    </row>
    <row r="132" spans="6:8" x14ac:dyDescent="0.2">
      <c r="F132" s="30"/>
      <c r="H132" s="28"/>
    </row>
    <row r="133" spans="6:8" x14ac:dyDescent="0.2">
      <c r="F133" s="30"/>
      <c r="H133" s="28"/>
    </row>
    <row r="134" spans="6:8" x14ac:dyDescent="0.2">
      <c r="F134" s="30"/>
      <c r="H134" s="28"/>
    </row>
    <row r="135" spans="6:8" x14ac:dyDescent="0.2">
      <c r="F135" s="30"/>
      <c r="H135" s="28"/>
    </row>
    <row r="136" spans="6:8" x14ac:dyDescent="0.2">
      <c r="F136" s="30"/>
      <c r="H136" s="28"/>
    </row>
    <row r="137" spans="6:8" x14ac:dyDescent="0.2">
      <c r="F137" s="30"/>
      <c r="H137" s="28"/>
    </row>
    <row r="138" spans="6:8" x14ac:dyDescent="0.2">
      <c r="F138" s="30"/>
      <c r="H138" s="28"/>
    </row>
    <row r="139" spans="6:8" x14ac:dyDescent="0.2">
      <c r="F139" s="30"/>
      <c r="H139" s="28"/>
    </row>
    <row r="140" spans="6:8" x14ac:dyDescent="0.2">
      <c r="F140" s="30"/>
      <c r="H140" s="28"/>
    </row>
    <row r="141" spans="6:8" x14ac:dyDescent="0.2">
      <c r="F141" s="30"/>
      <c r="H141" s="28"/>
    </row>
    <row r="142" spans="6:8" x14ac:dyDescent="0.2">
      <c r="F142" s="30"/>
      <c r="H142" s="28"/>
    </row>
    <row r="143" spans="6:8" x14ac:dyDescent="0.2">
      <c r="F143" s="30"/>
      <c r="H143" s="28"/>
    </row>
    <row r="144" spans="6:8" x14ac:dyDescent="0.2">
      <c r="F144" s="30"/>
      <c r="H144" s="28"/>
    </row>
    <row r="145" spans="6:8" x14ac:dyDescent="0.2">
      <c r="F145" s="30"/>
      <c r="H145" s="28"/>
    </row>
    <row r="146" spans="6:8" x14ac:dyDescent="0.2">
      <c r="F146" s="30"/>
      <c r="H146" s="28"/>
    </row>
    <row r="147" spans="6:8" x14ac:dyDescent="0.2">
      <c r="F147" s="30"/>
      <c r="H147" s="28"/>
    </row>
    <row r="148" spans="6:8" x14ac:dyDescent="0.2">
      <c r="F148" s="30"/>
      <c r="H148" s="28"/>
    </row>
    <row r="149" spans="6:8" x14ac:dyDescent="0.2">
      <c r="F149" s="30"/>
      <c r="H149" s="28"/>
    </row>
    <row r="150" spans="6:8" x14ac:dyDescent="0.2">
      <c r="F150" s="30"/>
      <c r="H150" s="28"/>
    </row>
    <row r="151" spans="6:8" x14ac:dyDescent="0.2">
      <c r="F151" s="30"/>
      <c r="H151" s="28"/>
    </row>
    <row r="152" spans="6:8" x14ac:dyDescent="0.2">
      <c r="F152" s="30"/>
      <c r="H152" s="28"/>
    </row>
    <row r="153" spans="6:8" x14ac:dyDescent="0.2">
      <c r="F153" s="30"/>
      <c r="H153" s="28"/>
    </row>
    <row r="154" spans="6:8" x14ac:dyDescent="0.2">
      <c r="F154" s="30"/>
      <c r="H154" s="28"/>
    </row>
    <row r="155" spans="6:8" x14ac:dyDescent="0.2">
      <c r="F155" s="30"/>
      <c r="H155" s="28"/>
    </row>
    <row r="156" spans="6:8" x14ac:dyDescent="0.2">
      <c r="F156" s="30"/>
      <c r="H156" s="28"/>
    </row>
    <row r="157" spans="6:8" x14ac:dyDescent="0.2">
      <c r="F157" s="30"/>
      <c r="H157" s="28"/>
    </row>
    <row r="158" spans="6:8" x14ac:dyDescent="0.2">
      <c r="F158" s="30"/>
      <c r="H158" s="28"/>
    </row>
    <row r="159" spans="6:8" x14ac:dyDescent="0.2">
      <c r="F159" s="30"/>
      <c r="H159" s="28"/>
    </row>
    <row r="160" spans="6:8" x14ac:dyDescent="0.2">
      <c r="F160" s="30"/>
      <c r="H160" s="28"/>
    </row>
    <row r="161" spans="6:8" x14ac:dyDescent="0.2">
      <c r="F161" s="30"/>
      <c r="H161" s="28"/>
    </row>
    <row r="162" spans="6:8" x14ac:dyDescent="0.2">
      <c r="F162" s="30"/>
      <c r="H162" s="28"/>
    </row>
    <row r="163" spans="6:8" x14ac:dyDescent="0.2">
      <c r="F163" s="30"/>
      <c r="H163" s="28"/>
    </row>
    <row r="164" spans="6:8" x14ac:dyDescent="0.2">
      <c r="F164" s="30"/>
      <c r="H164" s="28"/>
    </row>
    <row r="165" spans="6:8" x14ac:dyDescent="0.2">
      <c r="F165" s="30"/>
      <c r="H165" s="28"/>
    </row>
    <row r="166" spans="6:8" x14ac:dyDescent="0.2">
      <c r="F166" s="30"/>
      <c r="H166" s="28"/>
    </row>
    <row r="167" spans="6:8" x14ac:dyDescent="0.2">
      <c r="F167" s="30"/>
      <c r="H167" s="28"/>
    </row>
    <row r="168" spans="6:8" x14ac:dyDescent="0.2">
      <c r="F168" s="30"/>
      <c r="H168" s="28"/>
    </row>
    <row r="169" spans="6:8" x14ac:dyDescent="0.2">
      <c r="F169" s="30"/>
      <c r="H169" s="28"/>
    </row>
    <row r="170" spans="6:8" x14ac:dyDescent="0.2">
      <c r="F170" s="30"/>
      <c r="H170" s="28"/>
    </row>
    <row r="171" spans="6:8" x14ac:dyDescent="0.2">
      <c r="F171" s="30"/>
      <c r="H171" s="28"/>
    </row>
    <row r="172" spans="6:8" x14ac:dyDescent="0.2">
      <c r="F172" s="30"/>
      <c r="H172" s="28"/>
    </row>
    <row r="173" spans="6:8" x14ac:dyDescent="0.2">
      <c r="F173" s="30"/>
      <c r="H173" s="28"/>
    </row>
    <row r="174" spans="6:8" x14ac:dyDescent="0.2">
      <c r="F174" s="30"/>
      <c r="H174" s="28"/>
    </row>
    <row r="175" spans="6:8" x14ac:dyDescent="0.2">
      <c r="F175" s="30"/>
      <c r="H175" s="28"/>
    </row>
    <row r="176" spans="6:8" x14ac:dyDescent="0.2">
      <c r="F176" s="30"/>
      <c r="H176" s="28"/>
    </row>
    <row r="177" spans="6:8" x14ac:dyDescent="0.2">
      <c r="F177" s="30"/>
      <c r="H177" s="28"/>
    </row>
    <row r="178" spans="6:8" x14ac:dyDescent="0.2">
      <c r="F178" s="30"/>
      <c r="H178" s="28"/>
    </row>
    <row r="179" spans="6:8" x14ac:dyDescent="0.2">
      <c r="F179" s="30"/>
      <c r="H179" s="28"/>
    </row>
    <row r="180" spans="6:8" x14ac:dyDescent="0.2">
      <c r="F180" s="30"/>
      <c r="H180" s="28"/>
    </row>
    <row r="181" spans="6:8" x14ac:dyDescent="0.2">
      <c r="F181" s="30"/>
      <c r="H181" s="28"/>
    </row>
    <row r="182" spans="6:8" x14ac:dyDescent="0.2">
      <c r="F182" s="30"/>
      <c r="H182" s="28"/>
    </row>
    <row r="183" spans="6:8" x14ac:dyDescent="0.2">
      <c r="F183" s="30"/>
      <c r="H183" s="28"/>
    </row>
    <row r="184" spans="6:8" x14ac:dyDescent="0.2">
      <c r="F184" s="30"/>
      <c r="H184" s="28"/>
    </row>
    <row r="185" spans="6:8" x14ac:dyDescent="0.2">
      <c r="F185" s="30"/>
      <c r="H185" s="28"/>
    </row>
    <row r="186" spans="6:8" x14ac:dyDescent="0.2">
      <c r="F186" s="30"/>
      <c r="H186" s="28"/>
    </row>
    <row r="187" spans="6:8" x14ac:dyDescent="0.2">
      <c r="F187" s="30"/>
      <c r="H187" s="28"/>
    </row>
    <row r="188" spans="6:8" x14ac:dyDescent="0.2">
      <c r="F188" s="30"/>
      <c r="H188" s="28"/>
    </row>
    <row r="189" spans="6:8" x14ac:dyDescent="0.2">
      <c r="F189" s="30"/>
      <c r="H189" s="28"/>
    </row>
    <row r="190" spans="6:8" x14ac:dyDescent="0.2">
      <c r="F190" s="30"/>
      <c r="H190" s="28"/>
    </row>
    <row r="191" spans="6:8" x14ac:dyDescent="0.2">
      <c r="F191" s="30"/>
      <c r="H191" s="28"/>
    </row>
    <row r="192" spans="6:8" x14ac:dyDescent="0.2">
      <c r="F192" s="30"/>
      <c r="H192" s="28"/>
    </row>
    <row r="193" spans="6:8" x14ac:dyDescent="0.2">
      <c r="F193" s="30"/>
      <c r="H193" s="28"/>
    </row>
    <row r="194" spans="6:8" x14ac:dyDescent="0.2">
      <c r="H194" s="28"/>
    </row>
    <row r="195" spans="6:8" x14ac:dyDescent="0.2">
      <c r="H195" s="28"/>
    </row>
    <row r="196" spans="6:8" x14ac:dyDescent="0.2">
      <c r="H196" s="28"/>
    </row>
    <row r="197" spans="6:8" x14ac:dyDescent="0.2">
      <c r="H197" s="28"/>
    </row>
    <row r="198" spans="6:8" x14ac:dyDescent="0.2">
      <c r="H198" s="28"/>
    </row>
    <row r="199" spans="6:8" x14ac:dyDescent="0.2">
      <c r="H199" s="28"/>
    </row>
    <row r="200" spans="6:8" x14ac:dyDescent="0.2">
      <c r="H200" s="28"/>
    </row>
    <row r="201" spans="6:8" x14ac:dyDescent="0.2">
      <c r="H201" s="28"/>
    </row>
    <row r="202" spans="6:8" x14ac:dyDescent="0.2">
      <c r="H202" s="28"/>
    </row>
    <row r="203" spans="6:8" x14ac:dyDescent="0.2">
      <c r="H203" s="28"/>
    </row>
    <row r="204" spans="6:8" x14ac:dyDescent="0.2">
      <c r="H204" s="28"/>
    </row>
    <row r="205" spans="6:8" x14ac:dyDescent="0.2">
      <c r="H205" s="28"/>
    </row>
    <row r="206" spans="6:8" x14ac:dyDescent="0.2">
      <c r="H206" s="28"/>
    </row>
    <row r="207" spans="6:8" x14ac:dyDescent="0.2">
      <c r="H207" s="28"/>
    </row>
    <row r="208" spans="6:8" x14ac:dyDescent="0.2">
      <c r="H208" s="28"/>
    </row>
    <row r="209" spans="8:8" x14ac:dyDescent="0.2">
      <c r="H209" s="28"/>
    </row>
    <row r="210" spans="8:8" x14ac:dyDescent="0.2">
      <c r="H210" s="28"/>
    </row>
    <row r="211" spans="8:8" x14ac:dyDescent="0.2">
      <c r="H211" s="28"/>
    </row>
    <row r="212" spans="8:8" x14ac:dyDescent="0.2">
      <c r="H212" s="28"/>
    </row>
    <row r="213" spans="8:8" x14ac:dyDescent="0.2">
      <c r="H213" s="28"/>
    </row>
    <row r="214" spans="8:8" x14ac:dyDescent="0.2">
      <c r="H214" s="28"/>
    </row>
    <row r="215" spans="8:8" x14ac:dyDescent="0.2">
      <c r="H215" s="28"/>
    </row>
    <row r="216" spans="8:8" x14ac:dyDescent="0.2">
      <c r="H216" s="28"/>
    </row>
    <row r="217" spans="8:8" x14ac:dyDescent="0.2">
      <c r="H217" s="28"/>
    </row>
    <row r="218" spans="8:8" x14ac:dyDescent="0.2">
      <c r="H218" s="28"/>
    </row>
    <row r="219" spans="8:8" x14ac:dyDescent="0.2">
      <c r="H219" s="28"/>
    </row>
    <row r="220" spans="8:8" x14ac:dyDescent="0.2">
      <c r="H220" s="28"/>
    </row>
    <row r="221" spans="8:8" x14ac:dyDescent="0.2">
      <c r="H221" s="28"/>
    </row>
    <row r="222" spans="8:8" x14ac:dyDescent="0.2">
      <c r="H222" s="28"/>
    </row>
    <row r="223" spans="8:8" x14ac:dyDescent="0.2">
      <c r="H223" s="28"/>
    </row>
    <row r="224" spans="8:8" x14ac:dyDescent="0.2">
      <c r="H224" s="28"/>
    </row>
    <row r="225" spans="8:8" x14ac:dyDescent="0.2">
      <c r="H225" s="28"/>
    </row>
    <row r="226" spans="8:8" x14ac:dyDescent="0.2">
      <c r="H226" s="28"/>
    </row>
    <row r="227" spans="8:8" x14ac:dyDescent="0.2">
      <c r="H227" s="28"/>
    </row>
    <row r="228" spans="8:8" x14ac:dyDescent="0.2">
      <c r="H228" s="28"/>
    </row>
    <row r="229" spans="8:8" x14ac:dyDescent="0.2">
      <c r="H229" s="28"/>
    </row>
    <row r="230" spans="8:8" x14ac:dyDescent="0.2">
      <c r="H230" s="28"/>
    </row>
    <row r="231" spans="8:8" x14ac:dyDescent="0.2">
      <c r="H231" s="28"/>
    </row>
    <row r="232" spans="8:8" x14ac:dyDescent="0.2">
      <c r="H232" s="28"/>
    </row>
    <row r="233" spans="8:8" x14ac:dyDescent="0.2">
      <c r="H233" s="28"/>
    </row>
    <row r="234" spans="8:8" x14ac:dyDescent="0.2">
      <c r="H234" s="28"/>
    </row>
    <row r="235" spans="8:8" x14ac:dyDescent="0.2">
      <c r="H235" s="28"/>
    </row>
    <row r="236" spans="8:8" x14ac:dyDescent="0.2">
      <c r="H236" s="28"/>
    </row>
    <row r="237" spans="8:8" x14ac:dyDescent="0.2">
      <c r="H237" s="28"/>
    </row>
    <row r="238" spans="8:8" x14ac:dyDescent="0.2">
      <c r="H238" s="28"/>
    </row>
    <row r="239" spans="8:8" x14ac:dyDescent="0.2">
      <c r="H239" s="28"/>
    </row>
    <row r="240" spans="8:8" x14ac:dyDescent="0.2">
      <c r="H240" s="28"/>
    </row>
    <row r="241" spans="8:8" x14ac:dyDescent="0.2">
      <c r="H241" s="28"/>
    </row>
    <row r="242" spans="8:8" x14ac:dyDescent="0.2">
      <c r="H242" s="28"/>
    </row>
    <row r="243" spans="8:8" x14ac:dyDescent="0.2">
      <c r="H243" s="28"/>
    </row>
    <row r="244" spans="8:8" x14ac:dyDescent="0.2">
      <c r="H244" s="28"/>
    </row>
    <row r="245" spans="8:8" x14ac:dyDescent="0.2">
      <c r="H245" s="28"/>
    </row>
    <row r="246" spans="8:8" x14ac:dyDescent="0.2">
      <c r="H246" s="28"/>
    </row>
    <row r="247" spans="8:8" x14ac:dyDescent="0.2">
      <c r="H247" s="28"/>
    </row>
    <row r="248" spans="8:8" x14ac:dyDescent="0.2">
      <c r="H248" s="28"/>
    </row>
    <row r="249" spans="8:8" x14ac:dyDescent="0.2">
      <c r="H249" s="28"/>
    </row>
    <row r="250" spans="8:8" x14ac:dyDescent="0.2">
      <c r="H250" s="28"/>
    </row>
    <row r="251" spans="8:8" x14ac:dyDescent="0.2">
      <c r="H251" s="28"/>
    </row>
    <row r="252" spans="8:8" x14ac:dyDescent="0.2">
      <c r="H252" s="28"/>
    </row>
    <row r="253" spans="8:8" x14ac:dyDescent="0.2">
      <c r="H253" s="28"/>
    </row>
    <row r="254" spans="8:8" x14ac:dyDescent="0.2">
      <c r="H254" s="28"/>
    </row>
    <row r="255" spans="8:8" x14ac:dyDescent="0.2">
      <c r="H255" s="28"/>
    </row>
    <row r="256" spans="8:8" x14ac:dyDescent="0.2">
      <c r="H256" s="28"/>
    </row>
    <row r="257" spans="8:8" x14ac:dyDescent="0.2">
      <c r="H257" s="28"/>
    </row>
    <row r="258" spans="8:8" x14ac:dyDescent="0.2">
      <c r="H258" s="28"/>
    </row>
    <row r="259" spans="8:8" x14ac:dyDescent="0.2">
      <c r="H259" s="28"/>
    </row>
    <row r="260" spans="8:8" x14ac:dyDescent="0.2">
      <c r="H260" s="28"/>
    </row>
    <row r="261" spans="8:8" x14ac:dyDescent="0.2">
      <c r="H261" s="28"/>
    </row>
    <row r="262" spans="8:8" x14ac:dyDescent="0.2">
      <c r="H262" s="28"/>
    </row>
    <row r="263" spans="8:8" x14ac:dyDescent="0.2">
      <c r="H263" s="28"/>
    </row>
    <row r="264" spans="8:8" x14ac:dyDescent="0.2">
      <c r="H264" s="28"/>
    </row>
    <row r="265" spans="8:8" x14ac:dyDescent="0.2">
      <c r="H265" s="28"/>
    </row>
    <row r="266" spans="8:8" x14ac:dyDescent="0.2">
      <c r="H266" s="28"/>
    </row>
    <row r="267" spans="8:8" x14ac:dyDescent="0.2">
      <c r="H267" s="28"/>
    </row>
    <row r="268" spans="8:8" x14ac:dyDescent="0.2">
      <c r="H268" s="28"/>
    </row>
    <row r="269" spans="8:8" x14ac:dyDescent="0.2">
      <c r="H269" s="28"/>
    </row>
    <row r="270" spans="8:8" x14ac:dyDescent="0.2">
      <c r="H270" s="28"/>
    </row>
    <row r="271" spans="8:8" x14ac:dyDescent="0.2">
      <c r="H271" s="28"/>
    </row>
    <row r="272" spans="8:8" x14ac:dyDescent="0.2">
      <c r="H272" s="28"/>
    </row>
    <row r="273" spans="8:8" x14ac:dyDescent="0.2">
      <c r="H273" s="28"/>
    </row>
    <row r="274" spans="8:8" x14ac:dyDescent="0.2">
      <c r="H274" s="28"/>
    </row>
    <row r="275" spans="8:8" x14ac:dyDescent="0.2">
      <c r="H275" s="28"/>
    </row>
    <row r="276" spans="8:8" x14ac:dyDescent="0.2">
      <c r="H276" s="28"/>
    </row>
    <row r="277" spans="8:8" x14ac:dyDescent="0.2">
      <c r="H277" s="28"/>
    </row>
    <row r="278" spans="8:8" x14ac:dyDescent="0.2">
      <c r="H278" s="28"/>
    </row>
    <row r="279" spans="8:8" x14ac:dyDescent="0.2">
      <c r="H279" s="28"/>
    </row>
    <row r="280" spans="8:8" x14ac:dyDescent="0.2">
      <c r="H280" s="28"/>
    </row>
    <row r="281" spans="8:8" x14ac:dyDescent="0.2">
      <c r="H281" s="28"/>
    </row>
    <row r="282" spans="8:8" x14ac:dyDescent="0.2">
      <c r="H282" s="28"/>
    </row>
    <row r="283" spans="8:8" x14ac:dyDescent="0.2">
      <c r="H283" s="28"/>
    </row>
    <row r="284" spans="8:8" x14ac:dyDescent="0.2">
      <c r="H284" s="28"/>
    </row>
    <row r="285" spans="8:8" x14ac:dyDescent="0.2">
      <c r="H285" s="28"/>
    </row>
    <row r="286" spans="8:8" x14ac:dyDescent="0.2">
      <c r="H286" s="28"/>
    </row>
    <row r="287" spans="8:8" x14ac:dyDescent="0.2">
      <c r="H287" s="28"/>
    </row>
    <row r="288" spans="8:8" x14ac:dyDescent="0.2">
      <c r="H288" s="28"/>
    </row>
    <row r="289" spans="8:8" x14ac:dyDescent="0.2">
      <c r="H289" s="28"/>
    </row>
    <row r="290" spans="8:8" x14ac:dyDescent="0.2">
      <c r="H290" s="28"/>
    </row>
    <row r="291" spans="8:8" x14ac:dyDescent="0.2">
      <c r="H291" s="28"/>
    </row>
    <row r="292" spans="8:8" x14ac:dyDescent="0.2">
      <c r="H292" s="28"/>
    </row>
    <row r="293" spans="8:8" x14ac:dyDescent="0.2">
      <c r="H293" s="28"/>
    </row>
    <row r="294" spans="8:8" x14ac:dyDescent="0.2">
      <c r="H294" s="28"/>
    </row>
    <row r="295" spans="8:8" x14ac:dyDescent="0.2">
      <c r="H295" s="28"/>
    </row>
    <row r="296" spans="8:8" x14ac:dyDescent="0.2">
      <c r="H296" s="28"/>
    </row>
    <row r="297" spans="8:8" x14ac:dyDescent="0.2">
      <c r="H297" s="28"/>
    </row>
    <row r="298" spans="8:8" x14ac:dyDescent="0.2">
      <c r="H298" s="28"/>
    </row>
    <row r="299" spans="8:8" x14ac:dyDescent="0.2">
      <c r="H299" s="28"/>
    </row>
    <row r="300" spans="8:8" x14ac:dyDescent="0.2">
      <c r="H300" s="28"/>
    </row>
    <row r="301" spans="8:8" x14ac:dyDescent="0.2">
      <c r="H301" s="28"/>
    </row>
    <row r="302" spans="8:8" x14ac:dyDescent="0.2">
      <c r="H302" s="28"/>
    </row>
    <row r="303" spans="8:8" x14ac:dyDescent="0.2">
      <c r="H303" s="28"/>
    </row>
    <row r="304" spans="8:8" x14ac:dyDescent="0.2">
      <c r="H304" s="28"/>
    </row>
    <row r="305" spans="8:8" x14ac:dyDescent="0.2">
      <c r="H305" s="28"/>
    </row>
    <row r="306" spans="8:8" x14ac:dyDescent="0.2">
      <c r="H306" s="28"/>
    </row>
    <row r="307" spans="8:8" x14ac:dyDescent="0.2">
      <c r="H307" s="28"/>
    </row>
    <row r="308" spans="8:8" x14ac:dyDescent="0.2">
      <c r="H308" s="28"/>
    </row>
    <row r="309" spans="8:8" x14ac:dyDescent="0.2">
      <c r="H309" s="28"/>
    </row>
    <row r="310" spans="8:8" x14ac:dyDescent="0.2">
      <c r="H310" s="28"/>
    </row>
    <row r="311" spans="8:8" x14ac:dyDescent="0.2">
      <c r="H311" s="28"/>
    </row>
    <row r="312" spans="8:8" x14ac:dyDescent="0.2">
      <c r="H312" s="28"/>
    </row>
    <row r="313" spans="8:8" x14ac:dyDescent="0.2">
      <c r="H313" s="28"/>
    </row>
    <row r="314" spans="8:8" x14ac:dyDescent="0.2">
      <c r="H314" s="28"/>
    </row>
    <row r="315" spans="8:8" x14ac:dyDescent="0.2">
      <c r="H315" s="28"/>
    </row>
    <row r="316" spans="8:8" x14ac:dyDescent="0.2">
      <c r="H316" s="28"/>
    </row>
    <row r="317" spans="8:8" x14ac:dyDescent="0.2">
      <c r="H317" s="28"/>
    </row>
    <row r="318" spans="8:8" x14ac:dyDescent="0.2">
      <c r="H318" s="28"/>
    </row>
    <row r="319" spans="8:8" x14ac:dyDescent="0.2">
      <c r="H319" s="28"/>
    </row>
    <row r="320" spans="8:8" x14ac:dyDescent="0.2">
      <c r="H320" s="28"/>
    </row>
    <row r="321" spans="8:8" x14ac:dyDescent="0.2">
      <c r="H321" s="28"/>
    </row>
    <row r="322" spans="8:8" x14ac:dyDescent="0.2">
      <c r="H322" s="28"/>
    </row>
    <row r="323" spans="8:8" x14ac:dyDescent="0.2">
      <c r="H323" s="28"/>
    </row>
    <row r="324" spans="8:8" x14ac:dyDescent="0.2">
      <c r="H324" s="28"/>
    </row>
    <row r="325" spans="8:8" x14ac:dyDescent="0.2">
      <c r="H325" s="28"/>
    </row>
    <row r="326" spans="8:8" x14ac:dyDescent="0.2">
      <c r="H326" s="28"/>
    </row>
    <row r="327" spans="8:8" x14ac:dyDescent="0.2">
      <c r="H327" s="28"/>
    </row>
    <row r="328" spans="8:8" x14ac:dyDescent="0.2">
      <c r="H328" s="28"/>
    </row>
    <row r="329" spans="8:8" x14ac:dyDescent="0.2">
      <c r="H329" s="28"/>
    </row>
    <row r="330" spans="8:8" x14ac:dyDescent="0.2">
      <c r="H330" s="28"/>
    </row>
    <row r="331" spans="8:8" x14ac:dyDescent="0.2">
      <c r="H331" s="28"/>
    </row>
    <row r="332" spans="8:8" x14ac:dyDescent="0.2">
      <c r="H332" s="28"/>
    </row>
    <row r="333" spans="8:8" x14ac:dyDescent="0.2">
      <c r="H333" s="28"/>
    </row>
    <row r="334" spans="8:8" x14ac:dyDescent="0.2">
      <c r="H334" s="28"/>
    </row>
    <row r="335" spans="8:8" x14ac:dyDescent="0.2">
      <c r="H335" s="28"/>
    </row>
    <row r="336" spans="8:8" x14ac:dyDescent="0.2">
      <c r="H336" s="28"/>
    </row>
    <row r="337" spans="8:8" x14ac:dyDescent="0.2">
      <c r="H337" s="28"/>
    </row>
    <row r="338" spans="8:8" x14ac:dyDescent="0.2">
      <c r="H338" s="28"/>
    </row>
    <row r="339" spans="8:8" x14ac:dyDescent="0.2">
      <c r="H339" s="28"/>
    </row>
    <row r="340" spans="8:8" x14ac:dyDescent="0.2">
      <c r="H340" s="28"/>
    </row>
    <row r="341" spans="8:8" x14ac:dyDescent="0.2">
      <c r="H341" s="28"/>
    </row>
    <row r="342" spans="8:8" x14ac:dyDescent="0.2">
      <c r="H342" s="28"/>
    </row>
    <row r="343" spans="8:8" x14ac:dyDescent="0.2">
      <c r="H343" s="28"/>
    </row>
    <row r="344" spans="8:8" x14ac:dyDescent="0.2">
      <c r="H344" s="28"/>
    </row>
    <row r="345" spans="8:8" x14ac:dyDescent="0.2">
      <c r="H345" s="28"/>
    </row>
    <row r="346" spans="8:8" x14ac:dyDescent="0.2">
      <c r="H346" s="28"/>
    </row>
    <row r="347" spans="8:8" x14ac:dyDescent="0.2">
      <c r="H347" s="28"/>
    </row>
    <row r="348" spans="8:8" x14ac:dyDescent="0.2">
      <c r="H348" s="28"/>
    </row>
    <row r="349" spans="8:8" x14ac:dyDescent="0.2">
      <c r="H349" s="28"/>
    </row>
    <row r="350" spans="8:8" x14ac:dyDescent="0.2">
      <c r="H350" s="28"/>
    </row>
    <row r="351" spans="8:8" x14ac:dyDescent="0.2">
      <c r="H351" s="28"/>
    </row>
    <row r="352" spans="8:8" x14ac:dyDescent="0.2">
      <c r="H352" s="28"/>
    </row>
    <row r="353" spans="8:8" x14ac:dyDescent="0.2">
      <c r="H353" s="28"/>
    </row>
    <row r="354" spans="8:8" x14ac:dyDescent="0.2">
      <c r="H354" s="28"/>
    </row>
    <row r="355" spans="8:8" x14ac:dyDescent="0.2">
      <c r="H355" s="28"/>
    </row>
    <row r="356" spans="8:8" x14ac:dyDescent="0.2">
      <c r="H356" s="28"/>
    </row>
    <row r="357" spans="8:8" x14ac:dyDescent="0.2">
      <c r="H357" s="28"/>
    </row>
    <row r="358" spans="8:8" x14ac:dyDescent="0.2">
      <c r="H358" s="28"/>
    </row>
    <row r="359" spans="8:8" x14ac:dyDescent="0.2">
      <c r="H359" s="28"/>
    </row>
    <row r="360" spans="8:8" x14ac:dyDescent="0.2">
      <c r="H360" s="28"/>
    </row>
    <row r="361" spans="8:8" x14ac:dyDescent="0.2">
      <c r="H361" s="28"/>
    </row>
    <row r="362" spans="8:8" x14ac:dyDescent="0.2">
      <c r="H362" s="28"/>
    </row>
    <row r="363" spans="8:8" x14ac:dyDescent="0.2">
      <c r="H363" s="28"/>
    </row>
    <row r="364" spans="8:8" x14ac:dyDescent="0.2">
      <c r="H364" s="28"/>
    </row>
    <row r="365" spans="8:8" x14ac:dyDescent="0.2">
      <c r="H365" s="28"/>
    </row>
    <row r="366" spans="8:8" x14ac:dyDescent="0.2">
      <c r="H366" s="28"/>
    </row>
    <row r="367" spans="8:8" x14ac:dyDescent="0.2">
      <c r="H367" s="28"/>
    </row>
    <row r="368" spans="8:8" x14ac:dyDescent="0.2">
      <c r="H368" s="28"/>
    </row>
    <row r="369" spans="8:8" x14ac:dyDescent="0.2">
      <c r="H369" s="28"/>
    </row>
    <row r="370" spans="8:8" x14ac:dyDescent="0.2">
      <c r="H370" s="28"/>
    </row>
    <row r="371" spans="8:8" x14ac:dyDescent="0.2">
      <c r="H371" s="28"/>
    </row>
    <row r="372" spans="8:8" x14ac:dyDescent="0.2">
      <c r="H372" s="28"/>
    </row>
    <row r="373" spans="8:8" x14ac:dyDescent="0.2">
      <c r="H373" s="28"/>
    </row>
    <row r="374" spans="8:8" x14ac:dyDescent="0.2">
      <c r="H374" s="28"/>
    </row>
    <row r="375" spans="8:8" x14ac:dyDescent="0.2">
      <c r="H375" s="28"/>
    </row>
    <row r="376" spans="8:8" x14ac:dyDescent="0.2">
      <c r="H376" s="28"/>
    </row>
    <row r="377" spans="8:8" x14ac:dyDescent="0.2">
      <c r="H377" s="28"/>
    </row>
    <row r="378" spans="8:8" x14ac:dyDescent="0.2">
      <c r="H378" s="28"/>
    </row>
    <row r="379" spans="8:8" x14ac:dyDescent="0.2">
      <c r="H379" s="28"/>
    </row>
    <row r="380" spans="8:8" x14ac:dyDescent="0.2">
      <c r="H380" s="28"/>
    </row>
    <row r="381" spans="8:8" x14ac:dyDescent="0.2">
      <c r="H381" s="28"/>
    </row>
    <row r="382" spans="8:8" x14ac:dyDescent="0.2">
      <c r="H382" s="28"/>
    </row>
    <row r="383" spans="8:8" x14ac:dyDescent="0.2">
      <c r="H383" s="28"/>
    </row>
    <row r="384" spans="8:8" x14ac:dyDescent="0.2">
      <c r="H384" s="28"/>
    </row>
    <row r="385" spans="8:8" x14ac:dyDescent="0.2">
      <c r="H385" s="28"/>
    </row>
    <row r="386" spans="8:8" x14ac:dyDescent="0.2">
      <c r="H386" s="28"/>
    </row>
    <row r="387" spans="8:8" x14ac:dyDescent="0.2">
      <c r="H387" s="28"/>
    </row>
    <row r="388" spans="8:8" x14ac:dyDescent="0.2">
      <c r="H388" s="28"/>
    </row>
    <row r="389" spans="8:8" x14ac:dyDescent="0.2">
      <c r="H389" s="28"/>
    </row>
    <row r="390" spans="8:8" x14ac:dyDescent="0.2">
      <c r="H390" s="28"/>
    </row>
    <row r="391" spans="8:8" x14ac:dyDescent="0.2">
      <c r="H391" s="28"/>
    </row>
    <row r="392" spans="8:8" x14ac:dyDescent="0.2">
      <c r="H392" s="28"/>
    </row>
    <row r="393" spans="8:8" x14ac:dyDescent="0.2">
      <c r="H393" s="28"/>
    </row>
    <row r="394" spans="8:8" x14ac:dyDescent="0.2">
      <c r="H394" s="28"/>
    </row>
    <row r="395" spans="8:8" x14ac:dyDescent="0.2">
      <c r="H395" s="28"/>
    </row>
    <row r="396" spans="8:8" x14ac:dyDescent="0.2">
      <c r="H396" s="28"/>
    </row>
    <row r="397" spans="8:8" x14ac:dyDescent="0.2">
      <c r="H397" s="28"/>
    </row>
    <row r="398" spans="8:8" x14ac:dyDescent="0.2">
      <c r="H398" s="28"/>
    </row>
    <row r="399" spans="8:8" x14ac:dyDescent="0.2">
      <c r="H399" s="28"/>
    </row>
    <row r="400" spans="8:8" x14ac:dyDescent="0.2">
      <c r="H400" s="28"/>
    </row>
    <row r="401" spans="8:8" x14ac:dyDescent="0.2">
      <c r="H401" s="28"/>
    </row>
    <row r="402" spans="8:8" x14ac:dyDescent="0.2">
      <c r="H402" s="28"/>
    </row>
    <row r="403" spans="8:8" x14ac:dyDescent="0.2">
      <c r="H403" s="28"/>
    </row>
    <row r="404" spans="8:8" x14ac:dyDescent="0.2">
      <c r="H404" s="28"/>
    </row>
    <row r="405" spans="8:8" x14ac:dyDescent="0.2">
      <c r="H405" s="28"/>
    </row>
    <row r="406" spans="8:8" x14ac:dyDescent="0.2">
      <c r="H406" s="28"/>
    </row>
    <row r="407" spans="8:8" x14ac:dyDescent="0.2">
      <c r="H407" s="28"/>
    </row>
    <row r="408" spans="8:8" x14ac:dyDescent="0.2">
      <c r="H408" s="28"/>
    </row>
    <row r="409" spans="8:8" x14ac:dyDescent="0.2">
      <c r="H409" s="28"/>
    </row>
    <row r="410" spans="8:8" x14ac:dyDescent="0.2">
      <c r="H410" s="28"/>
    </row>
    <row r="411" spans="8:8" x14ac:dyDescent="0.2">
      <c r="H411" s="28"/>
    </row>
    <row r="412" spans="8:8" x14ac:dyDescent="0.2">
      <c r="H412" s="28"/>
    </row>
    <row r="413" spans="8:8" x14ac:dyDescent="0.2">
      <c r="H413" s="28"/>
    </row>
    <row r="414" spans="8:8" x14ac:dyDescent="0.2">
      <c r="H414" s="28"/>
    </row>
    <row r="415" spans="8:8" x14ac:dyDescent="0.2">
      <c r="H415" s="28"/>
    </row>
    <row r="416" spans="8:8" x14ac:dyDescent="0.2">
      <c r="H416" s="28"/>
    </row>
    <row r="417" spans="8:8" x14ac:dyDescent="0.2">
      <c r="H417" s="28"/>
    </row>
    <row r="418" spans="8:8" x14ac:dyDescent="0.2">
      <c r="H418" s="28"/>
    </row>
    <row r="419" spans="8:8" x14ac:dyDescent="0.2">
      <c r="H419" s="28"/>
    </row>
    <row r="420" spans="8:8" x14ac:dyDescent="0.2">
      <c r="H420" s="28"/>
    </row>
    <row r="421" spans="8:8" x14ac:dyDescent="0.2">
      <c r="H421" s="28"/>
    </row>
    <row r="422" spans="8:8" x14ac:dyDescent="0.2">
      <c r="H422" s="28"/>
    </row>
    <row r="423" spans="8:8" x14ac:dyDescent="0.2">
      <c r="H423" s="28"/>
    </row>
    <row r="424" spans="8:8" x14ac:dyDescent="0.2">
      <c r="H424" s="28"/>
    </row>
    <row r="425" spans="8:8" x14ac:dyDescent="0.2">
      <c r="H425" s="28"/>
    </row>
    <row r="426" spans="8:8" x14ac:dyDescent="0.2">
      <c r="H426" s="28"/>
    </row>
    <row r="427" spans="8:8" x14ac:dyDescent="0.2">
      <c r="H427" s="28"/>
    </row>
    <row r="428" spans="8:8" x14ac:dyDescent="0.2">
      <c r="H428" s="28"/>
    </row>
    <row r="429" spans="8:8" x14ac:dyDescent="0.2">
      <c r="H429" s="28"/>
    </row>
    <row r="430" spans="8:8" x14ac:dyDescent="0.2">
      <c r="H430" s="28"/>
    </row>
    <row r="431" spans="8:8" x14ac:dyDescent="0.2">
      <c r="H431" s="28"/>
    </row>
    <row r="432" spans="8:8" x14ac:dyDescent="0.2">
      <c r="H432" s="28"/>
    </row>
    <row r="433" spans="8:8" x14ac:dyDescent="0.2">
      <c r="H433" s="28"/>
    </row>
    <row r="434" spans="8:8" x14ac:dyDescent="0.2">
      <c r="H434" s="28"/>
    </row>
    <row r="435" spans="8:8" x14ac:dyDescent="0.2">
      <c r="H435" s="28"/>
    </row>
    <row r="436" spans="8:8" x14ac:dyDescent="0.2">
      <c r="H436" s="28"/>
    </row>
    <row r="437" spans="8:8" x14ac:dyDescent="0.2">
      <c r="H437" s="28"/>
    </row>
    <row r="438" spans="8:8" x14ac:dyDescent="0.2">
      <c r="H438" s="28"/>
    </row>
    <row r="439" spans="8:8" x14ac:dyDescent="0.2">
      <c r="H439" s="28"/>
    </row>
    <row r="440" spans="8:8" x14ac:dyDescent="0.2">
      <c r="H440" s="28"/>
    </row>
    <row r="441" spans="8:8" x14ac:dyDescent="0.2">
      <c r="H441" s="28"/>
    </row>
    <row r="442" spans="8:8" x14ac:dyDescent="0.2">
      <c r="H442" s="28"/>
    </row>
    <row r="443" spans="8:8" x14ac:dyDescent="0.2">
      <c r="H443" s="28"/>
    </row>
    <row r="444" spans="8:8" x14ac:dyDescent="0.2">
      <c r="H444" s="28"/>
    </row>
    <row r="445" spans="8:8" x14ac:dyDescent="0.2">
      <c r="H445" s="28"/>
    </row>
    <row r="446" spans="8:8" x14ac:dyDescent="0.2">
      <c r="H446" s="28"/>
    </row>
    <row r="447" spans="8:8" x14ac:dyDescent="0.2">
      <c r="H447" s="28"/>
    </row>
    <row r="448" spans="8:8" x14ac:dyDescent="0.2">
      <c r="H448" s="28"/>
    </row>
    <row r="449" spans="8:8" x14ac:dyDescent="0.2">
      <c r="H449" s="28"/>
    </row>
    <row r="450" spans="8:8" x14ac:dyDescent="0.2">
      <c r="H450" s="28"/>
    </row>
    <row r="451" spans="8:8" x14ac:dyDescent="0.2">
      <c r="H451" s="28"/>
    </row>
    <row r="452" spans="8:8" x14ac:dyDescent="0.2">
      <c r="H452" s="28"/>
    </row>
    <row r="453" spans="8:8" x14ac:dyDescent="0.2">
      <c r="H453" s="28"/>
    </row>
    <row r="454" spans="8:8" x14ac:dyDescent="0.2">
      <c r="H454" s="28"/>
    </row>
    <row r="455" spans="8:8" x14ac:dyDescent="0.2">
      <c r="H455" s="28"/>
    </row>
    <row r="456" spans="8:8" x14ac:dyDescent="0.2">
      <c r="H456" s="28"/>
    </row>
    <row r="457" spans="8:8" x14ac:dyDescent="0.2">
      <c r="H457" s="28"/>
    </row>
    <row r="458" spans="8:8" x14ac:dyDescent="0.2">
      <c r="H458" s="28"/>
    </row>
    <row r="459" spans="8:8" x14ac:dyDescent="0.2">
      <c r="H459" s="28"/>
    </row>
    <row r="460" spans="8:8" x14ac:dyDescent="0.2">
      <c r="H460" s="28"/>
    </row>
    <row r="461" spans="8:8" x14ac:dyDescent="0.2">
      <c r="H461" s="28"/>
    </row>
    <row r="462" spans="8:8" x14ac:dyDescent="0.2">
      <c r="H462" s="28"/>
    </row>
    <row r="463" spans="8:8" x14ac:dyDescent="0.2">
      <c r="H463" s="28"/>
    </row>
    <row r="464" spans="8:8" x14ac:dyDescent="0.2">
      <c r="H464" s="28"/>
    </row>
    <row r="465" spans="8:8" x14ac:dyDescent="0.2">
      <c r="H465" s="28"/>
    </row>
    <row r="466" spans="8:8" x14ac:dyDescent="0.2">
      <c r="H466" s="28"/>
    </row>
    <row r="467" spans="8:8" x14ac:dyDescent="0.2">
      <c r="H467" s="28"/>
    </row>
    <row r="468" spans="8:8" x14ac:dyDescent="0.2">
      <c r="H468" s="28"/>
    </row>
    <row r="469" spans="8:8" x14ac:dyDescent="0.2">
      <c r="H469" s="28"/>
    </row>
    <row r="470" spans="8:8" x14ac:dyDescent="0.2">
      <c r="H470" s="28"/>
    </row>
    <row r="471" spans="8:8" x14ac:dyDescent="0.2">
      <c r="H471" s="28"/>
    </row>
    <row r="472" spans="8:8" x14ac:dyDescent="0.2">
      <c r="H472" s="28"/>
    </row>
    <row r="473" spans="8:8" x14ac:dyDescent="0.2">
      <c r="H473" s="28"/>
    </row>
    <row r="474" spans="8:8" x14ac:dyDescent="0.2">
      <c r="H474" s="28"/>
    </row>
    <row r="475" spans="8:8" x14ac:dyDescent="0.2">
      <c r="H475" s="28"/>
    </row>
    <row r="476" spans="8:8" x14ac:dyDescent="0.2">
      <c r="H476" s="28"/>
    </row>
    <row r="477" spans="8:8" x14ac:dyDescent="0.2">
      <c r="H477" s="28"/>
    </row>
    <row r="478" spans="8:8" x14ac:dyDescent="0.2">
      <c r="H478" s="28"/>
    </row>
    <row r="479" spans="8:8" x14ac:dyDescent="0.2">
      <c r="H479" s="28"/>
    </row>
    <row r="480" spans="8:8" x14ac:dyDescent="0.2">
      <c r="H480" s="28"/>
    </row>
    <row r="481" spans="8:8" x14ac:dyDescent="0.2">
      <c r="H481" s="28"/>
    </row>
    <row r="482" spans="8:8" x14ac:dyDescent="0.2">
      <c r="H482" s="28"/>
    </row>
    <row r="483" spans="8:8" x14ac:dyDescent="0.2">
      <c r="H483" s="28"/>
    </row>
    <row r="484" spans="8:8" x14ac:dyDescent="0.2">
      <c r="H484" s="28"/>
    </row>
    <row r="485" spans="8:8" x14ac:dyDescent="0.2">
      <c r="H485" s="28"/>
    </row>
    <row r="486" spans="8:8" x14ac:dyDescent="0.2">
      <c r="H486" s="28"/>
    </row>
    <row r="487" spans="8:8" x14ac:dyDescent="0.2">
      <c r="H487" s="28"/>
    </row>
    <row r="488" spans="8:8" x14ac:dyDescent="0.2">
      <c r="H488" s="28"/>
    </row>
    <row r="489" spans="8:8" x14ac:dyDescent="0.2">
      <c r="H489" s="28"/>
    </row>
    <row r="490" spans="8:8" x14ac:dyDescent="0.2">
      <c r="H490" s="28"/>
    </row>
    <row r="491" spans="8:8" x14ac:dyDescent="0.2">
      <c r="H491" s="28"/>
    </row>
    <row r="492" spans="8:8" x14ac:dyDescent="0.2">
      <c r="H492" s="28"/>
    </row>
    <row r="493" spans="8:8" x14ac:dyDescent="0.2">
      <c r="H493" s="28"/>
    </row>
    <row r="494" spans="8:8" x14ac:dyDescent="0.2">
      <c r="H494" s="28"/>
    </row>
    <row r="495" spans="8:8" x14ac:dyDescent="0.2">
      <c r="H495" s="28"/>
    </row>
    <row r="496" spans="8:8" x14ac:dyDescent="0.2">
      <c r="H496" s="28"/>
    </row>
    <row r="497" spans="8:8" x14ac:dyDescent="0.2">
      <c r="H497" s="28"/>
    </row>
    <row r="498" spans="8:8" x14ac:dyDescent="0.2">
      <c r="H498" s="28"/>
    </row>
    <row r="499" spans="8:8" x14ac:dyDescent="0.2">
      <c r="H499" s="28"/>
    </row>
    <row r="500" spans="8:8" x14ac:dyDescent="0.2">
      <c r="H500" s="28"/>
    </row>
    <row r="501" spans="8:8" x14ac:dyDescent="0.2">
      <c r="H501" s="28"/>
    </row>
    <row r="502" spans="8:8" x14ac:dyDescent="0.2">
      <c r="H502" s="28"/>
    </row>
    <row r="503" spans="8:8" x14ac:dyDescent="0.2">
      <c r="H503" s="28"/>
    </row>
    <row r="504" spans="8:8" x14ac:dyDescent="0.2">
      <c r="H504" s="28"/>
    </row>
    <row r="505" spans="8:8" x14ac:dyDescent="0.2">
      <c r="H505" s="28"/>
    </row>
    <row r="506" spans="8:8" x14ac:dyDescent="0.2">
      <c r="H506" s="28"/>
    </row>
    <row r="507" spans="8:8" x14ac:dyDescent="0.2">
      <c r="H507" s="28"/>
    </row>
    <row r="508" spans="8:8" x14ac:dyDescent="0.2">
      <c r="H508" s="28"/>
    </row>
    <row r="509" spans="8:8" x14ac:dyDescent="0.2">
      <c r="H509" s="28"/>
    </row>
    <row r="510" spans="8:8" x14ac:dyDescent="0.2">
      <c r="H510" s="28"/>
    </row>
    <row r="511" spans="8:8" x14ac:dyDescent="0.2">
      <c r="H511" s="28"/>
    </row>
    <row r="512" spans="8:8" x14ac:dyDescent="0.2">
      <c r="H512" s="28"/>
    </row>
    <row r="513" spans="8:8" x14ac:dyDescent="0.2">
      <c r="H513" s="28"/>
    </row>
    <row r="514" spans="8:8" x14ac:dyDescent="0.2">
      <c r="H514" s="28"/>
    </row>
    <row r="515" spans="8:8" x14ac:dyDescent="0.2">
      <c r="H515" s="28"/>
    </row>
    <row r="516" spans="8:8" x14ac:dyDescent="0.2">
      <c r="H516" s="28"/>
    </row>
    <row r="517" spans="8:8" x14ac:dyDescent="0.2">
      <c r="H517" s="28"/>
    </row>
    <row r="518" spans="8:8" x14ac:dyDescent="0.2">
      <c r="H518" s="28"/>
    </row>
    <row r="519" spans="8:8" x14ac:dyDescent="0.2">
      <c r="H519" s="28"/>
    </row>
    <row r="520" spans="8:8" x14ac:dyDescent="0.2">
      <c r="H520" s="28"/>
    </row>
    <row r="521" spans="8:8" x14ac:dyDescent="0.2">
      <c r="H521" s="28"/>
    </row>
    <row r="522" spans="8:8" x14ac:dyDescent="0.2">
      <c r="H522" s="28"/>
    </row>
    <row r="523" spans="8:8" x14ac:dyDescent="0.2">
      <c r="H523" s="28"/>
    </row>
    <row r="524" spans="8:8" x14ac:dyDescent="0.2">
      <c r="H524" s="28"/>
    </row>
    <row r="525" spans="8:8" x14ac:dyDescent="0.2">
      <c r="H525" s="28"/>
    </row>
    <row r="526" spans="8:8" x14ac:dyDescent="0.2">
      <c r="H526" s="28"/>
    </row>
    <row r="527" spans="8:8" x14ac:dyDescent="0.2">
      <c r="H527" s="28"/>
    </row>
    <row r="528" spans="8:8" x14ac:dyDescent="0.2">
      <c r="H528" s="28"/>
    </row>
    <row r="529" spans="8:8" x14ac:dyDescent="0.2">
      <c r="H529" s="28"/>
    </row>
    <row r="530" spans="8:8" x14ac:dyDescent="0.2">
      <c r="H530" s="28"/>
    </row>
    <row r="531" spans="8:8" x14ac:dyDescent="0.2">
      <c r="H531" s="28"/>
    </row>
    <row r="532" spans="8:8" x14ac:dyDescent="0.2">
      <c r="H532" s="28"/>
    </row>
    <row r="533" spans="8:8" x14ac:dyDescent="0.2">
      <c r="H533" s="28"/>
    </row>
    <row r="534" spans="8:8" x14ac:dyDescent="0.2">
      <c r="H534" s="28"/>
    </row>
    <row r="535" spans="8:8" x14ac:dyDescent="0.2">
      <c r="H535" s="28"/>
    </row>
    <row r="536" spans="8:8" x14ac:dyDescent="0.2">
      <c r="H536" s="28"/>
    </row>
    <row r="537" spans="8:8" x14ac:dyDescent="0.2">
      <c r="H537" s="28"/>
    </row>
    <row r="538" spans="8:8" x14ac:dyDescent="0.2">
      <c r="H538" s="28"/>
    </row>
    <row r="539" spans="8:8" x14ac:dyDescent="0.2">
      <c r="H539" s="28"/>
    </row>
    <row r="540" spans="8:8" x14ac:dyDescent="0.2">
      <c r="H540" s="28"/>
    </row>
    <row r="541" spans="8:8" x14ac:dyDescent="0.2">
      <c r="H541" s="28"/>
    </row>
    <row r="542" spans="8:8" x14ac:dyDescent="0.2">
      <c r="H542" s="28"/>
    </row>
    <row r="543" spans="8:8" x14ac:dyDescent="0.2">
      <c r="H543" s="28"/>
    </row>
    <row r="544" spans="8:8" x14ac:dyDescent="0.2">
      <c r="H544" s="28"/>
    </row>
    <row r="545" spans="8:8" x14ac:dyDescent="0.2">
      <c r="H545" s="28"/>
    </row>
    <row r="546" spans="8:8" x14ac:dyDescent="0.2">
      <c r="H546" s="28"/>
    </row>
    <row r="547" spans="8:8" x14ac:dyDescent="0.2">
      <c r="H547" s="28"/>
    </row>
    <row r="548" spans="8:8" x14ac:dyDescent="0.2">
      <c r="H548" s="28"/>
    </row>
    <row r="549" spans="8:8" x14ac:dyDescent="0.2">
      <c r="H549" s="28"/>
    </row>
    <row r="550" spans="8:8" x14ac:dyDescent="0.2">
      <c r="H550" s="28"/>
    </row>
    <row r="551" spans="8:8" x14ac:dyDescent="0.2">
      <c r="H551" s="28"/>
    </row>
    <row r="552" spans="8:8" x14ac:dyDescent="0.2">
      <c r="H552" s="28"/>
    </row>
    <row r="553" spans="8:8" x14ac:dyDescent="0.2">
      <c r="H553" s="28"/>
    </row>
    <row r="554" spans="8:8" x14ac:dyDescent="0.2">
      <c r="H554" s="28"/>
    </row>
    <row r="555" spans="8:8" x14ac:dyDescent="0.2">
      <c r="H555" s="28"/>
    </row>
  </sheetData>
  <autoFilter ref="A4:N76">
    <filterColumn colId="2">
      <filters>
        <filter val="APR"/>
      </filters>
    </filterColumn>
  </autoFilter>
  <phoneticPr fontId="0" type="noConversion"/>
  <printOptions horizontalCentered="1"/>
  <pageMargins left="0" right="0" top="0" bottom="0.35" header="0" footer="0"/>
  <pageSetup scale="91" orientation="landscape" horizontalDpi="400" r:id="rId1"/>
  <headerFooter alignWithMargins="0">
    <oddFooter>&amp;L&amp;8&amp;D, &amp;T&amp;C&amp;8&amp;F&amp;R&amp;8&amp;A</oddFooter>
  </headerFooter>
  <rowBreaks count="1" manualBreakCount="1">
    <brk id="41" max="7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5" sqref="A25"/>
    </sheetView>
  </sheetViews>
  <sheetFormatPr defaultRowHeight="12.75" x14ac:dyDescent="0.2"/>
  <cols>
    <col min="1" max="1" width="9.140625" style="1"/>
    <col min="2" max="2" width="9.140625" style="45"/>
    <col min="4" max="4" width="9.140625" style="46"/>
    <col min="5" max="5" width="10.140625" style="45" bestFit="1" customWidth="1"/>
    <col min="6" max="6" width="11.28515625" style="46" bestFit="1" customWidth="1"/>
    <col min="7" max="7" width="43" bestFit="1" customWidth="1"/>
  </cols>
  <sheetData>
    <row r="1" spans="1:7" x14ac:dyDescent="0.2">
      <c r="A1" s="41" t="s">
        <v>16</v>
      </c>
      <c r="E1" s="51">
        <f>SUM(E4:E1008)</f>
        <v>14300</v>
      </c>
      <c r="F1" s="52">
        <f>SUM(F4:F1008)</f>
        <v>21450</v>
      </c>
    </row>
    <row r="3" spans="1:7" s="49" customFormat="1" x14ac:dyDescent="0.2">
      <c r="A3" s="47" t="s">
        <v>17</v>
      </c>
      <c r="B3" s="48" t="s">
        <v>4</v>
      </c>
      <c r="C3" s="49" t="s">
        <v>18</v>
      </c>
      <c r="D3" s="50" t="s">
        <v>20</v>
      </c>
      <c r="E3" s="48" t="s">
        <v>19</v>
      </c>
      <c r="F3" s="50" t="s">
        <v>21</v>
      </c>
    </row>
    <row r="4" spans="1:7" x14ac:dyDescent="0.2">
      <c r="A4" s="1">
        <v>37259</v>
      </c>
      <c r="B4" s="45">
        <v>100</v>
      </c>
      <c r="C4">
        <v>8</v>
      </c>
      <c r="D4" s="46">
        <v>1.5</v>
      </c>
      <c r="E4" s="45">
        <f t="shared" ref="E4:E23" si="0">C4*B4</f>
        <v>800</v>
      </c>
      <c r="F4" s="46">
        <f t="shared" ref="F4:F23" si="1">D4*E4</f>
        <v>1200</v>
      </c>
    </row>
    <row r="5" spans="1:7" x14ac:dyDescent="0.2">
      <c r="A5" s="1">
        <v>37262</v>
      </c>
      <c r="B5" s="45">
        <v>175</v>
      </c>
      <c r="C5">
        <v>6</v>
      </c>
      <c r="D5" s="46">
        <v>1.5</v>
      </c>
      <c r="E5" s="45">
        <f>C5*B5</f>
        <v>1050</v>
      </c>
      <c r="F5" s="46">
        <f>D5*E5</f>
        <v>1575</v>
      </c>
      <c r="G5" t="s">
        <v>24</v>
      </c>
    </row>
    <row r="6" spans="1:7" x14ac:dyDescent="0.2">
      <c r="A6" s="1">
        <v>37263</v>
      </c>
      <c r="B6" s="45">
        <v>75</v>
      </c>
      <c r="C6">
        <v>6</v>
      </c>
      <c r="D6" s="46">
        <v>1.5</v>
      </c>
      <c r="E6" s="45">
        <f t="shared" si="0"/>
        <v>450</v>
      </c>
      <c r="F6" s="46">
        <f t="shared" si="1"/>
        <v>675</v>
      </c>
    </row>
    <row r="7" spans="1:7" x14ac:dyDescent="0.2">
      <c r="A7" s="1">
        <v>37263</v>
      </c>
      <c r="B7" s="45">
        <v>175</v>
      </c>
      <c r="C7">
        <v>2</v>
      </c>
      <c r="D7" s="46">
        <v>1.5</v>
      </c>
      <c r="E7" s="45">
        <f t="shared" si="0"/>
        <v>350</v>
      </c>
      <c r="F7" s="46">
        <f t="shared" si="1"/>
        <v>525</v>
      </c>
    </row>
    <row r="8" spans="1:7" x14ac:dyDescent="0.2">
      <c r="A8" s="1">
        <v>37271</v>
      </c>
      <c r="B8" s="45">
        <v>150</v>
      </c>
      <c r="C8">
        <v>11</v>
      </c>
      <c r="D8" s="46">
        <v>1.5</v>
      </c>
      <c r="E8" s="45">
        <f t="shared" si="0"/>
        <v>1650</v>
      </c>
      <c r="F8" s="46">
        <f t="shared" si="1"/>
        <v>2475</v>
      </c>
    </row>
    <row r="9" spans="1:7" x14ac:dyDescent="0.2">
      <c r="A9" s="1">
        <v>37272</v>
      </c>
      <c r="B9" s="45">
        <v>150</v>
      </c>
      <c r="C9">
        <v>7</v>
      </c>
      <c r="D9" s="46">
        <v>1.5</v>
      </c>
      <c r="E9" s="45">
        <f t="shared" si="0"/>
        <v>1050</v>
      </c>
      <c r="F9" s="46">
        <f t="shared" si="1"/>
        <v>1575</v>
      </c>
    </row>
    <row r="10" spans="1:7" x14ac:dyDescent="0.2">
      <c r="A10" s="1">
        <v>37273</v>
      </c>
      <c r="B10" s="45">
        <v>150</v>
      </c>
      <c r="C10">
        <v>7</v>
      </c>
      <c r="D10" s="46">
        <v>1.5</v>
      </c>
      <c r="E10" s="45">
        <f t="shared" si="0"/>
        <v>1050</v>
      </c>
      <c r="F10" s="46">
        <f t="shared" si="1"/>
        <v>1575</v>
      </c>
    </row>
    <row r="11" spans="1:7" x14ac:dyDescent="0.2">
      <c r="A11" s="1">
        <v>37273</v>
      </c>
      <c r="B11" s="45">
        <v>150</v>
      </c>
      <c r="C11">
        <v>7</v>
      </c>
      <c r="D11" s="46">
        <v>1.5</v>
      </c>
      <c r="E11" s="45">
        <f>C11*B11</f>
        <v>1050</v>
      </c>
      <c r="F11" s="46">
        <f>D11*E11</f>
        <v>1575</v>
      </c>
    </row>
    <row r="12" spans="1:7" x14ac:dyDescent="0.2">
      <c r="A12" s="1">
        <v>37275</v>
      </c>
      <c r="B12" s="45">
        <v>150</v>
      </c>
      <c r="C12">
        <v>3</v>
      </c>
      <c r="D12" s="46">
        <v>1.5</v>
      </c>
      <c r="E12" s="45">
        <f t="shared" si="0"/>
        <v>450</v>
      </c>
      <c r="F12" s="46">
        <f t="shared" si="1"/>
        <v>675</v>
      </c>
    </row>
    <row r="13" spans="1:7" x14ac:dyDescent="0.2">
      <c r="A13" s="1">
        <v>37277</v>
      </c>
      <c r="B13" s="45">
        <v>150</v>
      </c>
      <c r="C13">
        <v>3</v>
      </c>
      <c r="D13" s="46">
        <v>1.5</v>
      </c>
      <c r="E13" s="45">
        <f t="shared" si="0"/>
        <v>450</v>
      </c>
      <c r="F13" s="46">
        <f t="shared" si="1"/>
        <v>675</v>
      </c>
    </row>
    <row r="14" spans="1:7" x14ac:dyDescent="0.2">
      <c r="A14" s="1">
        <v>37278</v>
      </c>
      <c r="B14" s="45">
        <v>100</v>
      </c>
      <c r="C14">
        <v>1</v>
      </c>
      <c r="D14" s="46">
        <v>1.5</v>
      </c>
      <c r="E14" s="45">
        <f t="shared" si="0"/>
        <v>100</v>
      </c>
      <c r="F14" s="46">
        <f t="shared" si="1"/>
        <v>150</v>
      </c>
    </row>
    <row r="15" spans="1:7" x14ac:dyDescent="0.2">
      <c r="A15" s="1">
        <v>37278</v>
      </c>
      <c r="B15" s="45">
        <v>150</v>
      </c>
      <c r="C15">
        <v>4</v>
      </c>
      <c r="D15" s="46">
        <v>1.5</v>
      </c>
      <c r="E15" s="45">
        <f t="shared" si="0"/>
        <v>600</v>
      </c>
      <c r="F15" s="46">
        <f t="shared" si="1"/>
        <v>900</v>
      </c>
    </row>
    <row r="16" spans="1:7" x14ac:dyDescent="0.2">
      <c r="A16" s="1">
        <v>37278</v>
      </c>
      <c r="B16" s="45">
        <v>150</v>
      </c>
      <c r="C16">
        <v>3</v>
      </c>
      <c r="D16" s="46">
        <v>1.5</v>
      </c>
      <c r="E16" s="45">
        <f t="shared" si="0"/>
        <v>450</v>
      </c>
      <c r="F16" s="46">
        <f t="shared" si="1"/>
        <v>675</v>
      </c>
    </row>
    <row r="17" spans="1:7" x14ac:dyDescent="0.2">
      <c r="A17" s="1">
        <v>37279</v>
      </c>
      <c r="B17" s="45">
        <v>100</v>
      </c>
      <c r="C17">
        <v>3</v>
      </c>
      <c r="D17" s="46">
        <v>1.5</v>
      </c>
      <c r="E17" s="45">
        <f t="shared" si="0"/>
        <v>300</v>
      </c>
      <c r="F17" s="46">
        <f t="shared" si="1"/>
        <v>450</v>
      </c>
    </row>
    <row r="18" spans="1:7" x14ac:dyDescent="0.2">
      <c r="A18" s="1">
        <v>37279</v>
      </c>
      <c r="B18" s="45">
        <v>150</v>
      </c>
      <c r="C18">
        <v>8</v>
      </c>
      <c r="D18" s="46">
        <v>1.5</v>
      </c>
      <c r="E18" s="45">
        <f t="shared" si="0"/>
        <v>1200</v>
      </c>
      <c r="F18" s="46">
        <f t="shared" si="1"/>
        <v>1800</v>
      </c>
    </row>
    <row r="19" spans="1:7" x14ac:dyDescent="0.2">
      <c r="A19" s="1">
        <v>37280</v>
      </c>
      <c r="B19" s="45">
        <v>100</v>
      </c>
      <c r="C19">
        <v>3</v>
      </c>
      <c r="D19" s="46">
        <v>1.5</v>
      </c>
      <c r="E19" s="45">
        <f t="shared" si="0"/>
        <v>300</v>
      </c>
      <c r="F19" s="46">
        <f t="shared" si="1"/>
        <v>450</v>
      </c>
    </row>
    <row r="20" spans="1:7" x14ac:dyDescent="0.2">
      <c r="A20" s="1">
        <v>37280</v>
      </c>
      <c r="B20" s="45">
        <v>150</v>
      </c>
      <c r="C20">
        <v>7</v>
      </c>
      <c r="D20" s="46">
        <v>1.5</v>
      </c>
      <c r="E20" s="45">
        <f t="shared" si="0"/>
        <v>1050</v>
      </c>
      <c r="F20" s="46">
        <f t="shared" si="1"/>
        <v>1575</v>
      </c>
    </row>
    <row r="21" spans="1:7" x14ac:dyDescent="0.2">
      <c r="A21" s="1">
        <v>37281</v>
      </c>
      <c r="B21" s="45">
        <v>150</v>
      </c>
      <c r="C21">
        <v>3</v>
      </c>
      <c r="D21" s="46">
        <v>1.5</v>
      </c>
      <c r="E21" s="45">
        <f t="shared" si="0"/>
        <v>450</v>
      </c>
      <c r="F21" s="46">
        <f t="shared" si="1"/>
        <v>675</v>
      </c>
    </row>
    <row r="22" spans="1:7" x14ac:dyDescent="0.2">
      <c r="A22" s="1">
        <v>37281</v>
      </c>
      <c r="B22" s="45">
        <v>150</v>
      </c>
      <c r="C22">
        <v>7</v>
      </c>
      <c r="D22" s="46">
        <v>1.5</v>
      </c>
      <c r="E22" s="45">
        <f t="shared" si="0"/>
        <v>1050</v>
      </c>
      <c r="F22" s="46">
        <f t="shared" si="1"/>
        <v>1575</v>
      </c>
    </row>
    <row r="23" spans="1:7" x14ac:dyDescent="0.2">
      <c r="A23" s="1">
        <v>37282</v>
      </c>
      <c r="B23" s="45">
        <v>150</v>
      </c>
      <c r="C23">
        <v>3</v>
      </c>
      <c r="D23" s="46">
        <v>1.5</v>
      </c>
      <c r="E23" s="45">
        <f t="shared" si="0"/>
        <v>450</v>
      </c>
      <c r="F23" s="46">
        <f t="shared" si="1"/>
        <v>675</v>
      </c>
      <c r="G23" s="46">
        <f>SUM(F4:F23)</f>
        <v>21450</v>
      </c>
    </row>
  </sheetData>
  <phoneticPr fontId="0" type="noConversion"/>
  <pageMargins left="0.75" right="0.75" top="1" bottom="1" header="0.5" footer="0.5"/>
  <pageSetup orientation="portrait" horizontalDpi="400" verticalDpi="0" r:id="rId1"/>
  <headerFooter alignWithMargins="0">
    <oddFooter>&amp;L&amp;D, &amp;T&amp;C&amp;F&amp;R&amp;A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Nucleus Detail</vt:lpstr>
      <vt:lpstr>Tmx</vt:lpstr>
      <vt:lpstr>'Nucleus Detail'!Print_Area</vt:lpstr>
      <vt:lpstr>Tmx!Print_Area</vt:lpstr>
      <vt:lpstr>'Nucleus Detail'!Print_Titles</vt:lpstr>
    </vt:vector>
  </TitlesOfParts>
  <Company>Avista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Destefano</dc:creator>
  <cp:lastModifiedBy>Jan Havlíček</cp:lastModifiedBy>
  <cp:lastPrinted>2002-05-08T14:13:41Z</cp:lastPrinted>
  <dcterms:created xsi:type="dcterms:W3CDTF">2002-01-04T18:23:27Z</dcterms:created>
  <dcterms:modified xsi:type="dcterms:W3CDTF">2023-09-15T17:47:48Z</dcterms:modified>
</cp:coreProperties>
</file>