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4783B-3748-4873-AB57-E25AF762979A}" xr6:coauthVersionLast="47" xr6:coauthVersionMax="47" xr10:uidLastSave="{00000000-0000-0000-0000-000000000000}"/>
  <bookViews>
    <workbookView xWindow="-120" yWindow="-120" windowWidth="38640" windowHeight="15720" firstSheet="5" activeTab="11"/>
  </bookViews>
  <sheets>
    <sheet name="January 2000" sheetId="9" r:id="rId1"/>
    <sheet name="February 2000" sheetId="10" r:id="rId2"/>
    <sheet name="March 2000" sheetId="11" r:id="rId3"/>
    <sheet name="April 2000" sheetId="12" r:id="rId4"/>
    <sheet name="May 2000" sheetId="13" r:id="rId5"/>
    <sheet name="June 2000" sheetId="15" r:id="rId6"/>
    <sheet name="July 2000" sheetId="14" r:id="rId7"/>
    <sheet name="Aug 2000" sheetId="16" r:id="rId8"/>
    <sheet name="Sep 2000" sheetId="17" r:id="rId9"/>
    <sheet name="Oct 2000" sheetId="18" r:id="rId10"/>
    <sheet name="Nov 2000" sheetId="19" r:id="rId11"/>
    <sheet name="Dec 2000" sheetId="20" r:id="rId12"/>
  </sheets>
  <calcPr calcId="0"/>
</workbook>
</file>

<file path=xl/calcChain.xml><?xml version="1.0" encoding="utf-8"?>
<calcChain xmlns="http://schemas.openxmlformats.org/spreadsheetml/2006/main">
  <c r="G14" i="12" l="1"/>
  <c r="G17" i="12"/>
  <c r="G20" i="12"/>
  <c r="G23" i="12"/>
  <c r="G26" i="12"/>
  <c r="D29" i="12"/>
  <c r="G14" i="16"/>
  <c r="G17" i="16"/>
  <c r="G20" i="16"/>
  <c r="G23" i="16"/>
  <c r="G26" i="16"/>
  <c r="D29" i="16"/>
  <c r="G14" i="20"/>
  <c r="G17" i="20"/>
  <c r="G20" i="20"/>
  <c r="G23" i="20"/>
  <c r="G26" i="20"/>
  <c r="D29" i="20"/>
  <c r="G14" i="10"/>
  <c r="G17" i="10"/>
  <c r="G20" i="10"/>
  <c r="G23" i="10"/>
  <c r="G26" i="10"/>
  <c r="D29" i="10"/>
  <c r="G14" i="9"/>
  <c r="G17" i="9"/>
  <c r="G20" i="9"/>
  <c r="G23" i="9"/>
  <c r="G26" i="9"/>
  <c r="D29" i="9"/>
  <c r="G14" i="14"/>
  <c r="G17" i="14"/>
  <c r="G20" i="14"/>
  <c r="G23" i="14"/>
  <c r="G26" i="14"/>
  <c r="D29" i="14"/>
  <c r="G14" i="15"/>
  <c r="G17" i="15"/>
  <c r="G20" i="15"/>
  <c r="G23" i="15"/>
  <c r="G26" i="15"/>
  <c r="D29" i="15"/>
  <c r="G14" i="11"/>
  <c r="G17" i="11"/>
  <c r="G20" i="11"/>
  <c r="G23" i="11"/>
  <c r="G26" i="11"/>
  <c r="D29" i="11"/>
  <c r="G14" i="13"/>
  <c r="G17" i="13"/>
  <c r="G20" i="13"/>
  <c r="G23" i="13"/>
  <c r="G26" i="13"/>
  <c r="D29" i="13"/>
  <c r="G14" i="19"/>
  <c r="G17" i="19"/>
  <c r="G20" i="19"/>
  <c r="G23" i="19"/>
  <c r="G26" i="19"/>
  <c r="D29" i="19"/>
  <c r="G14" i="18"/>
  <c r="G17" i="18"/>
  <c r="G20" i="18"/>
  <c r="G23" i="18"/>
  <c r="G26" i="18"/>
  <c r="D29" i="18"/>
  <c r="G14" i="17"/>
  <c r="G17" i="17"/>
  <c r="G20" i="17"/>
  <c r="G23" i="17"/>
  <c r="G26" i="17"/>
  <c r="D29" i="17"/>
</calcChain>
</file>

<file path=xl/sharedStrings.xml><?xml version="1.0" encoding="utf-8"?>
<sst xmlns="http://schemas.openxmlformats.org/spreadsheetml/2006/main" count="756" uniqueCount="38">
  <si>
    <t>Done after bid-week:</t>
  </si>
  <si>
    <t>Telerate/Price Basis/Quotes/Deals/OTC/Pub Posting</t>
  </si>
  <si>
    <t>Pull up Crude Merc value &amp; update cell E9</t>
  </si>
  <si>
    <t>Date,F5,%Nxavcprompt,F3</t>
  </si>
  <si>
    <t>Update following cells from Gas Market Report</t>
  </si>
  <si>
    <t>Note: Insert the #'s in blue to calculate the customer price</t>
  </si>
  <si>
    <t>Crude Merc</t>
  </si>
  <si>
    <t>IF-Elpaso Perm</t>
  </si>
  <si>
    <t>IF-HH</t>
  </si>
  <si>
    <t>IF-Elpaso/SJ</t>
  </si>
  <si>
    <t>IF-TW-Permian</t>
  </si>
  <si>
    <t>CPR#</t>
  </si>
  <si>
    <t>Sitara #</t>
  </si>
  <si>
    <t>TAGG #</t>
  </si>
  <si>
    <t>PanEnergy/Duke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</si>
  <si>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</si>
  <si>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</si>
  <si>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</si>
  <si>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</si>
  <si>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</si>
  <si>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</si>
  <si>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</si>
  <si>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</si>
  <si>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</si>
  <si>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1/92-12/2003</t>
  </si>
  <si>
    <t>E22656</t>
  </si>
  <si>
    <t>7,000/day</t>
  </si>
  <si>
    <t>1/95-12/2001</t>
  </si>
  <si>
    <t>Southern</t>
  </si>
  <si>
    <t>E21977</t>
  </si>
  <si>
    <t>10,000/day</t>
  </si>
  <si>
    <t>6/96-4/2002</t>
  </si>
  <si>
    <t>Agave/Yates</t>
  </si>
  <si>
    <t>E20337</t>
  </si>
  <si>
    <t>1/93-12/2002</t>
  </si>
  <si>
    <t>Last Update:</t>
  </si>
  <si>
    <t xml:space="preserve"> * moved to Central desk for March</t>
  </si>
  <si>
    <t>Vastar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</si>
</sst>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0"/>
      <name val="Footlight MT Light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4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6" sqref="D2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8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27.014199999999999</v>
      </c>
      <c r="D10">
        <v>2.19</v>
      </c>
      <c r="E10">
        <v>2.36</v>
      </c>
      <c r="F10">
        <v>2.1800000000000002</v>
      </c>
      <c r="G10">
        <v>2.1800000000000002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>
        <f>((C10/5.8)*0.55)-(E10-D10)</f>
        <v>2.3916913793103451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>
        <f>((C10/5.826)*0.545)-(E10-D10)</f>
        <v>2.3570750085822176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>
        <f>((C10/5.8)*0.6)-0.1</f>
        <v>2.6945724137931033</v>
      </c>
    </row>
    <row r="22" spans="1:8" x14ac:dyDescent="0.2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>
        <f>((C10/5.826)*0.535)-(E10-F10)</f>
        <v>2.300706659800893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>
        <f>((C10/5.826)*0.57)-(E10-G10)</f>
        <v>2.4629958805355305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H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32.932000000000002</v>
      </c>
      <c r="D10" s="3">
        <v>5.15</v>
      </c>
      <c r="E10" s="3">
        <v>5.29</v>
      </c>
      <c r="F10" s="3">
        <v>4.53</v>
      </c>
      <c r="G10" s="3">
        <v>5.17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2.9828620689655181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2.9406625472021979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3.3067586206896551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2.2641366289049096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3.1019773429454167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34.262999999999998</v>
      </c>
      <c r="D10" s="3">
        <v>4.5199999999999996</v>
      </c>
      <c r="E10" s="3">
        <v>4.5</v>
      </c>
      <c r="F10" s="3">
        <v>4.41</v>
      </c>
      <c r="G10" s="3">
        <v>4.46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3.2690775862068961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3.2251725025746647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3.4444482758620687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3.0563619979402681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3.3121987641606587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2" sqref="G22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28.399000000000001</v>
      </c>
      <c r="D10" s="3">
        <v>6.27</v>
      </c>
      <c r="E10" s="3">
        <v>6.02</v>
      </c>
      <c r="F10" s="3">
        <v>6</v>
      </c>
      <c r="G10" s="3">
        <v>6.31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2.9430086206896555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2.9066177480260906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2.8378275862068962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2.5878724682457959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3.0684809474768282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29.297999999999998</v>
      </c>
      <c r="D10">
        <v>2.41</v>
      </c>
      <c r="E10">
        <v>2.61</v>
      </c>
      <c r="F10">
        <v>2.36</v>
      </c>
      <c r="G10">
        <v>2.4300000000000002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2.5782586206896552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2.5407157569515966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2.9308275862068962</v>
      </c>
    </row>
    <row r="22" spans="1:8" x14ac:dyDescent="0.2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2.4404273944387231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2.6864366632337795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9" sqref="D19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29.893999999999998</v>
      </c>
      <c r="D10">
        <v>2.41</v>
      </c>
      <c r="E10">
        <v>2.61</v>
      </c>
      <c r="F10">
        <v>2.37</v>
      </c>
      <c r="G10">
        <v>2.41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2.6347758620689659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2.5964692756608314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2.9924827586206897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2.5051579128046693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2.7247476828012358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25.536999999999999</v>
      </c>
      <c r="D10">
        <v>2.79</v>
      </c>
      <c r="E10">
        <v>2.88</v>
      </c>
      <c r="F10">
        <v>2.75</v>
      </c>
      <c r="G10">
        <v>2.79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2.3316120689655175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2.2988886028149675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2.541758620689655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2.2150557844146928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2.408470648815654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28.806000000000001</v>
      </c>
      <c r="D10">
        <v>2.87</v>
      </c>
      <c r="E10">
        <v>3.08</v>
      </c>
      <c r="F10">
        <v>2.78</v>
      </c>
      <c r="G10">
        <v>2.89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2.5216034482758629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2.4846910401647793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2.8799310344827589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2.3452471678681777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2.6283007209062825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1" sqref="C11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31.53</v>
      </c>
      <c r="D10">
        <v>4.0999999999999996</v>
      </c>
      <c r="E10">
        <v>4.37</v>
      </c>
      <c r="F10">
        <v>3.87</v>
      </c>
      <c r="G10">
        <v>4.12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2.7199137931034483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2.6795108135942329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3.1617241379310346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2.3953913491246142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2.8348094747682802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2" sqref="F32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29.716000000000001</v>
      </c>
      <c r="D10">
        <v>4.3499999999999996</v>
      </c>
      <c r="E10">
        <v>4.3600000000000003</v>
      </c>
      <c r="F10">
        <v>4.12</v>
      </c>
      <c r="G10">
        <v>4.3600000000000003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4">
        <f>((C10/5.8)*0.55)-(E10-D10)</f>
        <v>2.8078965517241374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4">
        <f>((C10/5.826)*0.545)-(E10-D10)</f>
        <v>2.7698180569859252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4">
        <f>((C10/5.8)*0.6)-0.1</f>
        <v>2.9740689655172412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4">
        <f>((C10/5.826)*0.535)-(E10-F10)</f>
        <v>2.4888122210779269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2.907332646755922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31.138000000000002</v>
      </c>
      <c r="D10">
        <v>3.77</v>
      </c>
      <c r="E10">
        <v>3.83</v>
      </c>
      <c r="F10">
        <v>3.5</v>
      </c>
      <c r="G10">
        <v>3.8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2.8927413793103454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2.8528407140405085</v>
      </c>
    </row>
    <row r="18" spans="1:8" x14ac:dyDescent="0.2">
      <c r="G18" s="3"/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3.1211724137931034</v>
      </c>
    </row>
    <row r="21" spans="1:8" x14ac:dyDescent="0.2">
      <c r="G21" s="3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5">
        <f>((C10/5.826)*0.535)-(E10-F10)</f>
        <v>2.5293940954342604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3.0164572605561273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33.866999999999997</v>
      </c>
      <c r="D10" s="3">
        <v>4.5</v>
      </c>
      <c r="E10" s="3">
        <v>4.62</v>
      </c>
      <c r="F10" s="3">
        <v>3.45</v>
      </c>
      <c r="G10" s="3">
        <v>4.51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3.0915258620689654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3.048128218331617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3.4034827586206893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1.9399974253347065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3.2034552008238921</v>
      </c>
      <c r="H26" t="s">
        <v>36</v>
      </c>
    </row>
    <row r="29" spans="1:8" x14ac:dyDescent="0.2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2000</vt:lpstr>
      <vt:lpstr>February 2000</vt:lpstr>
      <vt:lpstr>March 2000</vt:lpstr>
      <vt:lpstr>April 2000</vt:lpstr>
      <vt:lpstr>May 2000</vt:lpstr>
      <vt:lpstr>June 2000</vt:lpstr>
      <vt:lpstr>July 2000</vt:lpstr>
      <vt:lpstr>Aug 2000</vt:lpstr>
      <vt:lpstr>Sep 2000</vt:lpstr>
      <vt:lpstr>Oct 2000</vt:lpstr>
      <vt:lpstr>Nov 2000</vt:lpstr>
      <vt:lpstr>Dec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cp:lastPrinted>2000-10-04T19:27:49Z</cp:lastPrinted>
  <dcterms:created xsi:type="dcterms:W3CDTF">1999-01-12T16:48:43Z</dcterms:created>
  <dcterms:modified xsi:type="dcterms:W3CDTF">2023-09-15T18:37:58Z</dcterms:modified>
</cp:coreProperties>
</file>