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548345-09C8-4E37-87C7-C58E4C5A018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definedNames>
    <definedName name="_xlnm.Print_Area" localSheetId="0">Sheet1!$A$24:$AA$56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B8" i="1"/>
  <c r="F8" i="1"/>
  <c r="H8" i="1"/>
  <c r="J8" i="1"/>
  <c r="K8" i="1"/>
  <c r="N8" i="1"/>
  <c r="B9" i="1"/>
  <c r="F9" i="1"/>
  <c r="H9" i="1"/>
  <c r="J9" i="1"/>
  <c r="K9" i="1"/>
  <c r="N9" i="1"/>
  <c r="B10" i="1"/>
  <c r="F10" i="1"/>
  <c r="H10" i="1"/>
  <c r="J10" i="1"/>
  <c r="K10" i="1"/>
  <c r="N10" i="1"/>
  <c r="B11" i="1"/>
  <c r="F11" i="1"/>
  <c r="G11" i="1"/>
  <c r="H11" i="1"/>
  <c r="J11" i="1"/>
  <c r="K11" i="1"/>
  <c r="N11" i="1"/>
  <c r="B12" i="1"/>
  <c r="F12" i="1"/>
  <c r="H12" i="1"/>
  <c r="J12" i="1"/>
  <c r="K12" i="1"/>
  <c r="N12" i="1"/>
  <c r="B13" i="1"/>
  <c r="D13" i="1"/>
  <c r="F13" i="1"/>
  <c r="G13" i="1"/>
  <c r="H13" i="1"/>
  <c r="J13" i="1"/>
  <c r="K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V30" i="1"/>
  <c r="W30" i="1"/>
  <c r="X30" i="1"/>
  <c r="Y30" i="1"/>
  <c r="Z30" i="1"/>
  <c r="AA30" i="1"/>
  <c r="B31" i="1"/>
  <c r="D31" i="1"/>
  <c r="F31" i="1"/>
  <c r="H31" i="1"/>
  <c r="O31" i="1"/>
  <c r="R31" i="1"/>
  <c r="V31" i="1"/>
  <c r="W31" i="1"/>
  <c r="X31" i="1"/>
  <c r="Y31" i="1"/>
  <c r="Z31" i="1"/>
  <c r="AA31" i="1"/>
  <c r="B32" i="1"/>
  <c r="D32" i="1"/>
  <c r="F32" i="1"/>
  <c r="H32" i="1"/>
  <c r="O32" i="1"/>
  <c r="R32" i="1"/>
  <c r="V32" i="1"/>
  <c r="W32" i="1"/>
  <c r="X32" i="1"/>
  <c r="Y32" i="1"/>
  <c r="Z32" i="1"/>
  <c r="AA32" i="1"/>
  <c r="B33" i="1"/>
  <c r="D33" i="1"/>
  <c r="F33" i="1"/>
  <c r="H33" i="1"/>
  <c r="O33" i="1"/>
  <c r="R33" i="1"/>
  <c r="V33" i="1"/>
  <c r="W33" i="1"/>
  <c r="X33" i="1"/>
  <c r="Y33" i="1"/>
  <c r="Z33" i="1"/>
  <c r="AA33" i="1"/>
  <c r="B34" i="1"/>
  <c r="D34" i="1"/>
  <c r="F34" i="1"/>
  <c r="H34" i="1"/>
  <c r="O34" i="1"/>
  <c r="R34" i="1"/>
  <c r="V34" i="1"/>
  <c r="W34" i="1"/>
  <c r="X34" i="1"/>
  <c r="Y34" i="1"/>
  <c r="Z34" i="1"/>
  <c r="AA34" i="1"/>
  <c r="B35" i="1"/>
  <c r="D35" i="1"/>
  <c r="F35" i="1"/>
  <c r="H35" i="1"/>
  <c r="O35" i="1"/>
  <c r="R35" i="1"/>
  <c r="V35" i="1"/>
  <c r="W35" i="1"/>
  <c r="X35" i="1"/>
  <c r="Y35" i="1"/>
  <c r="Z35" i="1"/>
  <c r="AA35" i="1"/>
  <c r="B36" i="1"/>
  <c r="F36" i="1"/>
  <c r="H36" i="1"/>
  <c r="O36" i="1"/>
  <c r="R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R60" i="1"/>
  <c r="E65" i="1"/>
  <c r="B66" i="1"/>
  <c r="E66" i="1"/>
  <c r="B67" i="1"/>
  <c r="E67" i="1"/>
  <c r="B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<sst xmlns="http://schemas.openxmlformats.org/spreadsheetml/2006/main" count="82" uniqueCount="29">
  <si>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</si>
  <si>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</si>
  <si>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</si>
  <si>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</si>
  <si>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</si>
  <si>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</si>
  <si>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</si>
  <si>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</si>
  <si>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</si>
  <si>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</si>
  <si>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</si>
  <si>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</si>
  <si>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</si>
  <si>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</si>
  <si>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</si>
  <si>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</si>
  <si>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</si>
  <si>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</si>
  <si>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</si>
  <si>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</si>
  <si>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</si>
  <si>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</si>
  <si>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</si>
  <si>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</si>
  <si>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</si>
  <si>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</si>
  <si>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</si>
  <si>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annuities</t>
  </si>
  <si>
    <t>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</si>
</sst>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_);[Red]\(&quot;$&quot;#,##0.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2" fillId="0" borderId="1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1" fillId="0" borderId="2" xfId="2" applyBorder="1"/>
    <xf numFmtId="0" fontId="1" fillId="0" borderId="2" xfId="2" applyBorder="1" applyAlignment="1">
      <alignment horizontal="center"/>
    </xf>
    <xf numFmtId="0" fontId="1" fillId="0" borderId="3" xfId="2" applyBorder="1"/>
    <xf numFmtId="0" fontId="2" fillId="0" borderId="2" xfId="2" applyFont="1" applyBorder="1"/>
    <xf numFmtId="0" fontId="2" fillId="0" borderId="4" xfId="2" applyFont="1" applyBorder="1"/>
    <xf numFmtId="0" fontId="1" fillId="0" borderId="5" xfId="2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Border="1"/>
    <xf numFmtId="0" fontId="1" fillId="0" borderId="6" xfId="2" applyBorder="1"/>
    <xf numFmtId="0" fontId="1" fillId="0" borderId="7" xfId="2" applyBorder="1"/>
    <xf numFmtId="0" fontId="1" fillId="0" borderId="6" xfId="2" applyBorder="1" applyAlignment="1">
      <alignment horizontal="center"/>
    </xf>
    <xf numFmtId="0" fontId="1" fillId="0" borderId="7" xfId="2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0" xfId="2" applyFont="1" applyBorder="1"/>
    <xf numFmtId="0" fontId="3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17" fontId="1" fillId="0" borderId="5" xfId="2" applyNumberFormat="1" applyBorder="1" applyAlignment="1">
      <alignment horizontal="center"/>
    </xf>
    <xf numFmtId="3" fontId="1" fillId="0" borderId="0" xfId="2" applyNumberFormat="1" applyAlignment="1">
      <alignment horizontal="center"/>
    </xf>
    <xf numFmtId="6" fontId="1" fillId="0" borderId="0" xfId="1" applyNumberForma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0" fontId="1" fillId="0" borderId="0" xfId="3" applyNumberFormat="1" applyBorder="1" applyAlignment="1">
      <alignment horizontal="center"/>
    </xf>
    <xf numFmtId="6" fontId="1" fillId="0" borderId="6" xfId="1" applyNumberFormat="1" applyBorder="1" applyAlignment="1">
      <alignment horizontal="center"/>
    </xf>
    <xf numFmtId="6" fontId="1" fillId="0" borderId="7" xfId="1" applyNumberFormat="1" applyBorder="1" applyAlignment="1">
      <alignment horizontal="center"/>
    </xf>
    <xf numFmtId="17" fontId="1" fillId="0" borderId="5" xfId="2" applyNumberFormat="1" applyFill="1" applyBorder="1" applyAlignment="1">
      <alignment horizontal="center"/>
    </xf>
    <xf numFmtId="3" fontId="1" fillId="0" borderId="0" xfId="2" applyNumberFormat="1" applyFill="1" applyAlignment="1">
      <alignment horizontal="center"/>
    </xf>
    <xf numFmtId="6" fontId="1" fillId="0" borderId="0" xfId="1" applyNumberFormat="1" applyFill="1" applyBorder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10" fontId="1" fillId="0" borderId="0" xfId="3" applyNumberFormat="1" applyFill="1" applyAlignment="1">
      <alignment horizontal="center"/>
    </xf>
    <xf numFmtId="6" fontId="1" fillId="0" borderId="6" xfId="1" applyNumberFormat="1" applyFill="1" applyBorder="1" applyAlignment="1">
      <alignment horizontal="center"/>
    </xf>
    <xf numFmtId="10" fontId="1" fillId="0" borderId="0" xfId="3" applyNumberFormat="1" applyFill="1" applyBorder="1" applyAlignment="1">
      <alignment horizontal="center"/>
    </xf>
    <xf numFmtId="6" fontId="1" fillId="0" borderId="7" xfId="1" applyNumberFormat="1" applyFill="1" applyBorder="1" applyAlignment="1">
      <alignment horizontal="center"/>
    </xf>
    <xf numFmtId="9" fontId="1" fillId="0" borderId="0" xfId="3"/>
    <xf numFmtId="17" fontId="1" fillId="0" borderId="0" xfId="2" applyNumberFormat="1" applyAlignment="1">
      <alignment horizontal="center"/>
    </xf>
    <xf numFmtId="3" fontId="1" fillId="0" borderId="0" xfId="2" applyNumberFormat="1" applyBorder="1" applyAlignment="1">
      <alignment horizontal="center"/>
    </xf>
    <xf numFmtId="8" fontId="1" fillId="0" borderId="0" xfId="1" applyNumberFormat="1" applyBorder="1" applyAlignment="1">
      <alignment horizontal="center"/>
    </xf>
    <xf numFmtId="3" fontId="1" fillId="0" borderId="0" xfId="2" applyNumberFormat="1" applyFill="1" applyBorder="1" applyAlignment="1">
      <alignment horizontal="center"/>
    </xf>
    <xf numFmtId="8" fontId="1" fillId="0" borderId="0" xfId="1" applyNumberFormat="1" applyFill="1" applyBorder="1" applyAlignment="1">
      <alignment horizontal="center"/>
    </xf>
    <xf numFmtId="37" fontId="1" fillId="0" borderId="0" xfId="2" applyNumberFormat="1" applyFill="1" applyBorder="1" applyAlignment="1">
      <alignment horizontal="center"/>
    </xf>
    <xf numFmtId="6" fontId="1" fillId="0" borderId="0" xfId="2" applyNumberFormat="1" applyFill="1" applyBorder="1" applyAlignment="1">
      <alignment horizontal="center"/>
    </xf>
    <xf numFmtId="6" fontId="1" fillId="0" borderId="6" xfId="2" applyNumberFormat="1" applyFill="1" applyBorder="1"/>
    <xf numFmtId="6" fontId="1" fillId="0" borderId="6" xfId="2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17" fontId="1" fillId="0" borderId="0" xfId="2" applyNumberFormat="1" applyFill="1" applyBorder="1" applyAlignment="1">
      <alignment horizontal="center"/>
    </xf>
    <xf numFmtId="17" fontId="1" fillId="0" borderId="8" xfId="2" applyNumberFormat="1" applyFill="1" applyBorder="1" applyAlignment="1">
      <alignment horizontal="center"/>
    </xf>
    <xf numFmtId="17" fontId="1" fillId="0" borderId="9" xfId="2" applyNumberFormat="1" applyFill="1" applyBorder="1" applyAlignment="1">
      <alignment horizontal="center"/>
    </xf>
    <xf numFmtId="0" fontId="1" fillId="0" borderId="9" xfId="2" applyFill="1" applyBorder="1" applyAlignment="1">
      <alignment horizontal="center"/>
    </xf>
    <xf numFmtId="10" fontId="1" fillId="0" borderId="9" xfId="3" applyNumberFormat="1" applyFill="1" applyBorder="1" applyAlignment="1">
      <alignment horizontal="center"/>
    </xf>
    <xf numFmtId="0" fontId="1" fillId="0" borderId="10" xfId="2" applyFill="1" applyBorder="1"/>
    <xf numFmtId="0" fontId="1" fillId="0" borderId="10" xfId="2" applyFill="1" applyBorder="1" applyAlignment="1">
      <alignment horizontal="center"/>
    </xf>
    <xf numFmtId="6" fontId="1" fillId="0" borderId="11" xfId="2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2" applyNumberFormat="1" applyFill="1" applyAlignment="1">
      <alignment horizontal="center"/>
    </xf>
    <xf numFmtId="6" fontId="1" fillId="2" borderId="0" xfId="1" applyNumberFormat="1" applyFill="1" applyBorder="1" applyAlignment="1">
      <alignment horizontal="center"/>
    </xf>
    <xf numFmtId="17" fontId="1" fillId="3" borderId="5" xfId="2" applyNumberFormat="1" applyFill="1" applyBorder="1" applyAlignment="1">
      <alignment horizontal="center"/>
    </xf>
    <xf numFmtId="3" fontId="1" fillId="3" borderId="0" xfId="2" applyNumberFormat="1" applyFill="1" applyAlignment="1">
      <alignment horizontal="center"/>
    </xf>
    <xf numFmtId="6" fontId="1" fillId="3" borderId="0" xfId="1" applyNumberFormat="1" applyFill="1" applyBorder="1" applyAlignment="1">
      <alignment horizontal="center"/>
    </xf>
    <xf numFmtId="164" fontId="1" fillId="3" borderId="0" xfId="1" applyNumberFormat="1" applyFill="1" applyBorder="1" applyAlignment="1">
      <alignment horizontal="center"/>
    </xf>
    <xf numFmtId="10" fontId="1" fillId="3" borderId="0" xfId="3" applyNumberFormat="1" applyFill="1" applyAlignment="1">
      <alignment horizontal="center"/>
    </xf>
    <xf numFmtId="6" fontId="1" fillId="3" borderId="6" xfId="1" applyNumberFormat="1" applyFill="1" applyBorder="1" applyAlignment="1">
      <alignment horizontal="center"/>
    </xf>
    <xf numFmtId="10" fontId="1" fillId="3" borderId="0" xfId="3" applyNumberFormat="1" applyFill="1" applyBorder="1" applyAlignment="1">
      <alignment horizontal="center"/>
    </xf>
    <xf numFmtId="6" fontId="1" fillId="3" borderId="7" xfId="1" applyNumberFormat="1" applyFill="1" applyBorder="1" applyAlignment="1">
      <alignment horizontal="center"/>
    </xf>
    <xf numFmtId="17" fontId="1" fillId="0" borderId="0" xfId="2" applyNumberFormat="1" applyBorder="1" applyAlignment="1">
      <alignment horizontal="center"/>
    </xf>
    <xf numFmtId="0" fontId="1" fillId="0" borderId="0" xfId="2" applyFill="1" applyBorder="1" applyAlignment="1">
      <alignment horizontal="center"/>
    </xf>
    <xf numFmtId="0" fontId="0" fillId="0" borderId="0" xfId="0" applyBorder="1"/>
    <xf numFmtId="6" fontId="1" fillId="0" borderId="0" xfId="2" applyNumberFormat="1" applyFill="1" applyBorder="1"/>
    <xf numFmtId="0" fontId="0" fillId="0" borderId="0" xfId="0" applyFill="1" applyBorder="1"/>
    <xf numFmtId="0" fontId="2" fillId="0" borderId="0" xfId="2" applyFont="1" applyBorder="1" applyAlignment="1">
      <alignment horizontal="left"/>
    </xf>
    <xf numFmtId="0" fontId="2" fillId="0" borderId="0" xfId="2" applyFont="1" applyBorder="1"/>
    <xf numFmtId="6" fontId="1" fillId="0" borderId="0" xfId="2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2" applyFill="1" applyBorder="1"/>
    <xf numFmtId="37" fontId="1" fillId="0" borderId="0" xfId="2" applyNumberFormat="1" applyFill="1" applyAlignment="1">
      <alignment horizontal="center"/>
    </xf>
    <xf numFmtId="37" fontId="1" fillId="0" borderId="0" xfId="2" applyNumberFormat="1" applyBorder="1" applyAlignment="1">
      <alignment horizontal="center"/>
    </xf>
    <xf numFmtId="6" fontId="1" fillId="4" borderId="0" xfId="1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</cellXfs>
  <cellStyles count="4">
    <cellStyle name="Currency" xfId="1" builtinId="4"/>
    <cellStyle name="Normal" xfId="0" builtinId="0"/>
    <cellStyle name="Normal_NSS Value Summary 3-30-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80"/>
  <sheetViews>
    <sheetView tabSelected="1" zoomScale="65" workbookViewId="0">
      <selection activeCell="E31" sqref="E31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140625" bestFit="1" customWidth="1"/>
    <col min="12" max="12" width="7.85546875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2.42578125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5" width="12.425781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2"/>
      <c r="Q7" s="2"/>
      <c r="R7" s="2"/>
      <c r="S7" s="2"/>
    </row>
    <row r="8" spans="1:19" x14ac:dyDescent="0.2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2"/>
      <c r="Q8" s="2"/>
      <c r="R8" s="2"/>
      <c r="S8" s="2"/>
    </row>
    <row r="9" spans="1:19" x14ac:dyDescent="0.2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2"/>
      <c r="Q9" s="2"/>
      <c r="R9" s="2"/>
      <c r="S9" s="2"/>
    </row>
    <row r="10" spans="1:19" x14ac:dyDescent="0.2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2"/>
      <c r="Q10" s="2"/>
      <c r="R10" s="2"/>
      <c r="S10" s="2"/>
    </row>
    <row r="11" spans="1:19" x14ac:dyDescent="0.2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2"/>
      <c r="Q11" s="2"/>
      <c r="R11" s="2"/>
      <c r="S11" s="2"/>
    </row>
    <row r="12" spans="1:19" x14ac:dyDescent="0.2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2"/>
      <c r="Q12" s="2"/>
      <c r="R12" s="2"/>
      <c r="S12" s="2"/>
    </row>
    <row r="13" spans="1:19" x14ac:dyDescent="0.2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 t="s">
        <v>28</v>
      </c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10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59">
        <v>0</v>
      </c>
      <c r="F30" s="25">
        <f t="shared" ref="F30:F42" si="6">+D30-E30</f>
        <v>11019220.692391466</v>
      </c>
      <c r="G30" s="27"/>
      <c r="H30" s="26">
        <f t="shared" ref="H30:H42" si="7">+F30/B30</f>
        <v>5.0980569534834022</v>
      </c>
      <c r="I30" s="27"/>
      <c r="J30" s="25"/>
      <c r="K30" s="25"/>
      <c r="L30" s="2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8">+P30-Q30</f>
        <v>0</v>
      </c>
      <c r="S30" s="26"/>
      <c r="U30" s="49">
        <v>36951</v>
      </c>
      <c r="V30" s="82">
        <f t="shared" ref="V30:V40" si="9">+B30+N30</f>
        <v>2161455</v>
      </c>
      <c r="W30" s="82">
        <f>+V30</f>
        <v>2161455</v>
      </c>
      <c r="X30" s="25">
        <f t="shared" ref="X30:Z35" si="10">+D30+P30</f>
        <v>11019220.692391466</v>
      </c>
      <c r="Y30" s="25">
        <f t="shared" si="10"/>
        <v>0</v>
      </c>
      <c r="Z30" s="25">
        <f t="shared" si="10"/>
        <v>11019220.692391466</v>
      </c>
      <c r="AA30" s="26">
        <f>+Z30/V30</f>
        <v>5.0980569534834022</v>
      </c>
      <c r="AB30" s="26"/>
    </row>
    <row r="31" spans="1:28" x14ac:dyDescent="0.2">
      <c r="A31" s="68">
        <v>36982</v>
      </c>
      <c r="B31" s="31">
        <f t="shared" ref="B31:B42" si="11">+C31-C30</f>
        <v>1266261</v>
      </c>
      <c r="C31" s="31">
        <v>3427716</v>
      </c>
      <c r="D31" s="25">
        <f>+D8-D7</f>
        <v>6644037.5274682939</v>
      </c>
      <c r="E31" s="59">
        <v>280165</v>
      </c>
      <c r="F31" s="25">
        <f t="shared" si="6"/>
        <v>6363872.5274682939</v>
      </c>
      <c r="G31" s="27"/>
      <c r="H31" s="26">
        <f t="shared" si="7"/>
        <v>5.0257194428860199</v>
      </c>
      <c r="I31" s="27"/>
      <c r="J31" s="25"/>
      <c r="K31" s="25"/>
      <c r="L31" s="2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8"/>
        <v>0</v>
      </c>
      <c r="S31" s="26"/>
      <c r="U31" s="49">
        <v>36982</v>
      </c>
      <c r="V31" s="82">
        <f t="shared" si="9"/>
        <v>1266261</v>
      </c>
      <c r="W31" s="82">
        <f>+W30+V31</f>
        <v>3427716</v>
      </c>
      <c r="X31" s="25">
        <f t="shared" si="10"/>
        <v>6644037.5274682939</v>
      </c>
      <c r="Y31" s="25">
        <f t="shared" si="10"/>
        <v>280165</v>
      </c>
      <c r="Z31" s="25">
        <f t="shared" si="10"/>
        <v>6363872.5274682939</v>
      </c>
      <c r="AA31" s="26">
        <f t="shared" ref="AA31:AA54" si="12">+Z31/V31</f>
        <v>5.0257194428860199</v>
      </c>
      <c r="AB31" s="26"/>
    </row>
    <row r="32" spans="1:28" x14ac:dyDescent="0.2">
      <c r="A32" s="68">
        <v>37012</v>
      </c>
      <c r="B32" s="31">
        <f t="shared" si="11"/>
        <v>2031347</v>
      </c>
      <c r="C32" s="31">
        <v>5459063</v>
      </c>
      <c r="D32" s="25">
        <f>+D9-D8</f>
        <v>9306889.2443412766</v>
      </c>
      <c r="E32" s="59">
        <v>1161561</v>
      </c>
      <c r="F32" s="25">
        <f t="shared" si="6"/>
        <v>8145328.2443412766</v>
      </c>
      <c r="G32" s="27"/>
      <c r="H32" s="26">
        <f t="shared" si="7"/>
        <v>4.0098162669112059</v>
      </c>
      <c r="I32" s="27"/>
      <c r="J32" s="25"/>
      <c r="K32" s="25"/>
      <c r="L32" s="2"/>
      <c r="M32" s="49">
        <v>37012</v>
      </c>
      <c r="N32">
        <v>0</v>
      </c>
      <c r="O32" s="42">
        <f t="shared" ref="O32:O43" si="13">+O31+N32</f>
        <v>0</v>
      </c>
      <c r="P32" s="25">
        <v>0</v>
      </c>
      <c r="Q32" s="25">
        <v>0</v>
      </c>
      <c r="R32" s="25">
        <f t="shared" si="8"/>
        <v>0</v>
      </c>
      <c r="S32" s="26"/>
      <c r="U32" s="49">
        <v>37012</v>
      </c>
      <c r="V32" s="82">
        <f t="shared" si="9"/>
        <v>2031347</v>
      </c>
      <c r="W32" s="82">
        <f t="shared" ref="W32:W54" si="14">+W31+V32</f>
        <v>5459063</v>
      </c>
      <c r="X32" s="25">
        <f t="shared" si="10"/>
        <v>9306889.2443412766</v>
      </c>
      <c r="Y32" s="25">
        <f t="shared" si="10"/>
        <v>1161561</v>
      </c>
      <c r="Z32" s="25">
        <f t="shared" si="10"/>
        <v>8145328.2443412766</v>
      </c>
      <c r="AA32" s="26">
        <f t="shared" si="12"/>
        <v>4.0098162669112059</v>
      </c>
      <c r="AB32" s="26"/>
    </row>
    <row r="33" spans="1:28" x14ac:dyDescent="0.2">
      <c r="A33" s="68">
        <v>37043</v>
      </c>
      <c r="B33" s="31">
        <f t="shared" si="11"/>
        <v>2822006</v>
      </c>
      <c r="C33" s="31">
        <v>8281069</v>
      </c>
      <c r="D33" s="25">
        <f>+D10-D9</f>
        <v>10053112.305798966</v>
      </c>
      <c r="E33" s="59">
        <v>-166011</v>
      </c>
      <c r="F33" s="25">
        <f t="shared" si="6"/>
        <v>10219123.305798966</v>
      </c>
      <c r="G33" s="27"/>
      <c r="H33" s="26">
        <f t="shared" si="7"/>
        <v>3.6212266401272593</v>
      </c>
      <c r="I33" s="27"/>
      <c r="J33" s="25"/>
      <c r="K33" s="25"/>
      <c r="L33" s="2"/>
      <c r="M33" s="49">
        <v>37043</v>
      </c>
      <c r="N33">
        <v>0</v>
      </c>
      <c r="O33" s="42">
        <f t="shared" si="13"/>
        <v>0</v>
      </c>
      <c r="P33" s="25">
        <v>0</v>
      </c>
      <c r="Q33" s="25">
        <v>0</v>
      </c>
      <c r="R33" s="25">
        <f t="shared" si="8"/>
        <v>0</v>
      </c>
      <c r="S33" s="26"/>
      <c r="U33" s="49">
        <v>37043</v>
      </c>
      <c r="V33" s="82">
        <f t="shared" si="9"/>
        <v>2822006</v>
      </c>
      <c r="W33" s="82">
        <f t="shared" si="14"/>
        <v>8281069</v>
      </c>
      <c r="X33" s="25">
        <f t="shared" si="10"/>
        <v>10053112.305798966</v>
      </c>
      <c r="Y33" s="25">
        <f t="shared" si="10"/>
        <v>-166011</v>
      </c>
      <c r="Z33" s="25">
        <f t="shared" si="10"/>
        <v>10219123.305798966</v>
      </c>
      <c r="AA33" s="26">
        <f t="shared" si="12"/>
        <v>3.6212266401272593</v>
      </c>
      <c r="AB33" s="26"/>
    </row>
    <row r="34" spans="1:28" x14ac:dyDescent="0.2">
      <c r="A34" s="49">
        <v>37073</v>
      </c>
      <c r="B34" s="31">
        <f t="shared" si="11"/>
        <v>2179520</v>
      </c>
      <c r="C34" s="31">
        <v>10460589</v>
      </c>
      <c r="D34" s="32">
        <f>+D11-D10</f>
        <v>5696599.0700000003</v>
      </c>
      <c r="E34" s="59">
        <v>-1625468</v>
      </c>
      <c r="F34" s="32">
        <f t="shared" si="6"/>
        <v>7322067.0700000003</v>
      </c>
      <c r="G34" s="36"/>
      <c r="H34" s="33">
        <f t="shared" si="7"/>
        <v>3.3594860657392456</v>
      </c>
      <c r="I34" s="32"/>
      <c r="J34" s="32"/>
      <c r="K34" s="32"/>
      <c r="L34" s="2"/>
      <c r="M34" s="49">
        <v>37073</v>
      </c>
      <c r="N34">
        <v>0</v>
      </c>
      <c r="O34" s="42">
        <f t="shared" si="13"/>
        <v>0</v>
      </c>
      <c r="P34" s="32">
        <v>0</v>
      </c>
      <c r="Q34" s="32">
        <v>0</v>
      </c>
      <c r="R34" s="25">
        <f t="shared" si="8"/>
        <v>0</v>
      </c>
      <c r="S34" s="33"/>
      <c r="U34" s="49">
        <v>37073</v>
      </c>
      <c r="V34" s="82">
        <f t="shared" si="9"/>
        <v>2179520</v>
      </c>
      <c r="W34" s="82">
        <f t="shared" si="14"/>
        <v>10460589</v>
      </c>
      <c r="X34" s="25">
        <f t="shared" si="10"/>
        <v>5696599.0700000003</v>
      </c>
      <c r="Y34" s="25">
        <f t="shared" si="10"/>
        <v>-1625468</v>
      </c>
      <c r="Z34" s="25">
        <f t="shared" si="10"/>
        <v>7322067.0700000003</v>
      </c>
      <c r="AA34" s="26">
        <f t="shared" si="12"/>
        <v>3.3594860657392456</v>
      </c>
      <c r="AB34" s="33"/>
    </row>
    <row r="35" spans="1:28" x14ac:dyDescent="0.2">
      <c r="A35" s="49">
        <v>37104</v>
      </c>
      <c r="B35" s="31">
        <f t="shared" si="11"/>
        <v>976685</v>
      </c>
      <c r="C35" s="31">
        <v>11437274</v>
      </c>
      <c r="D35" s="32">
        <f>+D12-D11</f>
        <v>2302351.3899999931</v>
      </c>
      <c r="E35" s="59">
        <v>-118846</v>
      </c>
      <c r="F35" s="32">
        <f t="shared" si="6"/>
        <v>2421197.3899999931</v>
      </c>
      <c r="G35" s="36"/>
      <c r="H35" s="33">
        <f t="shared" si="7"/>
        <v>2.4789951622068456</v>
      </c>
      <c r="I35" s="36"/>
      <c r="J35" s="32"/>
      <c r="K35" s="32"/>
      <c r="L35" s="2"/>
      <c r="M35" s="49">
        <v>37104</v>
      </c>
      <c r="N35">
        <v>0</v>
      </c>
      <c r="O35" s="42">
        <f t="shared" si="13"/>
        <v>0</v>
      </c>
      <c r="P35" s="32">
        <v>0</v>
      </c>
      <c r="Q35" s="32">
        <v>0</v>
      </c>
      <c r="R35" s="25">
        <f t="shared" si="8"/>
        <v>0</v>
      </c>
      <c r="S35" s="33"/>
      <c r="U35" s="49">
        <v>37104</v>
      </c>
      <c r="V35" s="82">
        <f t="shared" si="9"/>
        <v>976685</v>
      </c>
      <c r="W35" s="82">
        <f t="shared" si="14"/>
        <v>11437274</v>
      </c>
      <c r="X35" s="25">
        <f t="shared" si="10"/>
        <v>2302351.3899999931</v>
      </c>
      <c r="Y35" s="25">
        <f t="shared" si="10"/>
        <v>-118846</v>
      </c>
      <c r="Z35" s="25">
        <f t="shared" si="10"/>
        <v>2421197.3899999931</v>
      </c>
      <c r="AA35" s="26">
        <f t="shared" si="12"/>
        <v>2.4789951622068456</v>
      </c>
      <c r="AB35" s="33"/>
    </row>
    <row r="36" spans="1:28" x14ac:dyDescent="0.2">
      <c r="A36" s="49">
        <v>37135</v>
      </c>
      <c r="B36" s="31">
        <f t="shared" si="11"/>
        <v>1887128</v>
      </c>
      <c r="C36" s="31">
        <v>13324402</v>
      </c>
      <c r="D36" s="32"/>
      <c r="E36" s="32">
        <v>-3742835</v>
      </c>
      <c r="F36" s="32">
        <f t="shared" si="6"/>
        <v>3742835</v>
      </c>
      <c r="G36" s="36"/>
      <c r="H36" s="33">
        <f t="shared" si="7"/>
        <v>1.9833498310660431</v>
      </c>
      <c r="I36" s="36"/>
      <c r="J36" s="32"/>
      <c r="K36" s="32"/>
      <c r="L36" s="2"/>
      <c r="M36" s="49">
        <v>37135</v>
      </c>
      <c r="N36">
        <v>0</v>
      </c>
      <c r="O36" s="42">
        <f t="shared" si="13"/>
        <v>0</v>
      </c>
      <c r="P36" s="32">
        <v>0</v>
      </c>
      <c r="Q36" s="32">
        <v>0</v>
      </c>
      <c r="R36" s="25">
        <f t="shared" si="8"/>
        <v>0</v>
      </c>
      <c r="S36" s="33"/>
      <c r="U36" s="49">
        <v>37135</v>
      </c>
      <c r="V36" s="82">
        <f t="shared" si="9"/>
        <v>1887128</v>
      </c>
      <c r="W36" s="82">
        <f t="shared" si="14"/>
        <v>13324402</v>
      </c>
      <c r="X36" s="25">
        <f t="shared" ref="X36:Z40" si="15">+D36+P36</f>
        <v>0</v>
      </c>
      <c r="Y36" s="25">
        <f t="shared" si="15"/>
        <v>-3742835</v>
      </c>
      <c r="Z36" s="25">
        <f t="shared" si="15"/>
        <v>3742835</v>
      </c>
      <c r="AA36" s="26">
        <f t="shared" si="12"/>
        <v>1.9833498310660431</v>
      </c>
      <c r="AB36" s="33"/>
    </row>
    <row r="37" spans="1:28" x14ac:dyDescent="0.2">
      <c r="A37" s="49">
        <v>37165</v>
      </c>
      <c r="B37" s="31">
        <f t="shared" si="11"/>
        <v>1627317</v>
      </c>
      <c r="C37" s="31">
        <v>14951719</v>
      </c>
      <c r="D37" s="32"/>
      <c r="E37" s="83">
        <v>-4647960</v>
      </c>
      <c r="F37" s="32">
        <f t="shared" si="6"/>
        <v>4647960</v>
      </c>
      <c r="G37" s="36"/>
      <c r="H37" s="33">
        <f t="shared" si="7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3"/>
        <v>0</v>
      </c>
      <c r="P37" s="32">
        <v>0</v>
      </c>
      <c r="Q37" s="83">
        <v>26769</v>
      </c>
      <c r="R37" s="25">
        <f t="shared" si="8"/>
        <v>-26769</v>
      </c>
      <c r="S37" s="33" t="e">
        <f>+R37/N37</f>
        <v>#DIV/0!</v>
      </c>
      <c r="U37" s="49">
        <v>37165</v>
      </c>
      <c r="V37" s="82">
        <f t="shared" si="9"/>
        <v>1627317</v>
      </c>
      <c r="W37" s="82">
        <f t="shared" si="14"/>
        <v>14951719</v>
      </c>
      <c r="X37" s="25">
        <f t="shared" si="15"/>
        <v>0</v>
      </c>
      <c r="Y37" s="25">
        <f t="shared" si="15"/>
        <v>-4621191</v>
      </c>
      <c r="Z37" s="25">
        <f t="shared" si="15"/>
        <v>4621191</v>
      </c>
      <c r="AA37" s="26">
        <f t="shared" si="12"/>
        <v>2.8397607841619057</v>
      </c>
      <c r="AB37" s="33"/>
    </row>
    <row r="38" spans="1:28" x14ac:dyDescent="0.2">
      <c r="A38" s="49">
        <v>37196</v>
      </c>
      <c r="B38" s="81">
        <f t="shared" si="11"/>
        <v>-2564363</v>
      </c>
      <c r="C38" s="31">
        <v>12387356</v>
      </c>
      <c r="D38" s="32"/>
      <c r="E38" s="83">
        <v>5442416</v>
      </c>
      <c r="F38" s="32">
        <f t="shared" si="6"/>
        <v>-5442416</v>
      </c>
      <c r="G38" s="36"/>
      <c r="H38" s="33">
        <f t="shared" si="7"/>
        <v>2.122326675279592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3"/>
        <v>2750000</v>
      </c>
      <c r="P38" s="32"/>
      <c r="Q38" s="83">
        <v>-7403194</v>
      </c>
      <c r="R38" s="25">
        <f t="shared" ref="R38:R54" si="16">+P38-Q38</f>
        <v>7403194</v>
      </c>
      <c r="S38" s="33">
        <f t="shared" ref="S38:S54" si="17">+R38/N38</f>
        <v>2.6920705454545453</v>
      </c>
      <c r="T38" s="36"/>
      <c r="U38" s="49">
        <v>37196</v>
      </c>
      <c r="V38" s="82">
        <f t="shared" si="9"/>
        <v>185637</v>
      </c>
      <c r="W38" s="82">
        <f t="shared" si="14"/>
        <v>15137356</v>
      </c>
      <c r="X38" s="25">
        <f t="shared" si="15"/>
        <v>0</v>
      </c>
      <c r="Y38" s="25">
        <f t="shared" si="15"/>
        <v>-1960778</v>
      </c>
      <c r="Z38" s="25">
        <f t="shared" si="15"/>
        <v>1960778</v>
      </c>
      <c r="AA38" s="26">
        <f>+Z38/V38</f>
        <v>10.562430980892819</v>
      </c>
      <c r="AB38" s="33"/>
    </row>
    <row r="39" spans="1:28" x14ac:dyDescent="0.2">
      <c r="A39" s="49">
        <v>37226</v>
      </c>
      <c r="B39" s="81">
        <f t="shared" si="11"/>
        <v>-4920003</v>
      </c>
      <c r="C39" s="31">
        <v>7467353</v>
      </c>
      <c r="D39" s="32"/>
      <c r="E39" s="83">
        <v>15696427</v>
      </c>
      <c r="F39" s="32">
        <f t="shared" si="6"/>
        <v>-15696427</v>
      </c>
      <c r="G39" s="36"/>
      <c r="H39" s="33">
        <f t="shared" si="7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3"/>
        <v>3750000</v>
      </c>
      <c r="P39" s="32"/>
      <c r="Q39" s="83">
        <v>-2898915</v>
      </c>
      <c r="R39" s="25">
        <f t="shared" si="16"/>
        <v>2898915</v>
      </c>
      <c r="S39" s="33">
        <f t="shared" si="17"/>
        <v>2.8989150000000001</v>
      </c>
      <c r="T39" s="36"/>
      <c r="U39" s="49">
        <v>37226</v>
      </c>
      <c r="V39" s="82">
        <f t="shared" si="9"/>
        <v>-3920003</v>
      </c>
      <c r="W39" s="82">
        <f t="shared" si="14"/>
        <v>11217353</v>
      </c>
      <c r="X39" s="25">
        <f t="shared" si="15"/>
        <v>0</v>
      </c>
      <c r="Y39" s="25">
        <f t="shared" si="15"/>
        <v>12797512</v>
      </c>
      <c r="Z39" s="25">
        <f t="shared" si="15"/>
        <v>-12797512</v>
      </c>
      <c r="AA39" s="26">
        <f t="shared" si="12"/>
        <v>3.2646689301003087</v>
      </c>
      <c r="AB39" s="33"/>
    </row>
    <row r="40" spans="1:28" x14ac:dyDescent="0.2">
      <c r="A40" s="49">
        <v>37257</v>
      </c>
      <c r="B40" s="81">
        <f t="shared" si="11"/>
        <v>-2162337</v>
      </c>
      <c r="C40" s="31">
        <v>5305016</v>
      </c>
      <c r="D40" s="32"/>
      <c r="E40" s="83">
        <v>8143603</v>
      </c>
      <c r="F40" s="32">
        <f t="shared" si="6"/>
        <v>-8143603</v>
      </c>
      <c r="G40" s="36"/>
      <c r="H40" s="33">
        <f t="shared" si="7"/>
        <v>3.7661118502805069</v>
      </c>
      <c r="I40" s="32"/>
      <c r="J40" s="32"/>
      <c r="K40" s="32"/>
      <c r="L40" s="32"/>
      <c r="M40" s="49">
        <v>37257</v>
      </c>
      <c r="N40" s="42"/>
      <c r="O40" s="42">
        <f>+O39+N40</f>
        <v>3750000</v>
      </c>
      <c r="P40" s="32"/>
      <c r="Q40" s="83">
        <v>396</v>
      </c>
      <c r="R40" s="25">
        <f t="shared" si="16"/>
        <v>-396</v>
      </c>
      <c r="S40" s="33" t="e">
        <f t="shared" si="17"/>
        <v>#DIV/0!</v>
      </c>
      <c r="T40" s="36"/>
      <c r="U40" s="49">
        <v>37257</v>
      </c>
      <c r="V40" s="82">
        <f t="shared" si="9"/>
        <v>-2162337</v>
      </c>
      <c r="W40" s="82">
        <f t="shared" si="14"/>
        <v>9055016</v>
      </c>
      <c r="X40" s="25">
        <f t="shared" si="15"/>
        <v>0</v>
      </c>
      <c r="Y40" s="25">
        <f t="shared" si="15"/>
        <v>8143999</v>
      </c>
      <c r="Z40" s="25">
        <f t="shared" si="15"/>
        <v>-8143999</v>
      </c>
      <c r="AA40" s="26">
        <f t="shared" si="12"/>
        <v>3.7662949854717374</v>
      </c>
      <c r="AB40" s="33"/>
    </row>
    <row r="41" spans="1:28" x14ac:dyDescent="0.2">
      <c r="A41" s="49">
        <v>37288</v>
      </c>
      <c r="B41" s="81">
        <f t="shared" si="11"/>
        <v>-2002604</v>
      </c>
      <c r="C41" s="31">
        <v>3302412</v>
      </c>
      <c r="D41" s="32"/>
      <c r="E41" s="83">
        <v>12654526</v>
      </c>
      <c r="F41" s="32">
        <f t="shared" si="6"/>
        <v>-12654526</v>
      </c>
      <c r="G41" s="36"/>
      <c r="H41" s="33">
        <f t="shared" si="7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3"/>
        <v>3750000</v>
      </c>
      <c r="P41" s="32"/>
      <c r="Q41" s="83">
        <v>18</v>
      </c>
      <c r="R41" s="25">
        <f t="shared" si="16"/>
        <v>-18</v>
      </c>
      <c r="S41" s="33" t="e">
        <f t="shared" si="17"/>
        <v>#DIV/0!</v>
      </c>
      <c r="T41" s="36"/>
      <c r="U41" s="49">
        <v>37288</v>
      </c>
      <c r="V41" s="82">
        <f t="shared" ref="V41:V54" si="18">+B41+N41</f>
        <v>-2002604</v>
      </c>
      <c r="W41" s="82">
        <f t="shared" si="14"/>
        <v>7052412</v>
      </c>
      <c r="X41" s="25">
        <f t="shared" ref="X41:X54" si="19">+D41+P41</f>
        <v>0</v>
      </c>
      <c r="Y41" s="25">
        <f t="shared" ref="Y41:Y54" si="20">+E41+Q41</f>
        <v>12654544</v>
      </c>
      <c r="Z41" s="25">
        <f t="shared" ref="Z41:Z54" si="21">+F41+R41</f>
        <v>-12654544</v>
      </c>
      <c r="AA41" s="26">
        <f t="shared" si="12"/>
        <v>6.3190446039256889</v>
      </c>
      <c r="AB41" s="33"/>
    </row>
    <row r="42" spans="1:28" x14ac:dyDescent="0.2">
      <c r="A42" s="49">
        <v>37316</v>
      </c>
      <c r="B42" s="81">
        <f t="shared" si="11"/>
        <v>-3302412</v>
      </c>
      <c r="C42" s="31">
        <v>0</v>
      </c>
      <c r="D42" s="32"/>
      <c r="E42" s="83">
        <v>18471386</v>
      </c>
      <c r="F42" s="32">
        <f t="shared" si="6"/>
        <v>-18471386</v>
      </c>
      <c r="G42" s="36"/>
      <c r="H42" s="33">
        <f t="shared" si="7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3"/>
        <v>3750000</v>
      </c>
      <c r="P42" s="32"/>
      <c r="Q42" s="83">
        <v>37</v>
      </c>
      <c r="R42" s="25">
        <f t="shared" si="16"/>
        <v>-37</v>
      </c>
      <c r="S42" s="33" t="e">
        <f t="shared" si="17"/>
        <v>#DIV/0!</v>
      </c>
      <c r="T42" s="36"/>
      <c r="U42" s="49">
        <v>37316</v>
      </c>
      <c r="V42" s="82">
        <f t="shared" si="18"/>
        <v>-3302412</v>
      </c>
      <c r="W42" s="82">
        <f t="shared" si="14"/>
        <v>3750000</v>
      </c>
      <c r="X42" s="25">
        <f t="shared" si="19"/>
        <v>0</v>
      </c>
      <c r="Y42" s="25">
        <f t="shared" si="20"/>
        <v>18471423</v>
      </c>
      <c r="Z42" s="25">
        <f t="shared" si="21"/>
        <v>-18471423</v>
      </c>
      <c r="AA42" s="26">
        <f t="shared" si="12"/>
        <v>5.5933127059858068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3"/>
        <v>5750000</v>
      </c>
      <c r="P43" s="32"/>
      <c r="Q43" s="83">
        <v>-6586478</v>
      </c>
      <c r="R43" s="25">
        <f t="shared" si="16"/>
        <v>6586478</v>
      </c>
      <c r="S43" s="26">
        <f t="shared" si="17"/>
        <v>3.2932389999999998</v>
      </c>
      <c r="T43" s="36"/>
      <c r="U43" s="49">
        <v>37347</v>
      </c>
      <c r="V43" s="82">
        <f t="shared" si="18"/>
        <v>2000000</v>
      </c>
      <c r="W43" s="82">
        <f t="shared" si="14"/>
        <v>5750000</v>
      </c>
      <c r="X43" s="25">
        <f t="shared" si="19"/>
        <v>0</v>
      </c>
      <c r="Y43" s="25">
        <f t="shared" si="20"/>
        <v>-6586478</v>
      </c>
      <c r="Z43" s="25">
        <f t="shared" si="21"/>
        <v>6586478</v>
      </c>
      <c r="AA43" s="26">
        <f t="shared" si="12"/>
        <v>3.2932389999999998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7750000</v>
      </c>
      <c r="P44" s="76"/>
      <c r="Q44" s="83">
        <v>-6587442</v>
      </c>
      <c r="R44" s="25">
        <f t="shared" si="16"/>
        <v>6587442</v>
      </c>
      <c r="S44" s="26">
        <f t="shared" si="17"/>
        <v>3.2937210000000001</v>
      </c>
      <c r="T44" s="36"/>
      <c r="U44" s="49">
        <v>37377</v>
      </c>
      <c r="V44" s="82">
        <f t="shared" si="18"/>
        <v>2000000</v>
      </c>
      <c r="W44" s="82">
        <f t="shared" si="14"/>
        <v>7750000</v>
      </c>
      <c r="X44" s="25">
        <f t="shared" si="19"/>
        <v>0</v>
      </c>
      <c r="Y44" s="25">
        <f t="shared" si="20"/>
        <v>-6587442</v>
      </c>
      <c r="Z44" s="25">
        <f t="shared" si="21"/>
        <v>6587442</v>
      </c>
      <c r="AA44" s="26">
        <f t="shared" si="12"/>
        <v>3.2937210000000001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/>
      <c r="O45" s="42">
        <f>+O44+N45</f>
        <v>7750000</v>
      </c>
      <c r="P45" s="76"/>
      <c r="Q45" s="83"/>
      <c r="R45" s="25">
        <f t="shared" si="16"/>
        <v>0</v>
      </c>
      <c r="S45" s="26" t="e">
        <f t="shared" si="17"/>
        <v>#DIV/0!</v>
      </c>
      <c r="T45" s="36"/>
      <c r="U45" s="49">
        <v>37408</v>
      </c>
      <c r="V45" s="82">
        <f t="shared" si="18"/>
        <v>0</v>
      </c>
      <c r="W45" s="82">
        <f t="shared" si="14"/>
        <v>7750000</v>
      </c>
      <c r="X45" s="25">
        <f t="shared" si="19"/>
        <v>0</v>
      </c>
      <c r="Y45" s="25">
        <f t="shared" si="20"/>
        <v>0</v>
      </c>
      <c r="Z45" s="25">
        <f t="shared" si="21"/>
        <v>0</v>
      </c>
      <c r="AA45" s="26" t="e">
        <f t="shared" si="12"/>
        <v>#DIV/0!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2">+O45+N46</f>
        <v>7750000</v>
      </c>
      <c r="P46" s="72"/>
      <c r="Q46" s="83"/>
      <c r="R46" s="25">
        <f t="shared" si="16"/>
        <v>0</v>
      </c>
      <c r="S46" s="26" t="e">
        <f t="shared" si="17"/>
        <v>#DIV/0!</v>
      </c>
      <c r="T46" s="36"/>
      <c r="U46" s="49">
        <v>37438</v>
      </c>
      <c r="V46" s="82">
        <f t="shared" si="18"/>
        <v>0</v>
      </c>
      <c r="W46" s="82">
        <f t="shared" si="14"/>
        <v>7750000</v>
      </c>
      <c r="X46" s="25">
        <f t="shared" si="19"/>
        <v>0</v>
      </c>
      <c r="Y46" s="25">
        <f t="shared" si="20"/>
        <v>0</v>
      </c>
      <c r="Z46" s="25">
        <f t="shared" si="21"/>
        <v>0</v>
      </c>
      <c r="AA46" s="26" t="e">
        <f t="shared" si="12"/>
        <v>#DIV/0!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2"/>
        <v>7750000</v>
      </c>
      <c r="P47" s="72"/>
      <c r="Q47" s="83"/>
      <c r="R47" s="25">
        <f t="shared" si="16"/>
        <v>0</v>
      </c>
      <c r="S47" s="33" t="e">
        <f t="shared" si="17"/>
        <v>#DIV/0!</v>
      </c>
      <c r="T47" s="36"/>
      <c r="U47" s="49">
        <v>37469</v>
      </c>
      <c r="V47" s="82">
        <f t="shared" si="18"/>
        <v>0</v>
      </c>
      <c r="W47" s="82">
        <f t="shared" si="14"/>
        <v>7750000</v>
      </c>
      <c r="X47" s="25">
        <f t="shared" si="19"/>
        <v>0</v>
      </c>
      <c r="Y47" s="25">
        <f t="shared" si="20"/>
        <v>0</v>
      </c>
      <c r="Z47" s="25">
        <f t="shared" si="21"/>
        <v>0</v>
      </c>
      <c r="AA47" s="26" t="e">
        <f t="shared" si="12"/>
        <v>#DIV/0!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2"/>
        <v>6750000</v>
      </c>
      <c r="P48" s="72"/>
      <c r="Q48" s="83">
        <v>2984198</v>
      </c>
      <c r="R48" s="25">
        <f t="shared" si="16"/>
        <v>-2984198</v>
      </c>
      <c r="S48" s="33">
        <f t="shared" si="17"/>
        <v>2.9841980000000001</v>
      </c>
      <c r="T48" s="36"/>
      <c r="U48" s="49">
        <v>37500</v>
      </c>
      <c r="V48" s="82">
        <f t="shared" si="18"/>
        <v>-1000000</v>
      </c>
      <c r="W48" s="82">
        <f t="shared" si="14"/>
        <v>6750000</v>
      </c>
      <c r="X48" s="25">
        <f t="shared" si="19"/>
        <v>0</v>
      </c>
      <c r="Y48" s="25">
        <f t="shared" si="20"/>
        <v>2984198</v>
      </c>
      <c r="Z48" s="25">
        <f t="shared" si="21"/>
        <v>-2984198</v>
      </c>
      <c r="AA48" s="26">
        <f t="shared" si="12"/>
        <v>2.9841980000000001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2"/>
        <v>4000000</v>
      </c>
      <c r="P49" s="72"/>
      <c r="Q49" s="83">
        <v>8421793</v>
      </c>
      <c r="R49" s="25">
        <f t="shared" si="16"/>
        <v>-8421793</v>
      </c>
      <c r="S49" s="33">
        <f t="shared" si="17"/>
        <v>3.0624701818181816</v>
      </c>
      <c r="T49" s="36"/>
      <c r="U49" s="49">
        <v>37530</v>
      </c>
      <c r="V49" s="82">
        <f t="shared" si="18"/>
        <v>-2750000</v>
      </c>
      <c r="W49" s="82">
        <f t="shared" si="14"/>
        <v>4000000</v>
      </c>
      <c r="X49" s="25">
        <f t="shared" si="19"/>
        <v>0</v>
      </c>
      <c r="Y49" s="25">
        <f t="shared" si="20"/>
        <v>8421793</v>
      </c>
      <c r="Z49" s="25">
        <f t="shared" si="21"/>
        <v>-8421793</v>
      </c>
      <c r="AA49" s="26">
        <f t="shared" si="12"/>
        <v>3.0624701818181816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2"/>
        <v>4000000</v>
      </c>
      <c r="P50" s="72"/>
      <c r="Q50" s="83"/>
      <c r="R50" s="25">
        <f t="shared" si="16"/>
        <v>0</v>
      </c>
      <c r="S50" s="33" t="e">
        <f t="shared" si="17"/>
        <v>#DIV/0!</v>
      </c>
      <c r="T50" s="36"/>
      <c r="U50" s="49">
        <v>37561</v>
      </c>
      <c r="V50" s="82">
        <f t="shared" si="18"/>
        <v>0</v>
      </c>
      <c r="W50" s="82">
        <f t="shared" si="14"/>
        <v>4000000</v>
      </c>
      <c r="X50" s="25">
        <f t="shared" si="19"/>
        <v>0</v>
      </c>
      <c r="Y50" s="25">
        <f t="shared" si="20"/>
        <v>0</v>
      </c>
      <c r="Z50" s="25">
        <f t="shared" si="21"/>
        <v>0</v>
      </c>
      <c r="AA50" s="26" t="e">
        <f t="shared" si="12"/>
        <v>#DIV/0!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2"/>
        <v>4000000</v>
      </c>
      <c r="P51" s="72"/>
      <c r="Q51" s="83"/>
      <c r="R51" s="25">
        <f t="shared" si="16"/>
        <v>0</v>
      </c>
      <c r="S51" s="33" t="e">
        <f t="shared" si="17"/>
        <v>#DIV/0!</v>
      </c>
      <c r="T51" s="36"/>
      <c r="U51" s="49">
        <v>37591</v>
      </c>
      <c r="V51" s="82">
        <f t="shared" si="18"/>
        <v>0</v>
      </c>
      <c r="W51" s="82">
        <f t="shared" si="14"/>
        <v>4000000</v>
      </c>
      <c r="X51" s="25">
        <f t="shared" si="19"/>
        <v>0</v>
      </c>
      <c r="Y51" s="25">
        <f t="shared" si="20"/>
        <v>0</v>
      </c>
      <c r="Z51" s="25">
        <f t="shared" si="21"/>
        <v>0</v>
      </c>
      <c r="AA51" s="26" t="e">
        <f t="shared" si="12"/>
        <v>#DIV/0!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2"/>
        <v>4000000</v>
      </c>
      <c r="P52" s="72"/>
      <c r="Q52" s="83"/>
      <c r="R52" s="25">
        <f t="shared" si="16"/>
        <v>0</v>
      </c>
      <c r="S52" s="33" t="e">
        <f t="shared" si="17"/>
        <v>#DIV/0!</v>
      </c>
      <c r="T52" s="36"/>
      <c r="U52" s="49">
        <v>37622</v>
      </c>
      <c r="V52" s="82">
        <f t="shared" si="18"/>
        <v>0</v>
      </c>
      <c r="W52" s="82">
        <f t="shared" si="14"/>
        <v>4000000</v>
      </c>
      <c r="X52" s="25">
        <f t="shared" si="19"/>
        <v>0</v>
      </c>
      <c r="Y52" s="25">
        <f t="shared" si="20"/>
        <v>0</v>
      </c>
      <c r="Z52" s="25">
        <f t="shared" si="21"/>
        <v>0</v>
      </c>
      <c r="AA52" s="26" t="e">
        <f t="shared" si="12"/>
        <v>#DIV/0!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2"/>
        <v>4000000</v>
      </c>
      <c r="P53" s="76"/>
      <c r="Q53" s="83"/>
      <c r="R53" s="25">
        <f t="shared" si="16"/>
        <v>0</v>
      </c>
      <c r="S53" s="33" t="e">
        <f t="shared" si="17"/>
        <v>#DIV/0!</v>
      </c>
      <c r="T53" s="36"/>
      <c r="U53" s="49">
        <v>37653</v>
      </c>
      <c r="V53" s="82">
        <f t="shared" si="18"/>
        <v>0</v>
      </c>
      <c r="W53" s="82">
        <f t="shared" si="14"/>
        <v>4000000</v>
      </c>
      <c r="X53" s="25">
        <f t="shared" si="19"/>
        <v>0</v>
      </c>
      <c r="Y53" s="25">
        <f t="shared" si="20"/>
        <v>0</v>
      </c>
      <c r="Z53" s="25">
        <f t="shared" si="21"/>
        <v>0</v>
      </c>
      <c r="AA53" s="26" t="e">
        <f t="shared" si="12"/>
        <v>#DIV/0!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>+O53+N54</f>
        <v>0</v>
      </c>
      <c r="P54" s="76"/>
      <c r="Q54" s="83">
        <v>13885811</v>
      </c>
      <c r="R54" s="25">
        <f t="shared" si="16"/>
        <v>-13885811</v>
      </c>
      <c r="S54" s="33">
        <f t="shared" si="17"/>
        <v>3.4714527500000001</v>
      </c>
      <c r="T54" s="36"/>
      <c r="U54" s="49">
        <v>37681</v>
      </c>
      <c r="V54" s="82">
        <f t="shared" si="18"/>
        <v>-4000000</v>
      </c>
      <c r="W54" s="82">
        <f t="shared" si="14"/>
        <v>0</v>
      </c>
      <c r="X54" s="25">
        <f t="shared" si="19"/>
        <v>0</v>
      </c>
      <c r="Y54" s="25">
        <f t="shared" si="20"/>
        <v>13885811</v>
      </c>
      <c r="Z54" s="25">
        <f t="shared" si="21"/>
        <v>-13885811</v>
      </c>
      <c r="AA54" s="26">
        <f t="shared" si="12"/>
        <v>3.4714527500000001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-6526753.7700000033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-1842993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-8369746.7700000033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-2939003.7700000033</v>
      </c>
      <c r="J58" s="70"/>
      <c r="K58" s="70"/>
      <c r="Q58" t="s">
        <v>27</v>
      </c>
      <c r="R58" s="32">
        <v>-1675595</v>
      </c>
    </row>
    <row r="59" spans="1:28" ht="13.5" thickBot="1" x14ac:dyDescent="0.25">
      <c r="J59" s="70"/>
      <c r="K59" s="70"/>
    </row>
    <row r="60" spans="1:28" x14ac:dyDescent="0.2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-167398</v>
      </c>
    </row>
    <row r="61" spans="1:28" x14ac:dyDescent="0.2">
      <c r="A61" s="10"/>
      <c r="B61" s="11"/>
      <c r="C61" s="11"/>
      <c r="D61" s="12"/>
      <c r="E61" s="12"/>
      <c r="F61" s="14"/>
    </row>
    <row r="62" spans="1:28" x14ac:dyDescent="0.2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">
      <c r="A64" s="10"/>
      <c r="B64" s="11"/>
      <c r="C64" s="11"/>
      <c r="D64" s="12"/>
      <c r="E64" s="12"/>
      <c r="F64" s="14"/>
    </row>
    <row r="65" spans="1:6" x14ac:dyDescent="0.2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23">+B65*D65</f>
        <v>6052074</v>
      </c>
      <c r="F65" s="29"/>
    </row>
    <row r="66" spans="1:6" x14ac:dyDescent="0.2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23"/>
        <v>3545530.8</v>
      </c>
      <c r="F66" s="29"/>
    </row>
    <row r="67" spans="1:6" x14ac:dyDescent="0.2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23"/>
        <v>5682006.3999999994</v>
      </c>
      <c r="F67" s="29"/>
    </row>
    <row r="68" spans="1:6" x14ac:dyDescent="0.2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23"/>
        <v>7878883.5999999996</v>
      </c>
      <c r="F68" s="29"/>
    </row>
    <row r="69" spans="1:6" x14ac:dyDescent="0.2">
      <c r="A69" s="30">
        <v>37073</v>
      </c>
      <c r="B69" s="42">
        <v>2222676</v>
      </c>
      <c r="C69" s="42">
        <f t="shared" ref="C69:C77" si="24">+C68+B69</f>
        <v>10493567</v>
      </c>
      <c r="D69" s="43">
        <v>2.8</v>
      </c>
      <c r="E69" s="25">
        <f t="shared" si="23"/>
        <v>6223492.7999999998</v>
      </c>
      <c r="F69" s="37"/>
    </row>
    <row r="70" spans="1:6" x14ac:dyDescent="0.2">
      <c r="A70" s="30">
        <v>37104</v>
      </c>
      <c r="B70" s="42">
        <v>1697448</v>
      </c>
      <c r="C70" s="42">
        <f t="shared" si="24"/>
        <v>12191015</v>
      </c>
      <c r="D70" s="43">
        <v>2.8</v>
      </c>
      <c r="E70" s="25">
        <f t="shared" si="23"/>
        <v>4752854.3999999994</v>
      </c>
      <c r="F70" s="37"/>
    </row>
    <row r="71" spans="1:6" x14ac:dyDescent="0.2">
      <c r="A71" s="30">
        <v>37135</v>
      </c>
      <c r="B71" s="42">
        <v>1374743</v>
      </c>
      <c r="C71" s="42">
        <f t="shared" si="24"/>
        <v>13565758</v>
      </c>
      <c r="D71" s="43">
        <v>2.8</v>
      </c>
      <c r="E71" s="25">
        <f t="shared" si="23"/>
        <v>3849280.4</v>
      </c>
      <c r="F71" s="37"/>
    </row>
    <row r="72" spans="1:6" x14ac:dyDescent="0.2">
      <c r="A72" s="30">
        <v>37165</v>
      </c>
      <c r="B72" s="42">
        <v>1634953</v>
      </c>
      <c r="C72" s="42">
        <f t="shared" si="24"/>
        <v>15200711</v>
      </c>
      <c r="D72" s="43">
        <v>2.8</v>
      </c>
      <c r="E72" s="25">
        <f t="shared" si="23"/>
        <v>4577868.3999999994</v>
      </c>
      <c r="F72" s="37"/>
    </row>
    <row r="73" spans="1:6" x14ac:dyDescent="0.2">
      <c r="A73" s="30">
        <v>37196</v>
      </c>
      <c r="B73" s="44">
        <v>-2564363</v>
      </c>
      <c r="C73" s="42">
        <f t="shared" si="24"/>
        <v>12636348</v>
      </c>
      <c r="D73" s="43">
        <v>3.15</v>
      </c>
      <c r="E73" s="25">
        <f t="shared" si="23"/>
        <v>-8077743.4500000002</v>
      </c>
      <c r="F73" s="37"/>
    </row>
    <row r="74" spans="1:6" x14ac:dyDescent="0.2">
      <c r="A74" s="30">
        <v>37226</v>
      </c>
      <c r="B74" s="44">
        <v>-4920003</v>
      </c>
      <c r="C74" s="42">
        <f t="shared" si="24"/>
        <v>7716345</v>
      </c>
      <c r="D74" s="43">
        <v>3.15</v>
      </c>
      <c r="E74" s="25">
        <f t="shared" si="23"/>
        <v>-15498009.449999999</v>
      </c>
      <c r="F74" s="37"/>
    </row>
    <row r="75" spans="1:6" x14ac:dyDescent="0.2">
      <c r="A75" s="30">
        <v>37257</v>
      </c>
      <c r="B75" s="44">
        <v>-2162337</v>
      </c>
      <c r="C75" s="42">
        <f t="shared" si="24"/>
        <v>5554008</v>
      </c>
      <c r="D75" s="43">
        <v>3.15</v>
      </c>
      <c r="E75" s="25">
        <f t="shared" si="23"/>
        <v>-6811361.5499999998</v>
      </c>
      <c r="F75" s="37"/>
    </row>
    <row r="76" spans="1:6" x14ac:dyDescent="0.2">
      <c r="A76" s="30">
        <v>37288</v>
      </c>
      <c r="B76" s="44">
        <v>-2002604</v>
      </c>
      <c r="C76" s="42">
        <f t="shared" si="24"/>
        <v>3551404</v>
      </c>
      <c r="D76" s="43">
        <v>3.15</v>
      </c>
      <c r="E76" s="25">
        <f t="shared" si="23"/>
        <v>-6308202.5999999996</v>
      </c>
      <c r="F76" s="37"/>
    </row>
    <row r="77" spans="1:6" x14ac:dyDescent="0.2">
      <c r="A77" s="30">
        <v>37316</v>
      </c>
      <c r="B77" s="44">
        <v>-3469812</v>
      </c>
      <c r="C77" s="42">
        <f t="shared" si="24"/>
        <v>81592</v>
      </c>
      <c r="D77" s="43">
        <v>3.15</v>
      </c>
      <c r="E77" s="25">
        <f t="shared" si="23"/>
        <v>-10929907.799999999</v>
      </c>
      <c r="F77" s="37"/>
    </row>
    <row r="78" spans="1:6" x14ac:dyDescent="0.2">
      <c r="A78" s="30"/>
      <c r="B78" s="44"/>
      <c r="C78" s="42"/>
      <c r="D78" s="43"/>
      <c r="E78" s="25"/>
      <c r="F78" s="37"/>
    </row>
    <row r="79" spans="1:6" x14ac:dyDescent="0.2">
      <c r="A79" s="30" t="s">
        <v>15</v>
      </c>
      <c r="B79" s="49"/>
      <c r="C79" s="42"/>
      <c r="D79" s="45"/>
      <c r="E79" s="45"/>
      <c r="F79" s="48"/>
    </row>
    <row r="80" spans="1:6" ht="13.5" thickBot="1" x14ac:dyDescent="0.25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Jan Havlíček</cp:lastModifiedBy>
  <cp:lastPrinted>2001-09-27T17:48:29Z</cp:lastPrinted>
  <dcterms:created xsi:type="dcterms:W3CDTF">2001-09-19T16:38:09Z</dcterms:created>
  <dcterms:modified xsi:type="dcterms:W3CDTF">2023-09-15T18:50:11Z</dcterms:modified>
</cp:coreProperties>
</file>