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32B84F-61FC-4A1F-8DCB-E639544C0670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2001'!$A$1:$X$37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0" fullCalcOnLoad="1"/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6" i="4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3" i="4"/>
  <c r="F23" i="4"/>
  <c r="H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C30" i="4"/>
  <c r="F30" i="4"/>
  <c r="H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B35" i="4"/>
  <c r="C35" i="4"/>
  <c r="V35" i="4"/>
  <c r="W35" i="4"/>
  <c r="X3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<sst xmlns="http://schemas.openxmlformats.org/spreadsheetml/2006/main" count="289" uniqueCount="117">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</sst>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8"/>
  <sheetViews>
    <sheetView tabSelected="1" topLeftCell="K23" zoomScale="75" zoomScaleNormal="100" workbookViewId="0">
      <selection activeCell="O42" sqref="O42:Q46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4" width="12.7109375" customWidth="1"/>
    <col min="25" max="26" width="10.28515625" bestFit="1" customWidth="1"/>
    <col min="27" max="27" width="11.28515625" bestFit="1" customWidth="1"/>
    <col min="28" max="29" width="10.28515625" bestFit="1" customWidth="1"/>
  </cols>
  <sheetData>
    <row r="1" spans="1:25" x14ac:dyDescent="0.2">
      <c r="A1" s="1" t="s">
        <v>0</v>
      </c>
    </row>
    <row r="2" spans="1:25" x14ac:dyDescent="0.2">
      <c r="Q2" t="s">
        <v>46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  <c r="R9" t="s">
        <v>44</v>
      </c>
    </row>
    <row r="10" spans="1:25" x14ac:dyDescent="0.2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60" t="s">
        <v>24</v>
      </c>
      <c r="N13" s="60"/>
      <c r="O13" s="60"/>
      <c r="P13" s="60"/>
      <c r="Q13" s="60"/>
      <c r="R13" s="60"/>
      <c r="S13" s="29"/>
      <c r="T13" s="29"/>
      <c r="V13" s="61" t="s">
        <v>31</v>
      </c>
      <c r="W13" s="61"/>
      <c r="X13" s="61"/>
    </row>
    <row r="14" spans="1:25" ht="63.75" x14ac:dyDescent="0.2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ROUND((((M16/(1-$E$5))+N16+O16)/(1-$E$9))+Q16,4)</f>
        <v>2.74</v>
      </c>
      <c r="S16" s="15">
        <f t="shared" ref="S16:S34" si="6">L16-R16</f>
        <v>0.39499999999999957</v>
      </c>
      <c r="T16" s="37">
        <f>S16*0.085</f>
        <v>3.3574999999999966E-2</v>
      </c>
      <c r="U16" s="14">
        <f>R16+T16</f>
        <v>2.7735750000000001</v>
      </c>
      <c r="V16" s="16">
        <f>(((0.075*S16)*B16)/C16)*C16</f>
        <v>296.24999999999966</v>
      </c>
      <c r="W16" s="16">
        <f>(((0.01*S16)*B16)/C16)*C16</f>
        <v>39.499999999999957</v>
      </c>
      <c r="X16" s="26">
        <f t="shared" ref="X16:X34" si="7">V16+W16</f>
        <v>335.7499999999996</v>
      </c>
      <c r="Y16" s="16"/>
    </row>
    <row r="17" spans="1:28" x14ac:dyDescent="0.2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22" si="10">ROUND((((M17/(1-$E$5))+N17+O17)/(1-$E$9))+Q17,4)</f>
        <v>3.1440999999999999</v>
      </c>
      <c r="S17" s="15">
        <f t="shared" si="6"/>
        <v>0.49590000000000023</v>
      </c>
      <c r="T17" s="37">
        <f t="shared" ref="T17:T34" si="11">S17*0.085</f>
        <v>4.2151500000000022E-2</v>
      </c>
      <c r="U17" s="14">
        <f t="shared" ref="U17:U34" si="12">R17+T17</f>
        <v>3.1862515</v>
      </c>
      <c r="V17" s="16">
        <f>(((0.075*S17)*B17)/C17)*C17</f>
        <v>371.92500000000018</v>
      </c>
      <c r="W17" s="16">
        <f>(((0.01*S17)*B17)/C17)*C17</f>
        <v>49.590000000000025</v>
      </c>
      <c r="X17" s="26">
        <f t="shared" si="7"/>
        <v>421.51500000000021</v>
      </c>
      <c r="Y17" s="16"/>
      <c r="Z17" s="16"/>
    </row>
    <row r="18" spans="1:28" x14ac:dyDescent="0.2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3.2806000000000002</v>
      </c>
      <c r="S18" s="15">
        <f t="shared" si="6"/>
        <v>0.21439999999999992</v>
      </c>
      <c r="T18" s="37">
        <f t="shared" si="11"/>
        <v>1.8223999999999994E-2</v>
      </c>
      <c r="U18" s="14">
        <f t="shared" si="12"/>
        <v>3.2988240000000002</v>
      </c>
      <c r="V18" s="16">
        <f>(((0.075*S18)*B18)/C18)*C18</f>
        <v>160.01207999999994</v>
      </c>
      <c r="W18" s="16">
        <f>(((0.01*S18)*B18)/C18)*C18</f>
        <v>21.334943999999993</v>
      </c>
      <c r="X18" s="26">
        <f t="shared" si="7"/>
        <v>181.34702399999992</v>
      </c>
    </row>
    <row r="19" spans="1:28" x14ac:dyDescent="0.2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3.4117999999999999</v>
      </c>
      <c r="S19" s="15">
        <f t="shared" si="6"/>
        <v>0.20820000000000016</v>
      </c>
      <c r="T19" s="37">
        <f t="shared" si="11"/>
        <v>1.7697000000000015E-2</v>
      </c>
      <c r="U19" s="14">
        <f t="shared" si="12"/>
        <v>3.429497</v>
      </c>
      <c r="V19" s="16">
        <f>(((0.075*S19)*B19)/C19)*C19</f>
        <v>234.22500000000016</v>
      </c>
      <c r="W19" s="16">
        <f>(((0.01*S19)*B19)/C19)*C19</f>
        <v>31.230000000000029</v>
      </c>
      <c r="X19" s="26">
        <f t="shared" si="7"/>
        <v>265.45500000000021</v>
      </c>
    </row>
    <row r="20" spans="1:28" x14ac:dyDescent="0.2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8" x14ac:dyDescent="0.2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8" x14ac:dyDescent="0.2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8" x14ac:dyDescent="0.2">
      <c r="A23" s="2">
        <v>37061</v>
      </c>
      <c r="B23" s="49">
        <v>19912</v>
      </c>
      <c r="C23" s="49">
        <f t="shared" si="8"/>
        <v>20904.986876640418</v>
      </c>
      <c r="D23" s="50">
        <v>5.25</v>
      </c>
      <c r="E23" s="50">
        <v>0.25</v>
      </c>
      <c r="F23" s="51">
        <f t="shared" si="0"/>
        <v>5</v>
      </c>
      <c r="G23" s="52"/>
      <c r="H23" s="53">
        <f>'June 19 Supply Price'!F8</f>
        <v>3.6625603382812497</v>
      </c>
      <c r="I23" s="50">
        <v>0.5</v>
      </c>
      <c r="J23" s="54">
        <f t="shared" si="1"/>
        <v>4.1625603382812493</v>
      </c>
      <c r="K23" s="55"/>
      <c r="L23" s="54">
        <f t="shared" si="2"/>
        <v>5</v>
      </c>
      <c r="M23" s="51">
        <f>H23</f>
        <v>3.6625603382812497</v>
      </c>
      <c r="N23" s="54">
        <f t="shared" si="3"/>
        <v>0.1052</v>
      </c>
      <c r="O23" s="54">
        <f t="shared" si="4"/>
        <v>1.1000000000000001E-3</v>
      </c>
      <c r="P23" s="54"/>
      <c r="Q23" s="54">
        <f t="shared" si="5"/>
        <v>2.53E-2</v>
      </c>
      <c r="R23" s="54">
        <f t="shared" ref="R23:R28" si="13">ROUND((((M23/(1-$E$5))+N23+O23)/(1-$E$9))+Q23,4)</f>
        <v>3.9813999999999998</v>
      </c>
      <c r="S23" s="56">
        <f t="shared" si="6"/>
        <v>1.0186000000000002</v>
      </c>
      <c r="T23" s="56">
        <f t="shared" si="11"/>
        <v>8.6581000000000019E-2</v>
      </c>
      <c r="U23" s="57">
        <f t="shared" si="12"/>
        <v>4.0679809999999996</v>
      </c>
      <c r="V23" s="58">
        <f>(((0.075*S23)*B23)/C23)*C23</f>
        <v>1521.17724</v>
      </c>
      <c r="W23" s="58">
        <f>(((0.01*S23)*B23)/C23)*C23</f>
        <v>202.82363200000006</v>
      </c>
      <c r="X23" s="59">
        <f t="shared" si="7"/>
        <v>1724.0008720000001</v>
      </c>
      <c r="Y23" s="16"/>
      <c r="Z23" s="13"/>
      <c r="AA23" s="16"/>
      <c r="AB23" s="13"/>
    </row>
    <row r="24" spans="1:28" x14ac:dyDescent="0.2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3"/>
        <v>3.4117999999999999</v>
      </c>
      <c r="S24" s="15">
        <f t="shared" si="6"/>
        <v>0.40320000000000045</v>
      </c>
      <c r="T24" s="37">
        <f t="shared" si="11"/>
        <v>3.4272000000000039E-2</v>
      </c>
      <c r="U24" s="14">
        <f t="shared" si="12"/>
        <v>3.446072</v>
      </c>
      <c r="V24" s="16">
        <f>(((0.075*S24)*B24)/C24)*C24</f>
        <v>604.67904000000067</v>
      </c>
      <c r="W24" s="16">
        <f>(((0.01*S24)*B24)/C24)*C24</f>
        <v>80.623872000000091</v>
      </c>
      <c r="X24" s="26">
        <f t="shared" si="7"/>
        <v>685.30291200000079</v>
      </c>
    </row>
    <row r="25" spans="1:28" x14ac:dyDescent="0.2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3"/>
        <v>2.8763999999999998</v>
      </c>
      <c r="S25" s="15">
        <f t="shared" si="6"/>
        <v>0.99860000000000015</v>
      </c>
      <c r="T25" s="37">
        <f t="shared" si="11"/>
        <v>8.4881000000000026E-2</v>
      </c>
      <c r="U25" s="14">
        <f t="shared" si="12"/>
        <v>2.9612810000000001</v>
      </c>
      <c r="V25" s="16">
        <f>(((0.075*S25)*B25)/C25)*C25</f>
        <v>1497.9</v>
      </c>
      <c r="W25" s="16">
        <f>(((0.01*S25)*B25)/C25)*C25</f>
        <v>199.72000000000003</v>
      </c>
      <c r="X25" s="26">
        <f t="shared" si="7"/>
        <v>1697.6200000000001</v>
      </c>
    </row>
    <row r="26" spans="1:28" x14ac:dyDescent="0.2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3"/>
        <v>2.5773000000000001</v>
      </c>
      <c r="S26" s="15">
        <f t="shared" si="6"/>
        <v>1.6527000000000003</v>
      </c>
      <c r="T26" s="37">
        <f t="shared" si="11"/>
        <v>0.14047950000000003</v>
      </c>
      <c r="U26" s="14">
        <f t="shared" si="12"/>
        <v>2.7177795000000002</v>
      </c>
      <c r="V26" s="16">
        <f>(((0.075*S26)*B26)/C26)*C26</f>
        <v>2377.6568550000002</v>
      </c>
      <c r="W26" s="16">
        <f>(((0.01*S26)*B26)/C26)*C26</f>
        <v>317.02091400000006</v>
      </c>
      <c r="X26" s="26">
        <f t="shared" si="7"/>
        <v>2694.6777690000004</v>
      </c>
    </row>
    <row r="27" spans="1:28" x14ac:dyDescent="0.2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3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</row>
    <row r="28" spans="1:28" x14ac:dyDescent="0.2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3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</row>
    <row r="29" spans="1:28" x14ac:dyDescent="0.2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ref="R29:R34" si="14">ROUND((((M29/(1-$E$5))+N29+O29)/(1-$E$9))+Q29,4)</f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</row>
    <row r="30" spans="1:28" x14ac:dyDescent="0.2">
      <c r="A30" s="2">
        <v>37068</v>
      </c>
      <c r="B30" s="49">
        <v>20000</v>
      </c>
      <c r="C30" s="49">
        <f t="shared" si="8"/>
        <v>20997.375328083988</v>
      </c>
      <c r="D30" s="50">
        <v>4.5</v>
      </c>
      <c r="E30" s="50">
        <v>0.25</v>
      </c>
      <c r="F30" s="51">
        <f t="shared" si="0"/>
        <v>4.25</v>
      </c>
      <c r="G30" s="52"/>
      <c r="H30" s="53">
        <f>'June 26 Supply Price'!F8</f>
        <v>2.8001364267187498</v>
      </c>
      <c r="I30" s="50">
        <v>0.5</v>
      </c>
      <c r="J30" s="54">
        <f t="shared" si="1"/>
        <v>3.3001364267187498</v>
      </c>
      <c r="K30" s="55"/>
      <c r="L30" s="54">
        <f t="shared" si="2"/>
        <v>4.25</v>
      </c>
      <c r="M30" s="51">
        <f t="shared" si="9"/>
        <v>2.8001364267187498</v>
      </c>
      <c r="N30" s="54">
        <f>IF(B30=0,0,$E$6)</f>
        <v>0.1052</v>
      </c>
      <c r="O30" s="54">
        <f>IF(B30=0,0,$E$7)</f>
        <v>1.1000000000000001E-3</v>
      </c>
      <c r="P30" s="54"/>
      <c r="Q30" s="54">
        <f>IF(B30=0,0,$E$11)</f>
        <v>2.53E-2</v>
      </c>
      <c r="R30" s="54">
        <f t="shared" si="14"/>
        <v>3.0760000000000001</v>
      </c>
      <c r="S30" s="56">
        <f>L30-R30</f>
        <v>1.1739999999999999</v>
      </c>
      <c r="T30" s="56">
        <f t="shared" si="11"/>
        <v>9.9790000000000004E-2</v>
      </c>
      <c r="U30" s="57">
        <f>R30+T30</f>
        <v>3.1757900000000001</v>
      </c>
      <c r="V30" s="58">
        <f>(((0.075*S30)*B30)/C30)*C30</f>
        <v>1760.9999999999995</v>
      </c>
      <c r="W30" s="58">
        <f>(((0.01*S30)*B30)/C30)*C30</f>
        <v>234.8</v>
      </c>
      <c r="X30" s="59">
        <f>V30+W30</f>
        <v>1995.7999999999995</v>
      </c>
      <c r="Y30" s="16"/>
      <c r="Z30" s="13"/>
      <c r="AA30" s="16"/>
      <c r="AB30" s="13"/>
    </row>
    <row r="31" spans="1:28" x14ac:dyDescent="0.2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4"/>
        <v>2.6455000000000002</v>
      </c>
      <c r="S31" s="15">
        <f t="shared" si="6"/>
        <v>0.49449999999999994</v>
      </c>
      <c r="T31" s="37">
        <f t="shared" si="11"/>
        <v>4.20325E-2</v>
      </c>
      <c r="U31" s="14">
        <f t="shared" si="12"/>
        <v>2.6875325000000001</v>
      </c>
      <c r="V31" s="16">
        <f>(((0.075*S31)*B31)/C31)*C31</f>
        <v>741.74999999999989</v>
      </c>
      <c r="W31" s="16">
        <f>(((0.01*S31)*B31)/C31)*C31</f>
        <v>98.899999999999991</v>
      </c>
      <c r="X31" s="26">
        <f t="shared" si="7"/>
        <v>840.64999999999986</v>
      </c>
    </row>
    <row r="32" spans="1:28" x14ac:dyDescent="0.2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4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4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</row>
    <row r="34" spans="1:24" x14ac:dyDescent="0.2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4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</row>
    <row r="35" spans="1:24" x14ac:dyDescent="0.2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9566.5752150000008</v>
      </c>
      <c r="W35" s="16">
        <f>SUM(W16:W34)</f>
        <v>1275.5433620000003</v>
      </c>
      <c r="X35" s="16">
        <f>SUM(X17:X34)</f>
        <v>10506.368577000001</v>
      </c>
    </row>
    <row r="36" spans="1:24" x14ac:dyDescent="0.2">
      <c r="A36" s="2"/>
      <c r="C36" s="11"/>
      <c r="E36" s="12"/>
      <c r="R36" s="26"/>
      <c r="S36" s="15"/>
      <c r="T36" s="15"/>
      <c r="U36" s="16"/>
      <c r="V36" s="16"/>
      <c r="W36" s="16"/>
    </row>
    <row r="37" spans="1:24" x14ac:dyDescent="0.2">
      <c r="C37" s="11"/>
      <c r="E37" s="12"/>
      <c r="R37" s="26"/>
      <c r="S37" s="15"/>
      <c r="T37" s="15"/>
      <c r="U37" s="16"/>
      <c r="V37" s="16"/>
      <c r="W37" s="16"/>
    </row>
    <row r="38" spans="1:24" x14ac:dyDescent="0.2">
      <c r="C38" s="11"/>
      <c r="E38" s="12"/>
      <c r="R38" s="26"/>
      <c r="S38" s="15"/>
      <c r="T38" s="15"/>
      <c r="U38" s="16"/>
      <c r="V38" s="16"/>
      <c r="W38" s="16"/>
    </row>
    <row r="39" spans="1:24" x14ac:dyDescent="0.2">
      <c r="C39" s="11"/>
      <c r="E39" s="12"/>
      <c r="R39" s="26"/>
      <c r="S39" s="15"/>
      <c r="T39" s="15"/>
      <c r="U39" s="16"/>
      <c r="V39" s="16"/>
      <c r="W39" s="16"/>
    </row>
    <row r="40" spans="1:24" x14ac:dyDescent="0.2">
      <c r="C40" s="11"/>
      <c r="E40" s="12"/>
      <c r="R40" s="26"/>
      <c r="S40" s="15"/>
      <c r="T40" s="15"/>
      <c r="U40" s="16"/>
      <c r="V40" s="16"/>
      <c r="W40" s="16"/>
    </row>
    <row r="41" spans="1:24" x14ac:dyDescent="0.2">
      <c r="C41" s="11"/>
      <c r="E41" s="12"/>
      <c r="R41" s="26"/>
      <c r="S41" s="15"/>
      <c r="T41" s="15"/>
      <c r="U41" s="16"/>
      <c r="V41" s="16"/>
      <c r="W41" s="16"/>
    </row>
    <row r="42" spans="1:24" x14ac:dyDescent="0.2">
      <c r="C42" s="11">
        <f t="shared" ref="C42:C80" si="15">B42/(1-$E$9)</f>
        <v>0</v>
      </c>
      <c r="E42" s="12">
        <v>0</v>
      </c>
      <c r="R42" s="26"/>
      <c r="S42" s="15"/>
      <c r="T42" s="15"/>
      <c r="U42" s="16"/>
      <c r="V42" s="16"/>
      <c r="W42" s="16"/>
    </row>
    <row r="43" spans="1:24" x14ac:dyDescent="0.2">
      <c r="C43" s="11">
        <f t="shared" si="15"/>
        <v>0</v>
      </c>
      <c r="E43" s="12">
        <v>0</v>
      </c>
      <c r="R43" s="26"/>
      <c r="S43" s="15"/>
      <c r="T43" s="15"/>
      <c r="U43" s="16"/>
      <c r="V43" s="16"/>
      <c r="W43" s="16"/>
    </row>
    <row r="44" spans="1:24" x14ac:dyDescent="0.2">
      <c r="C44" s="11">
        <f t="shared" si="15"/>
        <v>0</v>
      </c>
      <c r="E44" s="12">
        <v>0</v>
      </c>
      <c r="R44" s="26"/>
      <c r="S44" s="15"/>
      <c r="T44" s="15"/>
      <c r="U44" s="16"/>
      <c r="V44" s="16"/>
      <c r="W44" s="16"/>
    </row>
    <row r="45" spans="1:24" x14ac:dyDescent="0.2">
      <c r="C45" s="11">
        <f t="shared" si="15"/>
        <v>0</v>
      </c>
      <c r="E45" s="12">
        <v>0</v>
      </c>
      <c r="R45" s="26"/>
      <c r="S45" s="15"/>
      <c r="T45" s="15"/>
      <c r="U45" s="16"/>
      <c r="V45" s="16"/>
      <c r="W45" s="16"/>
    </row>
    <row r="46" spans="1:24" x14ac:dyDescent="0.2">
      <c r="C46" s="11">
        <f t="shared" si="15"/>
        <v>0</v>
      </c>
      <c r="E46" s="12">
        <v>0</v>
      </c>
      <c r="R46" s="26"/>
      <c r="S46" s="15"/>
      <c r="T46" s="15"/>
      <c r="U46" s="16"/>
      <c r="V46" s="16"/>
      <c r="W46" s="16"/>
    </row>
    <row r="47" spans="1:24" x14ac:dyDescent="0.2">
      <c r="C47" s="11">
        <f t="shared" si="15"/>
        <v>0</v>
      </c>
      <c r="E47" s="12">
        <v>0</v>
      </c>
      <c r="R47" s="26"/>
      <c r="S47" s="15"/>
      <c r="T47" s="15"/>
      <c r="U47" s="16"/>
      <c r="V47" s="16"/>
      <c r="W47" s="16"/>
    </row>
    <row r="48" spans="1:24" x14ac:dyDescent="0.2">
      <c r="C48" s="11">
        <f t="shared" si="15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">
      <c r="C49" s="11">
        <f t="shared" si="15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">
      <c r="C50" s="11">
        <f t="shared" si="15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">
      <c r="C51" s="11">
        <f t="shared" si="15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">
      <c r="C52" s="11">
        <f t="shared" si="15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">
      <c r="C53" s="11">
        <f t="shared" si="15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">
      <c r="C54" s="11">
        <f t="shared" si="15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">
      <c r="C55" s="11">
        <f t="shared" si="15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">
      <c r="C56" s="11">
        <f t="shared" si="15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">
      <c r="C57" s="11">
        <f t="shared" si="15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">
      <c r="C58" s="11">
        <f t="shared" si="15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">
      <c r="C59" s="11">
        <f t="shared" si="15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">
      <c r="C60" s="11">
        <f t="shared" si="15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">
      <c r="C61" s="11">
        <f t="shared" si="15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">
      <c r="C62" s="11">
        <f t="shared" si="15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">
      <c r="C63" s="11">
        <f t="shared" si="15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">
      <c r="C64" s="11">
        <f t="shared" si="15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5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5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5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5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5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5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5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5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5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5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5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5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5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5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5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5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ref="C81:C144" si="16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6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6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6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6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6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si="16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6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6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6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6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6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6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6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si="16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6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6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6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6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6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6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6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6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6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6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6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6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6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6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6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6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6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6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6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6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6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6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6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6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6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6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6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6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6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6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6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6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6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6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6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6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6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6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6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6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6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6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6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6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6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6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6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6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6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ref="C145:C208" si="17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7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7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7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7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7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si="17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7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7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7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7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7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7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7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si="17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17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17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17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17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17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17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17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17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17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17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17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17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17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17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17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17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17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17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17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17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17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17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17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17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17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17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17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17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17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17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17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17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17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17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17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17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17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17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17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17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17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17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17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17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17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17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17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17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17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ref="C209:C272" si="18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18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18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18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18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18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si="18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18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18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18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18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18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18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18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si="18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18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18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18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18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18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18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18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18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18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18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18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18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18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18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18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18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18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18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18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18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18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18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18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18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18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18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18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18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18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18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18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18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18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18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18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18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18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18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18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18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18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18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18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18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18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18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18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18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18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ref="C273:C336" si="19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19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19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19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19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19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19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19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19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19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19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19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19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19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si="19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19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19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19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19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19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19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19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19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19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19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19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19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19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19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19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19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19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19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19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19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19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19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19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19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19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19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19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19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19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19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19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19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19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19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19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19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19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19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19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19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19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19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19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19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19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19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19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19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19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ref="C337:C400" si="20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20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20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20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20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20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20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20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20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20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20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20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20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20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si="20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20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20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20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20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20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20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20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20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20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20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20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20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20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20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20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20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20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20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20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20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20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20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20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20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20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20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20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20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20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20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20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20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20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20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20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20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20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20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20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20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20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20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20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20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20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20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20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20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20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ref="C401:C464" si="21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21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21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21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21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21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21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21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21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21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21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21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21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21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si="21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21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21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21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21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21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21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21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21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21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21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21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21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21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21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21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21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21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21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21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21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21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21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21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21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21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21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21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21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21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21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21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21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21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21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21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21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21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21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21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21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21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21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21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21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21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21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21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21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21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ref="C465:C528" si="22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22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22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22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22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22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22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2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2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2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2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2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2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2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si="22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2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2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2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2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2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2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2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2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2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2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2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2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2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2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2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2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2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2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2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2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2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2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2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2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2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2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2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2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2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2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2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2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2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2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2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2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2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2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2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2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2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2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2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2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2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2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2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2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2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ref="C529:C592" si="23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3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3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3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3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3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23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3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3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3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3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3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3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3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si="23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3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3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3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3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3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3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3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3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3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3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3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3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3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3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3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3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3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3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3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3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3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3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3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3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3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3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3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3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3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3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3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3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3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3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3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3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3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3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3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3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3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3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3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3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3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3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3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3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3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ref="C593:C656" si="24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4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4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4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4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4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24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4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4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4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4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4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4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4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si="24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4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4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4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4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4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4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4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4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4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4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4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4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4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4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4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4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4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4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4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4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4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4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4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4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4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4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4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4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4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4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4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4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4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4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4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4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4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4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4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4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4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4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4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4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4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4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4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4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4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ref="C657:C720" si="25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5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5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5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5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5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25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5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5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5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5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5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5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5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si="25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5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5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5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5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5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5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5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5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5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5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5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5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5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5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5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5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5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5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5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5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5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5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5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5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5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5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5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5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5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5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5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5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5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5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5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5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5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5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5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5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5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5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5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5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5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5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5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5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5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ref="C721:C784" si="26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6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6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6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6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6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26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6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6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6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6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6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6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6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si="26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6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6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6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6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6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6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6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6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6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6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6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6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6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6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6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6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6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6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6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6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6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6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6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6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6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6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6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6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6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6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6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6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6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6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6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6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6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6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6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6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6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6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6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6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6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6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6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6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6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ref="C785:C848" si="27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7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7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7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7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7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27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7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7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7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7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7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7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7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si="27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27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27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27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27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27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27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27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27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27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27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27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27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27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27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27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27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27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27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27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27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27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27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27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27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27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27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27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27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27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27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27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27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27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27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27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27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27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27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27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27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27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27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27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27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27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27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27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27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27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ref="C849:C912" si="28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28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28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28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28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28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28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28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28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28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28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28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28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28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si="28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28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28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28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28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28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28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28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28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28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28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28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28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28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28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28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28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28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28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28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28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28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28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28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28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28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28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28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28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28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28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28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28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28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28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28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28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28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28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28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28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28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28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28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28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28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28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28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28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28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ref="C913:C976" si="29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29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29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29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29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29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29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29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29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29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29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29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29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29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si="29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29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29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29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29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29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29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29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29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29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29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29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29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29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29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29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29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29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29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29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29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29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29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29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29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29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29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29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29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29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29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29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29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29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29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29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29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29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29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29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29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29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29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29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29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29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29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29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29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29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ref="C977:C1001" si="30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30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30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30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30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30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30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30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30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30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30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30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30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30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si="30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30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30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30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30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30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30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30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30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">
      <c r="C1000" s="11">
        <f t="shared" si="30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">
      <c r="C1001" s="11">
        <f t="shared" si="30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U1420" s="16"/>
      <c r="V1420" s="16"/>
      <c r="W1420" s="16"/>
    </row>
    <row r="1421" spans="5:23" x14ac:dyDescent="0.2">
      <c r="E1421" s="12">
        <v>0</v>
      </c>
      <c r="R1421" s="26"/>
      <c r="U1421" s="16"/>
      <c r="V1421" s="16"/>
      <c r="W1421" s="16"/>
    </row>
    <row r="1422" spans="5:23" x14ac:dyDescent="0.2">
      <c r="E1422" s="12">
        <v>0</v>
      </c>
      <c r="R1422" s="26"/>
      <c r="U1422" s="16"/>
      <c r="V1422" s="16"/>
      <c r="W1422" s="16"/>
    </row>
    <row r="1423" spans="5:23" x14ac:dyDescent="0.2">
      <c r="E1423" s="12">
        <v>0</v>
      </c>
      <c r="R1423" s="26"/>
      <c r="U1423" s="16"/>
      <c r="V1423" s="16"/>
      <c r="W1423" s="16"/>
    </row>
    <row r="1424" spans="5:23" x14ac:dyDescent="0.2">
      <c r="E1424" s="12">
        <v>0</v>
      </c>
      <c r="R1424" s="26"/>
      <c r="U1424" s="16"/>
      <c r="V1424" s="16"/>
      <c r="W1424" s="16"/>
    </row>
    <row r="1425" spans="5:23" x14ac:dyDescent="0.2">
      <c r="E1425" s="12">
        <v>0</v>
      </c>
      <c r="R1425" s="26"/>
      <c r="U1425" s="16"/>
      <c r="V1425" s="16"/>
      <c r="W1425" s="16"/>
    </row>
    <row r="1426" spans="5:23" x14ac:dyDescent="0.2">
      <c r="E1426" s="12">
        <v>0</v>
      </c>
      <c r="R1426" s="26"/>
      <c r="U1426" s="16"/>
      <c r="V1426" s="16"/>
      <c r="W1426" s="16"/>
    </row>
    <row r="1427" spans="5:23" x14ac:dyDescent="0.2">
      <c r="E1427" s="12">
        <v>0</v>
      </c>
      <c r="R1427" s="26"/>
      <c r="U1427" s="16"/>
      <c r="V1427" s="16"/>
      <c r="W1427" s="16"/>
    </row>
    <row r="1428" spans="5:23" x14ac:dyDescent="0.2">
      <c r="E1428" s="12">
        <v>0</v>
      </c>
      <c r="R1428" s="26"/>
      <c r="U1428" s="16"/>
      <c r="V1428" s="16"/>
      <c r="W1428" s="16"/>
    </row>
    <row r="1429" spans="5:23" x14ac:dyDescent="0.2">
      <c r="E1429" s="12">
        <v>0</v>
      </c>
      <c r="R1429" s="26"/>
      <c r="U1429" s="16"/>
      <c r="V1429" s="16"/>
      <c r="W1429" s="16"/>
    </row>
    <row r="1430" spans="5:23" x14ac:dyDescent="0.2">
      <c r="E1430" s="12">
        <v>0</v>
      </c>
      <c r="R1430" s="26"/>
      <c r="U1430" s="16"/>
      <c r="V1430" s="16"/>
      <c r="W1430" s="16"/>
    </row>
    <row r="1431" spans="5:23" x14ac:dyDescent="0.2">
      <c r="E1431" s="12">
        <v>0</v>
      </c>
      <c r="R1431" s="26"/>
      <c r="U1431" s="16"/>
      <c r="V1431" s="16"/>
      <c r="W1431" s="16"/>
    </row>
    <row r="1432" spans="5:23" x14ac:dyDescent="0.2">
      <c r="E1432" s="12">
        <v>0</v>
      </c>
      <c r="R1432" s="26"/>
      <c r="U1432" s="16"/>
      <c r="V1432" s="16"/>
      <c r="W1432" s="16"/>
    </row>
    <row r="1433" spans="5:23" x14ac:dyDescent="0.2">
      <c r="E1433" s="12">
        <v>0</v>
      </c>
      <c r="R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26"/>
    </row>
    <row r="3250" spans="5:23" x14ac:dyDescent="0.2">
      <c r="E3250" s="12">
        <v>0</v>
      </c>
      <c r="R3250" s="26"/>
      <c r="U3250" s="16"/>
      <c r="V3250" s="16"/>
      <c r="W3250" s="26"/>
    </row>
    <row r="3251" spans="5:23" x14ac:dyDescent="0.2">
      <c r="E3251" s="12">
        <v>0</v>
      </c>
      <c r="R3251" s="26"/>
      <c r="U3251" s="16"/>
      <c r="V3251" s="16"/>
      <c r="W3251" s="26"/>
    </row>
    <row r="3252" spans="5:23" x14ac:dyDescent="0.2">
      <c r="E3252" s="12">
        <v>0</v>
      </c>
      <c r="R3252" s="26"/>
      <c r="U3252" s="16"/>
      <c r="V3252" s="16"/>
      <c r="W3252" s="26"/>
    </row>
    <row r="3253" spans="5:23" x14ac:dyDescent="0.2">
      <c r="E3253" s="12">
        <v>0</v>
      </c>
      <c r="R3253" s="26"/>
      <c r="U3253" s="16"/>
      <c r="V3253" s="16"/>
      <c r="W3253" s="26"/>
    </row>
    <row r="3254" spans="5:23" x14ac:dyDescent="0.2">
      <c r="E3254" s="12">
        <v>0</v>
      </c>
      <c r="R3254" s="26"/>
      <c r="U3254" s="16"/>
      <c r="V3254" s="16"/>
      <c r="W3254" s="26"/>
    </row>
    <row r="3255" spans="5:23" x14ac:dyDescent="0.2">
      <c r="E3255" s="12">
        <v>0</v>
      </c>
      <c r="R3255" s="26"/>
      <c r="U3255" s="16"/>
      <c r="V3255" s="16"/>
      <c r="W3255" s="26"/>
    </row>
    <row r="3256" spans="5:23" x14ac:dyDescent="0.2">
      <c r="E3256" s="12">
        <v>0</v>
      </c>
      <c r="R3256" s="26"/>
      <c r="U3256" s="16"/>
      <c r="V3256" s="16"/>
      <c r="W3256" s="26"/>
    </row>
    <row r="3257" spans="5:23" x14ac:dyDescent="0.2">
      <c r="E3257" s="12">
        <v>0</v>
      </c>
      <c r="R3257" s="26"/>
      <c r="U3257" s="16"/>
      <c r="V3257" s="16"/>
      <c r="W3257" s="26"/>
    </row>
    <row r="3258" spans="5:23" x14ac:dyDescent="0.2">
      <c r="E3258" s="12">
        <v>0</v>
      </c>
      <c r="R3258" s="26"/>
      <c r="U3258" s="16"/>
      <c r="V3258" s="16"/>
      <c r="W3258" s="26"/>
    </row>
    <row r="3259" spans="5:23" x14ac:dyDescent="0.2">
      <c r="E3259" s="12">
        <v>0</v>
      </c>
      <c r="R3259" s="26"/>
      <c r="U3259" s="16"/>
      <c r="V3259" s="16"/>
      <c r="W3259" s="26"/>
    </row>
    <row r="3260" spans="5:23" x14ac:dyDescent="0.2">
      <c r="E3260" s="12">
        <v>0</v>
      </c>
      <c r="R3260" s="26"/>
      <c r="U3260" s="16"/>
      <c r="V3260" s="16"/>
      <c r="W3260" s="26"/>
    </row>
    <row r="3261" spans="5:23" x14ac:dyDescent="0.2">
      <c r="E3261" s="12">
        <v>0</v>
      </c>
      <c r="R3261" s="26"/>
      <c r="U3261" s="16"/>
      <c r="V3261" s="16"/>
      <c r="W3261" s="26"/>
    </row>
    <row r="3262" spans="5:23" x14ac:dyDescent="0.2">
      <c r="E3262" s="12">
        <v>0</v>
      </c>
      <c r="R3262" s="26"/>
      <c r="U3262" s="16"/>
      <c r="V3262" s="16"/>
      <c r="W3262" s="2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V3386" s="16"/>
      <c r="W3386" s="26"/>
    </row>
    <row r="3387" spans="5:23" x14ac:dyDescent="0.2">
      <c r="E3387" s="12">
        <v>0</v>
      </c>
      <c r="R3387" s="26"/>
      <c r="V3387" s="16"/>
      <c r="W3387" s="26"/>
    </row>
    <row r="3388" spans="5:23" x14ac:dyDescent="0.2">
      <c r="E3388" s="12">
        <v>0</v>
      </c>
      <c r="R3388" s="26"/>
      <c r="V3388" s="16"/>
      <c r="W3388" s="26"/>
    </row>
    <row r="3389" spans="5:23" x14ac:dyDescent="0.2">
      <c r="E3389" s="12">
        <v>0</v>
      </c>
      <c r="R3389" s="26"/>
      <c r="V3389" s="16"/>
      <c r="W3389" s="26"/>
    </row>
    <row r="3390" spans="5:23" x14ac:dyDescent="0.2">
      <c r="E3390" s="12">
        <v>0</v>
      </c>
      <c r="R3390" s="26"/>
      <c r="V3390" s="16"/>
      <c r="W3390" s="26"/>
    </row>
    <row r="3391" spans="5:23" x14ac:dyDescent="0.2">
      <c r="E3391" s="12">
        <v>0</v>
      </c>
      <c r="R3391" s="26"/>
      <c r="V3391" s="16"/>
      <c r="W3391" s="26"/>
    </row>
    <row r="3392" spans="5:23" x14ac:dyDescent="0.2">
      <c r="E3392" s="12">
        <v>0</v>
      </c>
      <c r="R3392" s="26"/>
      <c r="V3392" s="16"/>
      <c r="W3392" s="26"/>
    </row>
    <row r="3393" spans="5:23" x14ac:dyDescent="0.2">
      <c r="E3393" s="12">
        <v>0</v>
      </c>
      <c r="R3393" s="26"/>
      <c r="V3393" s="16"/>
      <c r="W3393" s="26"/>
    </row>
    <row r="3394" spans="5:23" x14ac:dyDescent="0.2">
      <c r="E3394" s="12">
        <v>0</v>
      </c>
      <c r="R3394" s="26"/>
      <c r="V3394" s="16"/>
      <c r="W3394" s="26"/>
    </row>
    <row r="3395" spans="5:23" x14ac:dyDescent="0.2">
      <c r="E3395" s="12">
        <v>0</v>
      </c>
      <c r="R3395" s="26"/>
      <c r="V3395" s="16"/>
      <c r="W3395" s="26"/>
    </row>
    <row r="3396" spans="5:23" x14ac:dyDescent="0.2">
      <c r="E3396" s="12">
        <v>0</v>
      </c>
      <c r="R3396" s="26"/>
      <c r="V3396" s="16"/>
      <c r="W3396" s="26"/>
    </row>
    <row r="3397" spans="5:23" x14ac:dyDescent="0.2">
      <c r="E3397" s="12">
        <v>0</v>
      </c>
      <c r="R3397" s="26"/>
      <c r="V3397" s="16"/>
      <c r="W3397" s="26"/>
    </row>
    <row r="3398" spans="5:23" x14ac:dyDescent="0.2">
      <c r="E3398" s="12">
        <v>0</v>
      </c>
      <c r="R3398" s="26"/>
      <c r="V3398" s="16"/>
      <c r="W3398" s="26"/>
    </row>
    <row r="3399" spans="5:23" x14ac:dyDescent="0.2">
      <c r="E3399" s="12">
        <v>0</v>
      </c>
      <c r="R3399" s="2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W3724" s="26"/>
    </row>
    <row r="3725" spans="5:23" x14ac:dyDescent="0.2">
      <c r="E3725" s="12">
        <v>0</v>
      </c>
      <c r="R3725" s="26"/>
      <c r="W3725" s="26"/>
    </row>
    <row r="3726" spans="5:23" x14ac:dyDescent="0.2">
      <c r="E3726" s="12">
        <v>0</v>
      </c>
      <c r="R3726" s="26"/>
      <c r="W3726" s="26"/>
    </row>
    <row r="3727" spans="5:23" x14ac:dyDescent="0.2">
      <c r="E3727" s="12">
        <v>0</v>
      </c>
      <c r="R3727" s="26"/>
      <c r="W3727" s="26"/>
    </row>
    <row r="3728" spans="5:23" x14ac:dyDescent="0.2">
      <c r="E3728" s="12">
        <v>0</v>
      </c>
      <c r="R3728" s="26"/>
      <c r="W3728" s="26"/>
    </row>
    <row r="3729" spans="5:23" x14ac:dyDescent="0.2">
      <c r="E3729" s="12">
        <v>0</v>
      </c>
      <c r="R3729" s="26"/>
      <c r="W3729" s="26"/>
    </row>
    <row r="3730" spans="5:23" x14ac:dyDescent="0.2">
      <c r="E3730" s="12">
        <v>0</v>
      </c>
      <c r="R3730" s="26"/>
      <c r="W3730" s="26"/>
    </row>
    <row r="3731" spans="5:23" x14ac:dyDescent="0.2">
      <c r="E3731" s="12">
        <v>0</v>
      </c>
      <c r="R3731" s="26"/>
      <c r="W3731" s="26"/>
    </row>
    <row r="3732" spans="5:23" x14ac:dyDescent="0.2">
      <c r="E3732" s="12">
        <v>0</v>
      </c>
      <c r="R3732" s="26"/>
      <c r="W3732" s="26"/>
    </row>
    <row r="3733" spans="5:23" x14ac:dyDescent="0.2">
      <c r="E3733" s="12">
        <v>0</v>
      </c>
      <c r="R3733" s="26"/>
      <c r="W3733" s="26"/>
    </row>
    <row r="3734" spans="5:23" x14ac:dyDescent="0.2">
      <c r="E3734" s="12">
        <v>0</v>
      </c>
      <c r="R3734" s="26"/>
      <c r="W3734" s="26"/>
    </row>
    <row r="3735" spans="5:23" x14ac:dyDescent="0.2">
      <c r="E3735" s="12">
        <v>0</v>
      </c>
      <c r="R3735" s="26"/>
      <c r="W3735" s="26"/>
    </row>
    <row r="3736" spans="5:23" x14ac:dyDescent="0.2">
      <c r="E3736" s="12">
        <v>0</v>
      </c>
      <c r="R3736" s="26"/>
      <c r="W3736" s="26"/>
    </row>
    <row r="3737" spans="5:23" x14ac:dyDescent="0.2">
      <c r="E3737" s="12">
        <v>0</v>
      </c>
      <c r="R3737" s="2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>
        <f t="shared" ref="R3900:R3920" si="31">(((M3900/(1-$E$5))+N3900+O3900)/(1-$E$9))+P3900+Q3900</f>
        <v>0</v>
      </c>
      <c r="W3900" s="26">
        <f t="shared" ref="W3900:W3920" si="32">U3900*0.01</f>
        <v>0</v>
      </c>
    </row>
    <row r="3901" spans="5:23" x14ac:dyDescent="0.2">
      <c r="E3901" s="12">
        <v>0</v>
      </c>
      <c r="R3901" s="26">
        <f t="shared" si="31"/>
        <v>0</v>
      </c>
      <c r="W3901" s="26">
        <f t="shared" si="32"/>
        <v>0</v>
      </c>
    </row>
    <row r="3902" spans="5:23" x14ac:dyDescent="0.2">
      <c r="E3902" s="12">
        <v>0</v>
      </c>
      <c r="R3902" s="26">
        <f t="shared" si="31"/>
        <v>0</v>
      </c>
      <c r="W3902" s="26">
        <f t="shared" si="32"/>
        <v>0</v>
      </c>
    </row>
    <row r="3903" spans="5:23" x14ac:dyDescent="0.2">
      <c r="E3903" s="12">
        <v>0</v>
      </c>
      <c r="R3903" s="26">
        <f t="shared" si="31"/>
        <v>0</v>
      </c>
      <c r="W3903" s="26">
        <f t="shared" si="32"/>
        <v>0</v>
      </c>
    </row>
    <row r="3904" spans="5:23" x14ac:dyDescent="0.2">
      <c r="E3904" s="12">
        <v>0</v>
      </c>
      <c r="R3904" s="26">
        <f t="shared" si="31"/>
        <v>0</v>
      </c>
      <c r="W3904" s="26">
        <f t="shared" si="32"/>
        <v>0</v>
      </c>
    </row>
    <row r="3905" spans="5:23" x14ac:dyDescent="0.2">
      <c r="E3905" s="12">
        <v>0</v>
      </c>
      <c r="R3905" s="26">
        <f t="shared" si="31"/>
        <v>0</v>
      </c>
      <c r="W3905" s="26">
        <f t="shared" si="32"/>
        <v>0</v>
      </c>
    </row>
    <row r="3906" spans="5:23" x14ac:dyDescent="0.2">
      <c r="E3906" s="12">
        <v>0</v>
      </c>
      <c r="R3906" s="26">
        <f t="shared" si="31"/>
        <v>0</v>
      </c>
      <c r="W3906" s="26">
        <f t="shared" si="32"/>
        <v>0</v>
      </c>
    </row>
    <row r="3907" spans="5:23" x14ac:dyDescent="0.2">
      <c r="E3907" s="12">
        <v>0</v>
      </c>
      <c r="R3907" s="26">
        <f t="shared" si="31"/>
        <v>0</v>
      </c>
      <c r="W3907" s="26">
        <f t="shared" si="32"/>
        <v>0</v>
      </c>
    </row>
    <row r="3908" spans="5:23" x14ac:dyDescent="0.2">
      <c r="E3908" s="12">
        <v>0</v>
      </c>
      <c r="R3908" s="26">
        <f t="shared" si="31"/>
        <v>0</v>
      </c>
      <c r="W3908" s="26">
        <f t="shared" si="32"/>
        <v>0</v>
      </c>
    </row>
    <row r="3909" spans="5:23" x14ac:dyDescent="0.2">
      <c r="E3909" s="12">
        <v>0</v>
      </c>
      <c r="R3909" s="26">
        <f t="shared" si="31"/>
        <v>0</v>
      </c>
      <c r="W3909" s="26">
        <f t="shared" si="32"/>
        <v>0</v>
      </c>
    </row>
    <row r="3910" spans="5:23" x14ac:dyDescent="0.2">
      <c r="E3910" s="12">
        <v>0</v>
      </c>
      <c r="R3910" s="26">
        <f t="shared" si="31"/>
        <v>0</v>
      </c>
      <c r="W3910" s="26">
        <f t="shared" si="32"/>
        <v>0</v>
      </c>
    </row>
    <row r="3911" spans="5:23" x14ac:dyDescent="0.2">
      <c r="E3911" s="12">
        <v>0</v>
      </c>
      <c r="R3911" s="26">
        <f t="shared" si="31"/>
        <v>0</v>
      </c>
      <c r="W3911" s="26">
        <f t="shared" si="32"/>
        <v>0</v>
      </c>
    </row>
    <row r="3912" spans="5:23" x14ac:dyDescent="0.2">
      <c r="E3912" s="12">
        <v>0</v>
      </c>
      <c r="R3912" s="26">
        <f t="shared" si="31"/>
        <v>0</v>
      </c>
      <c r="W3912" s="26">
        <f t="shared" si="32"/>
        <v>0</v>
      </c>
    </row>
    <row r="3913" spans="5:23" x14ac:dyDescent="0.2">
      <c r="E3913" s="12">
        <v>0</v>
      </c>
      <c r="R3913" s="26">
        <f t="shared" si="31"/>
        <v>0</v>
      </c>
      <c r="W3913" s="26">
        <f t="shared" si="32"/>
        <v>0</v>
      </c>
    </row>
    <row r="3914" spans="5:23" x14ac:dyDescent="0.2">
      <c r="E3914" s="12">
        <v>0</v>
      </c>
      <c r="R3914" s="26">
        <f t="shared" si="31"/>
        <v>0</v>
      </c>
      <c r="W3914" s="26">
        <f t="shared" si="32"/>
        <v>0</v>
      </c>
    </row>
    <row r="3915" spans="5:23" x14ac:dyDescent="0.2">
      <c r="E3915" s="12">
        <v>0</v>
      </c>
      <c r="R3915" s="26">
        <f t="shared" si="31"/>
        <v>0</v>
      </c>
      <c r="W3915" s="26">
        <f t="shared" si="32"/>
        <v>0</v>
      </c>
    </row>
    <row r="3916" spans="5:23" x14ac:dyDescent="0.2">
      <c r="E3916" s="12">
        <v>0</v>
      </c>
      <c r="R3916" s="26">
        <f t="shared" si="31"/>
        <v>0</v>
      </c>
      <c r="W3916" s="26">
        <f t="shared" si="32"/>
        <v>0</v>
      </c>
    </row>
    <row r="3917" spans="5:23" x14ac:dyDescent="0.2">
      <c r="E3917" s="12">
        <v>0</v>
      </c>
      <c r="R3917" s="26">
        <f t="shared" si="31"/>
        <v>0</v>
      </c>
      <c r="W3917" s="26">
        <f t="shared" si="32"/>
        <v>0</v>
      </c>
    </row>
    <row r="3918" spans="5:23" x14ac:dyDescent="0.2">
      <c r="E3918" s="12">
        <v>0</v>
      </c>
      <c r="R3918" s="26">
        <f t="shared" si="31"/>
        <v>0</v>
      </c>
      <c r="W3918" s="26">
        <f t="shared" si="32"/>
        <v>0</v>
      </c>
    </row>
    <row r="3919" spans="5:23" x14ac:dyDescent="0.2">
      <c r="E3919" s="12">
        <v>0</v>
      </c>
      <c r="R3919" s="26">
        <f t="shared" si="31"/>
        <v>0</v>
      </c>
      <c r="W3919" s="26">
        <f t="shared" si="32"/>
        <v>0</v>
      </c>
    </row>
    <row r="3920" spans="5:23" x14ac:dyDescent="0.2">
      <c r="E3920" s="12">
        <v>0</v>
      </c>
      <c r="R3920" s="26">
        <f t="shared" si="31"/>
        <v>0</v>
      </c>
      <c r="W3920" s="26">
        <f t="shared" si="32"/>
        <v>0</v>
      </c>
    </row>
    <row r="3921" spans="5:23" x14ac:dyDescent="0.2">
      <c r="E3921" s="12">
        <v>0</v>
      </c>
      <c r="R3921" s="26">
        <f t="shared" ref="R3921:R3984" si="33">(((M3921/(1-$E$5))+N3921+O3921)/(1-$E$9))+P3921+Q3921</f>
        <v>0</v>
      </c>
      <c r="W3921" s="26">
        <f t="shared" ref="W3921:W3943" si="34">U3921*0.01</f>
        <v>0</v>
      </c>
    </row>
    <row r="3922" spans="5:23" x14ac:dyDescent="0.2">
      <c r="E3922" s="12">
        <v>0</v>
      </c>
      <c r="R3922" s="26">
        <f t="shared" si="33"/>
        <v>0</v>
      </c>
      <c r="W3922" s="26">
        <f t="shared" si="34"/>
        <v>0</v>
      </c>
    </row>
    <row r="3923" spans="5:23" x14ac:dyDescent="0.2">
      <c r="E3923" s="12">
        <v>0</v>
      </c>
      <c r="R3923" s="26">
        <f t="shared" si="33"/>
        <v>0</v>
      </c>
      <c r="W3923" s="26">
        <f t="shared" si="34"/>
        <v>0</v>
      </c>
    </row>
    <row r="3924" spans="5:23" x14ac:dyDescent="0.2">
      <c r="E3924" s="12">
        <v>0</v>
      </c>
      <c r="R3924" s="26">
        <f t="shared" si="33"/>
        <v>0</v>
      </c>
      <c r="W3924" s="26">
        <f t="shared" si="34"/>
        <v>0</v>
      </c>
    </row>
    <row r="3925" spans="5:23" x14ac:dyDescent="0.2">
      <c r="E3925" s="12">
        <v>0</v>
      </c>
      <c r="R3925" s="26">
        <f t="shared" si="33"/>
        <v>0</v>
      </c>
      <c r="W3925" s="26">
        <f t="shared" si="34"/>
        <v>0</v>
      </c>
    </row>
    <row r="3926" spans="5:23" x14ac:dyDescent="0.2">
      <c r="E3926" s="12">
        <v>0</v>
      </c>
      <c r="R3926" s="26">
        <f t="shared" si="33"/>
        <v>0</v>
      </c>
      <c r="W3926" s="26">
        <f t="shared" si="34"/>
        <v>0</v>
      </c>
    </row>
    <row r="3927" spans="5:23" x14ac:dyDescent="0.2">
      <c r="E3927" s="12">
        <v>0</v>
      </c>
      <c r="R3927" s="26">
        <f t="shared" si="33"/>
        <v>0</v>
      </c>
      <c r="W3927" s="26">
        <f t="shared" si="34"/>
        <v>0</v>
      </c>
    </row>
    <row r="3928" spans="5:23" x14ac:dyDescent="0.2">
      <c r="E3928" s="12">
        <v>0</v>
      </c>
      <c r="R3928" s="26">
        <f t="shared" si="33"/>
        <v>0</v>
      </c>
      <c r="W3928" s="26">
        <f t="shared" si="34"/>
        <v>0</v>
      </c>
    </row>
    <row r="3929" spans="5:23" x14ac:dyDescent="0.2">
      <c r="E3929" s="12">
        <v>0</v>
      </c>
      <c r="R3929" s="26">
        <f t="shared" si="33"/>
        <v>0</v>
      </c>
      <c r="W3929" s="26">
        <f t="shared" si="34"/>
        <v>0</v>
      </c>
    </row>
    <row r="3930" spans="5:23" x14ac:dyDescent="0.2">
      <c r="E3930" s="12">
        <v>0</v>
      </c>
      <c r="R3930" s="26">
        <f t="shared" si="33"/>
        <v>0</v>
      </c>
      <c r="W3930" s="26">
        <f t="shared" si="34"/>
        <v>0</v>
      </c>
    </row>
    <row r="3931" spans="5:23" x14ac:dyDescent="0.2">
      <c r="E3931" s="12">
        <v>0</v>
      </c>
      <c r="R3931" s="26">
        <f t="shared" si="33"/>
        <v>0</v>
      </c>
      <c r="W3931" s="26">
        <f t="shared" si="34"/>
        <v>0</v>
      </c>
    </row>
    <row r="3932" spans="5:23" x14ac:dyDescent="0.2">
      <c r="E3932" s="12">
        <v>0</v>
      </c>
      <c r="R3932" s="26">
        <f t="shared" si="33"/>
        <v>0</v>
      </c>
      <c r="W3932" s="26">
        <f t="shared" si="34"/>
        <v>0</v>
      </c>
    </row>
    <row r="3933" spans="5:23" x14ac:dyDescent="0.2">
      <c r="E3933" s="12">
        <v>0</v>
      </c>
      <c r="R3933" s="26">
        <f t="shared" si="33"/>
        <v>0</v>
      </c>
      <c r="W3933" s="26">
        <f t="shared" si="34"/>
        <v>0</v>
      </c>
    </row>
    <row r="3934" spans="5:23" x14ac:dyDescent="0.2">
      <c r="E3934" s="12">
        <v>0</v>
      </c>
      <c r="R3934" s="26">
        <f t="shared" si="33"/>
        <v>0</v>
      </c>
      <c r="W3934" s="26">
        <f t="shared" si="34"/>
        <v>0</v>
      </c>
    </row>
    <row r="3935" spans="5:23" x14ac:dyDescent="0.2">
      <c r="E3935" s="12">
        <v>0</v>
      </c>
      <c r="R3935" s="26">
        <f t="shared" si="33"/>
        <v>0</v>
      </c>
      <c r="W3935" s="26">
        <f t="shared" si="34"/>
        <v>0</v>
      </c>
    </row>
    <row r="3936" spans="5:23" x14ac:dyDescent="0.2">
      <c r="E3936" s="12">
        <v>0</v>
      </c>
      <c r="R3936" s="26">
        <f t="shared" si="33"/>
        <v>0</v>
      </c>
      <c r="W3936" s="26">
        <f t="shared" si="34"/>
        <v>0</v>
      </c>
    </row>
    <row r="3937" spans="5:23" x14ac:dyDescent="0.2">
      <c r="E3937" s="12">
        <v>0</v>
      </c>
      <c r="R3937" s="26">
        <f t="shared" si="33"/>
        <v>0</v>
      </c>
      <c r="W3937" s="26">
        <f t="shared" si="34"/>
        <v>0</v>
      </c>
    </row>
    <row r="3938" spans="5:23" x14ac:dyDescent="0.2">
      <c r="E3938" s="12">
        <v>0</v>
      </c>
      <c r="R3938" s="26">
        <f t="shared" si="33"/>
        <v>0</v>
      </c>
      <c r="W3938" s="26">
        <f t="shared" si="34"/>
        <v>0</v>
      </c>
    </row>
    <row r="3939" spans="5:23" x14ac:dyDescent="0.2">
      <c r="E3939" s="12">
        <v>0</v>
      </c>
      <c r="R3939" s="26">
        <f t="shared" si="33"/>
        <v>0</v>
      </c>
      <c r="W3939" s="26">
        <f t="shared" si="34"/>
        <v>0</v>
      </c>
    </row>
    <row r="3940" spans="5:23" x14ac:dyDescent="0.2">
      <c r="E3940" s="12">
        <v>0</v>
      </c>
      <c r="R3940" s="26">
        <f t="shared" si="33"/>
        <v>0</v>
      </c>
      <c r="W3940" s="26">
        <f t="shared" si="34"/>
        <v>0</v>
      </c>
    </row>
    <row r="3941" spans="5:23" x14ac:dyDescent="0.2">
      <c r="E3941" s="12">
        <v>0</v>
      </c>
      <c r="R3941" s="26">
        <f t="shared" si="33"/>
        <v>0</v>
      </c>
      <c r="W3941" s="26">
        <f t="shared" si="34"/>
        <v>0</v>
      </c>
    </row>
    <row r="3942" spans="5:23" x14ac:dyDescent="0.2">
      <c r="E3942" s="12">
        <v>0</v>
      </c>
      <c r="R3942" s="26">
        <f t="shared" si="33"/>
        <v>0</v>
      </c>
      <c r="W3942" s="26">
        <f t="shared" si="34"/>
        <v>0</v>
      </c>
    </row>
    <row r="3943" spans="5:23" x14ac:dyDescent="0.2">
      <c r="E3943" s="12">
        <v>0</v>
      </c>
      <c r="R3943" s="26">
        <f t="shared" si="33"/>
        <v>0</v>
      </c>
      <c r="W3943" s="26">
        <f t="shared" si="34"/>
        <v>0</v>
      </c>
    </row>
    <row r="3944" spans="5:23" x14ac:dyDescent="0.2">
      <c r="E3944" s="12">
        <v>0</v>
      </c>
      <c r="R3944" s="26">
        <f t="shared" si="33"/>
        <v>0</v>
      </c>
    </row>
    <row r="3945" spans="5:23" x14ac:dyDescent="0.2">
      <c r="E3945" s="12">
        <v>0</v>
      </c>
      <c r="R3945" s="26">
        <f t="shared" si="33"/>
        <v>0</v>
      </c>
    </row>
    <row r="3946" spans="5:23" x14ac:dyDescent="0.2">
      <c r="E3946" s="12">
        <v>0</v>
      </c>
      <c r="R3946" s="26">
        <f t="shared" si="33"/>
        <v>0</v>
      </c>
    </row>
    <row r="3947" spans="5:23" x14ac:dyDescent="0.2">
      <c r="E3947" s="12">
        <v>0</v>
      </c>
      <c r="R3947" s="26">
        <f t="shared" si="33"/>
        <v>0</v>
      </c>
    </row>
    <row r="3948" spans="5:23" x14ac:dyDescent="0.2">
      <c r="E3948" s="12">
        <v>0</v>
      </c>
      <c r="R3948" s="26">
        <f t="shared" si="33"/>
        <v>0</v>
      </c>
    </row>
    <row r="3949" spans="5:23" x14ac:dyDescent="0.2">
      <c r="E3949" s="12">
        <v>0</v>
      </c>
      <c r="R3949" s="26">
        <f t="shared" si="33"/>
        <v>0</v>
      </c>
    </row>
    <row r="3950" spans="5:23" x14ac:dyDescent="0.2">
      <c r="E3950" s="12">
        <v>0</v>
      </c>
      <c r="R3950" s="26">
        <f t="shared" si="33"/>
        <v>0</v>
      </c>
    </row>
    <row r="3951" spans="5:23" x14ac:dyDescent="0.2">
      <c r="E3951" s="12">
        <v>0</v>
      </c>
      <c r="R3951" s="26">
        <f t="shared" si="33"/>
        <v>0</v>
      </c>
    </row>
    <row r="3952" spans="5:23" x14ac:dyDescent="0.2">
      <c r="E3952" s="12">
        <v>0</v>
      </c>
      <c r="R3952" s="26">
        <f t="shared" si="33"/>
        <v>0</v>
      </c>
    </row>
    <row r="3953" spans="5:18" x14ac:dyDescent="0.2">
      <c r="E3953" s="12">
        <v>0</v>
      </c>
      <c r="R3953" s="26">
        <f t="shared" si="33"/>
        <v>0</v>
      </c>
    </row>
    <row r="3954" spans="5:18" x14ac:dyDescent="0.2">
      <c r="E3954" s="12">
        <v>0</v>
      </c>
      <c r="R3954" s="26">
        <f t="shared" si="33"/>
        <v>0</v>
      </c>
    </row>
    <row r="3955" spans="5:18" x14ac:dyDescent="0.2">
      <c r="E3955" s="12">
        <v>0</v>
      </c>
      <c r="R3955" s="26">
        <f t="shared" si="33"/>
        <v>0</v>
      </c>
    </row>
    <row r="3956" spans="5:18" x14ac:dyDescent="0.2">
      <c r="E3956" s="12">
        <v>0</v>
      </c>
      <c r="R3956" s="26">
        <f t="shared" si="33"/>
        <v>0</v>
      </c>
    </row>
    <row r="3957" spans="5:18" x14ac:dyDescent="0.2">
      <c r="E3957" s="12">
        <v>0</v>
      </c>
      <c r="R3957" s="26">
        <f t="shared" si="33"/>
        <v>0</v>
      </c>
    </row>
    <row r="3958" spans="5:18" x14ac:dyDescent="0.2">
      <c r="E3958" s="12">
        <v>0</v>
      </c>
      <c r="R3958" s="26">
        <f t="shared" si="33"/>
        <v>0</v>
      </c>
    </row>
    <row r="3959" spans="5:18" x14ac:dyDescent="0.2">
      <c r="E3959" s="12">
        <v>0</v>
      </c>
      <c r="R3959" s="26">
        <f t="shared" si="33"/>
        <v>0</v>
      </c>
    </row>
    <row r="3960" spans="5:18" x14ac:dyDescent="0.2">
      <c r="E3960" s="12">
        <v>0</v>
      </c>
      <c r="R3960" s="26">
        <f t="shared" si="33"/>
        <v>0</v>
      </c>
    </row>
    <row r="3961" spans="5:18" x14ac:dyDescent="0.2">
      <c r="E3961" s="12">
        <v>0</v>
      </c>
      <c r="R3961" s="26">
        <f t="shared" si="33"/>
        <v>0</v>
      </c>
    </row>
    <row r="3962" spans="5:18" x14ac:dyDescent="0.2">
      <c r="E3962" s="12">
        <v>0</v>
      </c>
      <c r="R3962" s="26">
        <f t="shared" si="33"/>
        <v>0</v>
      </c>
    </row>
    <row r="3963" spans="5:18" x14ac:dyDescent="0.2">
      <c r="E3963" s="12">
        <v>0</v>
      </c>
      <c r="R3963" s="26">
        <f t="shared" si="33"/>
        <v>0</v>
      </c>
    </row>
    <row r="3964" spans="5:18" x14ac:dyDescent="0.2">
      <c r="E3964" s="12">
        <v>0</v>
      </c>
      <c r="R3964" s="26">
        <f t="shared" si="33"/>
        <v>0</v>
      </c>
    </row>
    <row r="3965" spans="5:18" x14ac:dyDescent="0.2">
      <c r="E3965" s="12">
        <v>0</v>
      </c>
      <c r="R3965" s="26">
        <f t="shared" si="33"/>
        <v>0</v>
      </c>
    </row>
    <row r="3966" spans="5:18" x14ac:dyDescent="0.2">
      <c r="E3966" s="12">
        <v>0</v>
      </c>
      <c r="R3966" s="26">
        <f t="shared" si="33"/>
        <v>0</v>
      </c>
    </row>
    <row r="3967" spans="5:18" x14ac:dyDescent="0.2">
      <c r="E3967" s="12">
        <v>0</v>
      </c>
      <c r="R3967" s="26">
        <f t="shared" si="33"/>
        <v>0</v>
      </c>
    </row>
    <row r="3968" spans="5:18" x14ac:dyDescent="0.2">
      <c r="E3968" s="12">
        <v>0</v>
      </c>
      <c r="R3968" s="26">
        <f t="shared" si="33"/>
        <v>0</v>
      </c>
    </row>
    <row r="3969" spans="5:18" x14ac:dyDescent="0.2">
      <c r="E3969" s="12">
        <v>0</v>
      </c>
      <c r="R3969" s="26">
        <f t="shared" si="33"/>
        <v>0</v>
      </c>
    </row>
    <row r="3970" spans="5:18" x14ac:dyDescent="0.2">
      <c r="E3970" s="12">
        <v>0</v>
      </c>
      <c r="R3970" s="26">
        <f t="shared" si="33"/>
        <v>0</v>
      </c>
    </row>
    <row r="3971" spans="5:18" x14ac:dyDescent="0.2">
      <c r="E3971" s="12">
        <v>0</v>
      </c>
      <c r="R3971" s="26">
        <f t="shared" si="33"/>
        <v>0</v>
      </c>
    </row>
    <row r="3972" spans="5:18" x14ac:dyDescent="0.2">
      <c r="E3972" s="12">
        <v>0</v>
      </c>
      <c r="R3972" s="26">
        <f t="shared" si="33"/>
        <v>0</v>
      </c>
    </row>
    <row r="3973" spans="5:18" x14ac:dyDescent="0.2">
      <c r="E3973" s="12">
        <v>0</v>
      </c>
      <c r="R3973" s="26">
        <f t="shared" si="33"/>
        <v>0</v>
      </c>
    </row>
    <row r="3974" spans="5:18" x14ac:dyDescent="0.2">
      <c r="E3974" s="12">
        <v>0</v>
      </c>
      <c r="R3974" s="26">
        <f t="shared" si="33"/>
        <v>0</v>
      </c>
    </row>
    <row r="3975" spans="5:18" x14ac:dyDescent="0.2">
      <c r="E3975" s="12">
        <v>0</v>
      </c>
      <c r="R3975" s="26">
        <f t="shared" si="33"/>
        <v>0</v>
      </c>
    </row>
    <row r="3976" spans="5:18" x14ac:dyDescent="0.2">
      <c r="E3976" s="12">
        <v>0</v>
      </c>
      <c r="R3976" s="26">
        <f t="shared" si="33"/>
        <v>0</v>
      </c>
    </row>
    <row r="3977" spans="5:18" x14ac:dyDescent="0.2">
      <c r="E3977" s="12">
        <v>0</v>
      </c>
      <c r="R3977" s="26">
        <f t="shared" si="33"/>
        <v>0</v>
      </c>
    </row>
    <row r="3978" spans="5:18" x14ac:dyDescent="0.2">
      <c r="E3978" s="12">
        <v>0</v>
      </c>
      <c r="R3978" s="26">
        <f t="shared" si="33"/>
        <v>0</v>
      </c>
    </row>
    <row r="3979" spans="5:18" x14ac:dyDescent="0.2">
      <c r="E3979" s="12">
        <v>0</v>
      </c>
      <c r="R3979" s="26">
        <f t="shared" si="33"/>
        <v>0</v>
      </c>
    </row>
    <row r="3980" spans="5:18" x14ac:dyDescent="0.2">
      <c r="E3980" s="12">
        <v>0</v>
      </c>
      <c r="R3980" s="26">
        <f t="shared" si="33"/>
        <v>0</v>
      </c>
    </row>
    <row r="3981" spans="5:18" x14ac:dyDescent="0.2">
      <c r="E3981" s="12">
        <v>0</v>
      </c>
      <c r="R3981" s="26">
        <f t="shared" si="33"/>
        <v>0</v>
      </c>
    </row>
    <row r="3982" spans="5:18" x14ac:dyDescent="0.2">
      <c r="E3982" s="12">
        <v>0</v>
      </c>
      <c r="R3982" s="26">
        <f t="shared" si="33"/>
        <v>0</v>
      </c>
    </row>
    <row r="3983" spans="5:18" x14ac:dyDescent="0.2">
      <c r="E3983" s="12">
        <v>0</v>
      </c>
      <c r="R3983" s="26">
        <f t="shared" si="33"/>
        <v>0</v>
      </c>
    </row>
    <row r="3984" spans="5:18" x14ac:dyDescent="0.2">
      <c r="E3984" s="12">
        <v>0</v>
      </c>
      <c r="R3984" s="26">
        <f t="shared" si="33"/>
        <v>0</v>
      </c>
    </row>
    <row r="3985" spans="5:18" x14ac:dyDescent="0.2">
      <c r="E3985" s="12">
        <v>0</v>
      </c>
      <c r="R3985" s="26">
        <f t="shared" ref="R3985:R4048" si="35">(((M3985/(1-$E$5))+N3985+O3985)/(1-$E$9))+P3985+Q3985</f>
        <v>0</v>
      </c>
    </row>
    <row r="3986" spans="5:18" x14ac:dyDescent="0.2">
      <c r="E3986" s="12">
        <v>0</v>
      </c>
      <c r="R3986" s="26">
        <f t="shared" si="35"/>
        <v>0</v>
      </c>
    </row>
    <row r="3987" spans="5:18" x14ac:dyDescent="0.2">
      <c r="E3987" s="12">
        <v>0</v>
      </c>
      <c r="R3987" s="26">
        <f t="shared" si="35"/>
        <v>0</v>
      </c>
    </row>
    <row r="3988" spans="5:18" x14ac:dyDescent="0.2">
      <c r="E3988" s="12">
        <v>0</v>
      </c>
      <c r="R3988" s="26">
        <f t="shared" si="35"/>
        <v>0</v>
      </c>
    </row>
    <row r="3989" spans="5:18" x14ac:dyDescent="0.2">
      <c r="E3989" s="12">
        <v>0</v>
      </c>
      <c r="R3989" s="26">
        <f t="shared" si="35"/>
        <v>0</v>
      </c>
    </row>
    <row r="3990" spans="5:18" x14ac:dyDescent="0.2">
      <c r="E3990" s="12">
        <v>0</v>
      </c>
      <c r="R3990" s="26">
        <f t="shared" si="35"/>
        <v>0</v>
      </c>
    </row>
    <row r="3991" spans="5:18" x14ac:dyDescent="0.2">
      <c r="E3991" s="12">
        <v>0</v>
      </c>
      <c r="R3991" s="26">
        <f t="shared" si="35"/>
        <v>0</v>
      </c>
    </row>
    <row r="3992" spans="5:18" x14ac:dyDescent="0.2">
      <c r="E3992" s="12">
        <v>0</v>
      </c>
      <c r="R3992" s="26">
        <f t="shared" si="35"/>
        <v>0</v>
      </c>
    </row>
    <row r="3993" spans="5:18" x14ac:dyDescent="0.2">
      <c r="E3993" s="12">
        <v>0</v>
      </c>
      <c r="R3993" s="26">
        <f t="shared" si="35"/>
        <v>0</v>
      </c>
    </row>
    <row r="3994" spans="5:18" x14ac:dyDescent="0.2">
      <c r="E3994" s="12">
        <v>0</v>
      </c>
      <c r="R3994" s="26">
        <f t="shared" si="35"/>
        <v>0</v>
      </c>
    </row>
    <row r="3995" spans="5:18" x14ac:dyDescent="0.2">
      <c r="E3995" s="12">
        <v>0</v>
      </c>
      <c r="R3995" s="26">
        <f t="shared" si="35"/>
        <v>0</v>
      </c>
    </row>
    <row r="3996" spans="5:18" x14ac:dyDescent="0.2">
      <c r="E3996" s="12">
        <v>0</v>
      </c>
      <c r="R3996" s="26">
        <f t="shared" si="35"/>
        <v>0</v>
      </c>
    </row>
    <row r="3997" spans="5:18" x14ac:dyDescent="0.2">
      <c r="E3997" s="12">
        <v>0</v>
      </c>
      <c r="R3997" s="26">
        <f t="shared" si="35"/>
        <v>0</v>
      </c>
    </row>
    <row r="3998" spans="5:18" x14ac:dyDescent="0.2">
      <c r="E3998" s="12">
        <v>0</v>
      </c>
      <c r="R3998" s="26">
        <f t="shared" si="35"/>
        <v>0</v>
      </c>
    </row>
    <row r="3999" spans="5:18" x14ac:dyDescent="0.2">
      <c r="E3999" s="12">
        <v>0</v>
      </c>
      <c r="R3999" s="26">
        <f t="shared" si="35"/>
        <v>0</v>
      </c>
    </row>
    <row r="4000" spans="5:18" x14ac:dyDescent="0.2">
      <c r="E4000" s="12">
        <v>0</v>
      </c>
      <c r="R4000" s="26">
        <f t="shared" si="35"/>
        <v>0</v>
      </c>
    </row>
    <row r="4001" spans="5:18" x14ac:dyDescent="0.2">
      <c r="E4001" s="12">
        <v>0</v>
      </c>
      <c r="R4001" s="26">
        <f t="shared" si="35"/>
        <v>0</v>
      </c>
    </row>
    <row r="4002" spans="5:18" x14ac:dyDescent="0.2">
      <c r="E4002" s="12">
        <v>0</v>
      </c>
      <c r="R4002" s="26">
        <f t="shared" si="35"/>
        <v>0</v>
      </c>
    </row>
    <row r="4003" spans="5:18" x14ac:dyDescent="0.2">
      <c r="E4003" s="12">
        <v>0</v>
      </c>
      <c r="R4003" s="26">
        <f t="shared" si="35"/>
        <v>0</v>
      </c>
    </row>
    <row r="4004" spans="5:18" x14ac:dyDescent="0.2">
      <c r="E4004" s="12">
        <v>0</v>
      </c>
      <c r="R4004" s="26">
        <f t="shared" si="35"/>
        <v>0</v>
      </c>
    </row>
    <row r="4005" spans="5:18" x14ac:dyDescent="0.2">
      <c r="E4005" s="12">
        <v>0</v>
      </c>
      <c r="R4005" s="26">
        <f t="shared" si="35"/>
        <v>0</v>
      </c>
    </row>
    <row r="4006" spans="5:18" x14ac:dyDescent="0.2">
      <c r="E4006" s="12">
        <v>0</v>
      </c>
      <c r="R4006" s="26">
        <f t="shared" si="35"/>
        <v>0</v>
      </c>
    </row>
    <row r="4007" spans="5:18" x14ac:dyDescent="0.2">
      <c r="E4007" s="12">
        <v>0</v>
      </c>
      <c r="R4007" s="26">
        <f t="shared" si="35"/>
        <v>0</v>
      </c>
    </row>
    <row r="4008" spans="5:18" x14ac:dyDescent="0.2">
      <c r="E4008" s="12">
        <v>0</v>
      </c>
      <c r="R4008" s="26">
        <f t="shared" si="35"/>
        <v>0</v>
      </c>
    </row>
    <row r="4009" spans="5:18" x14ac:dyDescent="0.2">
      <c r="E4009" s="12">
        <v>0</v>
      </c>
      <c r="R4009" s="26">
        <f t="shared" si="35"/>
        <v>0</v>
      </c>
    </row>
    <row r="4010" spans="5:18" x14ac:dyDescent="0.2">
      <c r="E4010" s="12">
        <v>0</v>
      </c>
      <c r="R4010" s="26">
        <f t="shared" si="35"/>
        <v>0</v>
      </c>
    </row>
    <row r="4011" spans="5:18" x14ac:dyDescent="0.2">
      <c r="E4011" s="12">
        <v>0</v>
      </c>
      <c r="R4011" s="26">
        <f t="shared" si="35"/>
        <v>0</v>
      </c>
    </row>
    <row r="4012" spans="5:18" x14ac:dyDescent="0.2">
      <c r="E4012" s="12">
        <v>0</v>
      </c>
      <c r="R4012" s="26">
        <f t="shared" si="35"/>
        <v>0</v>
      </c>
    </row>
    <row r="4013" spans="5:18" x14ac:dyDescent="0.2">
      <c r="E4013" s="12">
        <v>0</v>
      </c>
      <c r="R4013" s="26">
        <f t="shared" si="35"/>
        <v>0</v>
      </c>
    </row>
    <row r="4014" spans="5:18" x14ac:dyDescent="0.2">
      <c r="E4014" s="12">
        <v>0</v>
      </c>
      <c r="R4014" s="26">
        <f t="shared" si="35"/>
        <v>0</v>
      </c>
    </row>
    <row r="4015" spans="5:18" x14ac:dyDescent="0.2">
      <c r="E4015" s="12">
        <v>0</v>
      </c>
      <c r="R4015" s="26">
        <f t="shared" si="35"/>
        <v>0</v>
      </c>
    </row>
    <row r="4016" spans="5:18" x14ac:dyDescent="0.2">
      <c r="E4016" s="12">
        <v>0</v>
      </c>
      <c r="R4016" s="26">
        <f t="shared" si="35"/>
        <v>0</v>
      </c>
    </row>
    <row r="4017" spans="5:18" x14ac:dyDescent="0.2">
      <c r="E4017" s="12">
        <v>0</v>
      </c>
      <c r="R4017" s="26">
        <f t="shared" si="35"/>
        <v>0</v>
      </c>
    </row>
    <row r="4018" spans="5:18" x14ac:dyDescent="0.2">
      <c r="E4018" s="12">
        <v>0</v>
      </c>
      <c r="R4018" s="26">
        <f t="shared" si="35"/>
        <v>0</v>
      </c>
    </row>
    <row r="4019" spans="5:18" x14ac:dyDescent="0.2">
      <c r="E4019" s="12">
        <v>0</v>
      </c>
      <c r="R4019" s="26">
        <f t="shared" si="35"/>
        <v>0</v>
      </c>
    </row>
    <row r="4020" spans="5:18" x14ac:dyDescent="0.2">
      <c r="E4020" s="12">
        <v>0</v>
      </c>
      <c r="R4020" s="26">
        <f t="shared" si="35"/>
        <v>0</v>
      </c>
    </row>
    <row r="4021" spans="5:18" x14ac:dyDescent="0.2">
      <c r="E4021" s="12">
        <v>0</v>
      </c>
      <c r="R4021" s="26">
        <f t="shared" si="35"/>
        <v>0</v>
      </c>
    </row>
    <row r="4022" spans="5:18" x14ac:dyDescent="0.2">
      <c r="E4022" s="12">
        <v>0</v>
      </c>
      <c r="R4022" s="26">
        <f t="shared" si="35"/>
        <v>0</v>
      </c>
    </row>
    <row r="4023" spans="5:18" x14ac:dyDescent="0.2">
      <c r="E4023" s="12">
        <v>0</v>
      </c>
      <c r="R4023" s="26">
        <f t="shared" si="35"/>
        <v>0</v>
      </c>
    </row>
    <row r="4024" spans="5:18" x14ac:dyDescent="0.2">
      <c r="E4024" s="12">
        <v>0</v>
      </c>
      <c r="R4024" s="26">
        <f t="shared" si="35"/>
        <v>0</v>
      </c>
    </row>
    <row r="4025" spans="5:18" x14ac:dyDescent="0.2">
      <c r="E4025" s="12">
        <v>0</v>
      </c>
      <c r="R4025" s="26">
        <f t="shared" si="35"/>
        <v>0</v>
      </c>
    </row>
    <row r="4026" spans="5:18" x14ac:dyDescent="0.2">
      <c r="E4026" s="12">
        <v>0</v>
      </c>
      <c r="R4026" s="26">
        <f t="shared" si="35"/>
        <v>0</v>
      </c>
    </row>
    <row r="4027" spans="5:18" x14ac:dyDescent="0.2">
      <c r="E4027" s="12">
        <v>0</v>
      </c>
      <c r="R4027" s="26">
        <f t="shared" si="35"/>
        <v>0</v>
      </c>
    </row>
    <row r="4028" spans="5:18" x14ac:dyDescent="0.2">
      <c r="E4028" s="12">
        <v>0</v>
      </c>
      <c r="R4028" s="26">
        <f t="shared" si="35"/>
        <v>0</v>
      </c>
    </row>
    <row r="4029" spans="5:18" x14ac:dyDescent="0.2">
      <c r="E4029" s="12">
        <v>0</v>
      </c>
      <c r="R4029" s="26">
        <f t="shared" si="35"/>
        <v>0</v>
      </c>
    </row>
    <row r="4030" spans="5:18" x14ac:dyDescent="0.2">
      <c r="E4030" s="12">
        <v>0</v>
      </c>
      <c r="R4030" s="26">
        <f t="shared" si="35"/>
        <v>0</v>
      </c>
    </row>
    <row r="4031" spans="5:18" x14ac:dyDescent="0.2">
      <c r="E4031" s="12">
        <v>0</v>
      </c>
      <c r="R4031" s="26">
        <f t="shared" si="35"/>
        <v>0</v>
      </c>
    </row>
    <row r="4032" spans="5:18" x14ac:dyDescent="0.2">
      <c r="E4032" s="12">
        <v>0</v>
      </c>
      <c r="R4032" s="26">
        <f t="shared" si="35"/>
        <v>0</v>
      </c>
    </row>
    <row r="4033" spans="5:18" x14ac:dyDescent="0.2">
      <c r="E4033" s="12">
        <v>0</v>
      </c>
      <c r="R4033" s="26">
        <f t="shared" si="35"/>
        <v>0</v>
      </c>
    </row>
    <row r="4034" spans="5:18" x14ac:dyDescent="0.2">
      <c r="E4034" s="12">
        <v>0</v>
      </c>
      <c r="R4034" s="26">
        <f t="shared" si="35"/>
        <v>0</v>
      </c>
    </row>
    <row r="4035" spans="5:18" x14ac:dyDescent="0.2">
      <c r="E4035" s="12">
        <v>0</v>
      </c>
      <c r="R4035" s="26">
        <f t="shared" si="35"/>
        <v>0</v>
      </c>
    </row>
    <row r="4036" spans="5:18" x14ac:dyDescent="0.2">
      <c r="E4036" s="12">
        <v>0</v>
      </c>
      <c r="R4036" s="26">
        <f t="shared" si="35"/>
        <v>0</v>
      </c>
    </row>
    <row r="4037" spans="5:18" x14ac:dyDescent="0.2">
      <c r="E4037" s="12">
        <v>0</v>
      </c>
      <c r="R4037" s="26">
        <f t="shared" si="35"/>
        <v>0</v>
      </c>
    </row>
    <row r="4038" spans="5:18" x14ac:dyDescent="0.2">
      <c r="E4038" s="12">
        <v>0</v>
      </c>
      <c r="R4038" s="26">
        <f t="shared" si="35"/>
        <v>0</v>
      </c>
    </row>
    <row r="4039" spans="5:18" x14ac:dyDescent="0.2">
      <c r="E4039" s="12">
        <v>0</v>
      </c>
      <c r="R4039" s="26">
        <f t="shared" si="35"/>
        <v>0</v>
      </c>
    </row>
    <row r="4040" spans="5:18" x14ac:dyDescent="0.2">
      <c r="E4040" s="12">
        <v>0</v>
      </c>
      <c r="R4040" s="26">
        <f t="shared" si="35"/>
        <v>0</v>
      </c>
    </row>
    <row r="4041" spans="5:18" x14ac:dyDescent="0.2">
      <c r="E4041" s="12">
        <v>0</v>
      </c>
      <c r="R4041" s="26">
        <f t="shared" si="35"/>
        <v>0</v>
      </c>
    </row>
    <row r="4042" spans="5:18" x14ac:dyDescent="0.2">
      <c r="E4042" s="12">
        <v>0</v>
      </c>
      <c r="R4042" s="26">
        <f t="shared" si="35"/>
        <v>0</v>
      </c>
    </row>
    <row r="4043" spans="5:18" x14ac:dyDescent="0.2">
      <c r="E4043" s="12">
        <v>0</v>
      </c>
      <c r="R4043" s="26">
        <f t="shared" si="35"/>
        <v>0</v>
      </c>
    </row>
    <row r="4044" spans="5:18" x14ac:dyDescent="0.2">
      <c r="E4044" s="12">
        <v>0</v>
      </c>
      <c r="R4044" s="26">
        <f t="shared" si="35"/>
        <v>0</v>
      </c>
    </row>
    <row r="4045" spans="5:18" x14ac:dyDescent="0.2">
      <c r="E4045" s="12">
        <v>0</v>
      </c>
      <c r="R4045" s="26">
        <f t="shared" si="35"/>
        <v>0</v>
      </c>
    </row>
    <row r="4046" spans="5:18" x14ac:dyDescent="0.2">
      <c r="E4046" s="12">
        <v>0</v>
      </c>
      <c r="R4046" s="26">
        <f t="shared" si="35"/>
        <v>0</v>
      </c>
    </row>
    <row r="4047" spans="5:18" x14ac:dyDescent="0.2">
      <c r="E4047" s="12">
        <v>0</v>
      </c>
      <c r="R4047" s="26">
        <f t="shared" si="35"/>
        <v>0</v>
      </c>
    </row>
    <row r="4048" spans="5:18" x14ac:dyDescent="0.2">
      <c r="E4048" s="12">
        <v>0</v>
      </c>
      <c r="R4048" s="26">
        <f t="shared" si="35"/>
        <v>0</v>
      </c>
    </row>
    <row r="4049" spans="5:18" x14ac:dyDescent="0.2">
      <c r="E4049" s="12">
        <v>0</v>
      </c>
      <c r="R4049" s="26">
        <f t="shared" ref="R4049:R4112" si="36">(((M4049/(1-$E$5))+N4049+O4049)/(1-$E$9))+P4049+Q4049</f>
        <v>0</v>
      </c>
    </row>
    <row r="4050" spans="5:18" x14ac:dyDescent="0.2">
      <c r="E4050" s="12">
        <v>0</v>
      </c>
      <c r="R4050" s="26">
        <f t="shared" si="36"/>
        <v>0</v>
      </c>
    </row>
    <row r="4051" spans="5:18" x14ac:dyDescent="0.2">
      <c r="E4051" s="12">
        <v>0</v>
      </c>
      <c r="R4051" s="26">
        <f t="shared" si="36"/>
        <v>0</v>
      </c>
    </row>
    <row r="4052" spans="5:18" x14ac:dyDescent="0.2">
      <c r="E4052" s="12">
        <v>0</v>
      </c>
      <c r="R4052" s="26">
        <f t="shared" si="36"/>
        <v>0</v>
      </c>
    </row>
    <row r="4053" spans="5:18" x14ac:dyDescent="0.2">
      <c r="E4053" s="12">
        <v>0</v>
      </c>
      <c r="R4053" s="26">
        <f t="shared" si="36"/>
        <v>0</v>
      </c>
    </row>
    <row r="4054" spans="5:18" x14ac:dyDescent="0.2">
      <c r="E4054" s="12">
        <v>0</v>
      </c>
      <c r="R4054" s="26">
        <f t="shared" si="36"/>
        <v>0</v>
      </c>
    </row>
    <row r="4055" spans="5:18" x14ac:dyDescent="0.2">
      <c r="E4055" s="12">
        <v>0</v>
      </c>
      <c r="R4055" s="26">
        <f t="shared" si="36"/>
        <v>0</v>
      </c>
    </row>
    <row r="4056" spans="5:18" x14ac:dyDescent="0.2">
      <c r="E4056" s="12">
        <v>0</v>
      </c>
      <c r="R4056" s="26">
        <f t="shared" si="36"/>
        <v>0</v>
      </c>
    </row>
    <row r="4057" spans="5:18" x14ac:dyDescent="0.2">
      <c r="E4057" s="12">
        <v>0</v>
      </c>
      <c r="R4057" s="26">
        <f t="shared" si="36"/>
        <v>0</v>
      </c>
    </row>
    <row r="4058" spans="5:18" x14ac:dyDescent="0.2">
      <c r="E4058" s="12">
        <v>0</v>
      </c>
      <c r="R4058" s="26">
        <f t="shared" si="36"/>
        <v>0</v>
      </c>
    </row>
    <row r="4059" spans="5:18" x14ac:dyDescent="0.2">
      <c r="E4059" s="12">
        <v>0</v>
      </c>
      <c r="R4059" s="26">
        <f t="shared" si="36"/>
        <v>0</v>
      </c>
    </row>
    <row r="4060" spans="5:18" x14ac:dyDescent="0.2">
      <c r="E4060" s="12">
        <v>0</v>
      </c>
      <c r="R4060" s="26">
        <f t="shared" si="36"/>
        <v>0</v>
      </c>
    </row>
    <row r="4061" spans="5:18" x14ac:dyDescent="0.2">
      <c r="E4061" s="12">
        <v>0</v>
      </c>
      <c r="R4061" s="26">
        <f t="shared" si="36"/>
        <v>0</v>
      </c>
    </row>
    <row r="4062" spans="5:18" x14ac:dyDescent="0.2">
      <c r="E4062" s="12">
        <v>0</v>
      </c>
      <c r="R4062" s="26">
        <f t="shared" si="36"/>
        <v>0</v>
      </c>
    </row>
    <row r="4063" spans="5:18" x14ac:dyDescent="0.2">
      <c r="E4063" s="12">
        <v>0</v>
      </c>
      <c r="R4063" s="26">
        <f t="shared" si="36"/>
        <v>0</v>
      </c>
    </row>
    <row r="4064" spans="5:18" x14ac:dyDescent="0.2">
      <c r="E4064" s="12">
        <v>0</v>
      </c>
      <c r="R4064" s="26">
        <f t="shared" si="36"/>
        <v>0</v>
      </c>
    </row>
    <row r="4065" spans="5:18" x14ac:dyDescent="0.2">
      <c r="E4065" s="12">
        <v>0</v>
      </c>
      <c r="R4065" s="26">
        <f t="shared" si="36"/>
        <v>0</v>
      </c>
    </row>
    <row r="4066" spans="5:18" x14ac:dyDescent="0.2">
      <c r="E4066" s="12">
        <v>0</v>
      </c>
      <c r="R4066" s="26">
        <f t="shared" si="36"/>
        <v>0</v>
      </c>
    </row>
    <row r="4067" spans="5:18" x14ac:dyDescent="0.2">
      <c r="E4067" s="12">
        <v>0</v>
      </c>
      <c r="R4067" s="26">
        <f t="shared" si="36"/>
        <v>0</v>
      </c>
    </row>
    <row r="4068" spans="5:18" x14ac:dyDescent="0.2">
      <c r="E4068" s="12">
        <v>0</v>
      </c>
      <c r="R4068" s="26">
        <f t="shared" si="36"/>
        <v>0</v>
      </c>
    </row>
    <row r="4069" spans="5:18" x14ac:dyDescent="0.2">
      <c r="E4069" s="12">
        <v>0</v>
      </c>
      <c r="R4069" s="26">
        <f t="shared" si="36"/>
        <v>0</v>
      </c>
    </row>
    <row r="4070" spans="5:18" x14ac:dyDescent="0.2">
      <c r="E4070" s="12">
        <v>0</v>
      </c>
      <c r="R4070" s="26">
        <f t="shared" si="36"/>
        <v>0</v>
      </c>
    </row>
    <row r="4071" spans="5:18" x14ac:dyDescent="0.2">
      <c r="E4071" s="12">
        <v>0</v>
      </c>
      <c r="R4071" s="26">
        <f t="shared" si="36"/>
        <v>0</v>
      </c>
    </row>
    <row r="4072" spans="5:18" x14ac:dyDescent="0.2">
      <c r="E4072" s="12">
        <v>0</v>
      </c>
      <c r="R4072" s="26">
        <f t="shared" si="36"/>
        <v>0</v>
      </c>
    </row>
    <row r="4073" spans="5:18" x14ac:dyDescent="0.2">
      <c r="E4073" s="12">
        <v>0</v>
      </c>
      <c r="R4073" s="26">
        <f t="shared" si="36"/>
        <v>0</v>
      </c>
    </row>
    <row r="4074" spans="5:18" x14ac:dyDescent="0.2">
      <c r="E4074" s="12">
        <v>0</v>
      </c>
      <c r="R4074" s="26">
        <f t="shared" si="36"/>
        <v>0</v>
      </c>
    </row>
    <row r="4075" spans="5:18" x14ac:dyDescent="0.2">
      <c r="E4075" s="12">
        <v>0</v>
      </c>
      <c r="R4075" s="26">
        <f t="shared" si="36"/>
        <v>0</v>
      </c>
    </row>
    <row r="4076" spans="5:18" x14ac:dyDescent="0.2">
      <c r="E4076" s="12">
        <v>0</v>
      </c>
      <c r="R4076" s="26">
        <f t="shared" si="36"/>
        <v>0</v>
      </c>
    </row>
    <row r="4077" spans="5:18" x14ac:dyDescent="0.2">
      <c r="E4077" s="12">
        <v>0</v>
      </c>
      <c r="R4077" s="26">
        <f t="shared" si="36"/>
        <v>0</v>
      </c>
    </row>
    <row r="4078" spans="5:18" x14ac:dyDescent="0.2">
      <c r="E4078" s="12">
        <v>0</v>
      </c>
      <c r="R4078" s="26">
        <f t="shared" si="36"/>
        <v>0</v>
      </c>
    </row>
    <row r="4079" spans="5:18" x14ac:dyDescent="0.2">
      <c r="E4079" s="12">
        <v>0</v>
      </c>
      <c r="R4079" s="26">
        <f t="shared" si="36"/>
        <v>0</v>
      </c>
    </row>
    <row r="4080" spans="5:18" x14ac:dyDescent="0.2">
      <c r="E4080" s="12">
        <v>0</v>
      </c>
      <c r="R4080" s="26">
        <f t="shared" si="36"/>
        <v>0</v>
      </c>
    </row>
    <row r="4081" spans="5:18" x14ac:dyDescent="0.2">
      <c r="E4081" s="12">
        <v>0</v>
      </c>
      <c r="R4081" s="26">
        <f t="shared" si="36"/>
        <v>0</v>
      </c>
    </row>
    <row r="4082" spans="5:18" x14ac:dyDescent="0.2">
      <c r="E4082" s="12">
        <v>0</v>
      </c>
      <c r="R4082" s="26">
        <f t="shared" si="36"/>
        <v>0</v>
      </c>
    </row>
    <row r="4083" spans="5:18" x14ac:dyDescent="0.2">
      <c r="E4083" s="12">
        <v>0</v>
      </c>
      <c r="R4083" s="26">
        <f t="shared" si="36"/>
        <v>0</v>
      </c>
    </row>
    <row r="4084" spans="5:18" x14ac:dyDescent="0.2">
      <c r="E4084" s="12">
        <v>0</v>
      </c>
      <c r="R4084" s="26">
        <f t="shared" si="36"/>
        <v>0</v>
      </c>
    </row>
    <row r="4085" spans="5:18" x14ac:dyDescent="0.2">
      <c r="E4085" s="12">
        <v>0</v>
      </c>
      <c r="R4085" s="26">
        <f t="shared" si="36"/>
        <v>0</v>
      </c>
    </row>
    <row r="4086" spans="5:18" x14ac:dyDescent="0.2">
      <c r="E4086" s="12">
        <v>0</v>
      </c>
      <c r="R4086" s="26">
        <f t="shared" si="36"/>
        <v>0</v>
      </c>
    </row>
    <row r="4087" spans="5:18" x14ac:dyDescent="0.2">
      <c r="E4087" s="12">
        <v>0</v>
      </c>
      <c r="R4087" s="26">
        <f t="shared" si="36"/>
        <v>0</v>
      </c>
    </row>
    <row r="4088" spans="5:18" x14ac:dyDescent="0.2">
      <c r="E4088" s="12">
        <v>0</v>
      </c>
      <c r="R4088" s="26">
        <f t="shared" si="36"/>
        <v>0</v>
      </c>
    </row>
    <row r="4089" spans="5:18" x14ac:dyDescent="0.2">
      <c r="E4089" s="12">
        <v>0</v>
      </c>
      <c r="R4089" s="26">
        <f t="shared" si="36"/>
        <v>0</v>
      </c>
    </row>
    <row r="4090" spans="5:18" x14ac:dyDescent="0.2">
      <c r="E4090" s="12">
        <v>0</v>
      </c>
      <c r="R4090" s="26">
        <f t="shared" si="36"/>
        <v>0</v>
      </c>
    </row>
    <row r="4091" spans="5:18" x14ac:dyDescent="0.2">
      <c r="E4091" s="12">
        <v>0</v>
      </c>
      <c r="R4091" s="26">
        <f t="shared" si="36"/>
        <v>0</v>
      </c>
    </row>
    <row r="4092" spans="5:18" x14ac:dyDescent="0.2">
      <c r="E4092" s="12">
        <v>0</v>
      </c>
      <c r="R4092" s="26">
        <f t="shared" si="36"/>
        <v>0</v>
      </c>
    </row>
    <row r="4093" spans="5:18" x14ac:dyDescent="0.2">
      <c r="E4093" s="12">
        <v>0</v>
      </c>
      <c r="R4093" s="26">
        <f t="shared" si="36"/>
        <v>0</v>
      </c>
    </row>
    <row r="4094" spans="5:18" x14ac:dyDescent="0.2">
      <c r="E4094" s="12">
        <v>0</v>
      </c>
      <c r="R4094" s="26">
        <f t="shared" si="36"/>
        <v>0</v>
      </c>
    </row>
    <row r="4095" spans="5:18" x14ac:dyDescent="0.2">
      <c r="E4095" s="12">
        <v>0</v>
      </c>
      <c r="R4095" s="26">
        <f t="shared" si="36"/>
        <v>0</v>
      </c>
    </row>
    <row r="4096" spans="5:18" x14ac:dyDescent="0.2">
      <c r="E4096" s="12">
        <v>0</v>
      </c>
      <c r="R4096" s="26">
        <f t="shared" si="36"/>
        <v>0</v>
      </c>
    </row>
    <row r="4097" spans="5:18" x14ac:dyDescent="0.2">
      <c r="E4097" s="12">
        <v>0</v>
      </c>
      <c r="R4097" s="26">
        <f t="shared" si="36"/>
        <v>0</v>
      </c>
    </row>
    <row r="4098" spans="5:18" x14ac:dyDescent="0.2">
      <c r="E4098" s="12">
        <v>0</v>
      </c>
      <c r="R4098" s="26">
        <f t="shared" si="36"/>
        <v>0</v>
      </c>
    </row>
    <row r="4099" spans="5:18" x14ac:dyDescent="0.2">
      <c r="E4099" s="12">
        <v>0</v>
      </c>
      <c r="R4099" s="26">
        <f t="shared" si="36"/>
        <v>0</v>
      </c>
    </row>
    <row r="4100" spans="5:18" x14ac:dyDescent="0.2">
      <c r="E4100" s="12">
        <v>0</v>
      </c>
      <c r="R4100" s="26">
        <f t="shared" si="36"/>
        <v>0</v>
      </c>
    </row>
    <row r="4101" spans="5:18" x14ac:dyDescent="0.2">
      <c r="E4101" s="12">
        <v>0</v>
      </c>
      <c r="R4101" s="26">
        <f t="shared" si="36"/>
        <v>0</v>
      </c>
    </row>
    <row r="4102" spans="5:18" x14ac:dyDescent="0.2">
      <c r="E4102" s="12">
        <v>0</v>
      </c>
      <c r="R4102" s="26">
        <f t="shared" si="36"/>
        <v>0</v>
      </c>
    </row>
    <row r="4103" spans="5:18" x14ac:dyDescent="0.2">
      <c r="E4103" s="12">
        <v>0</v>
      </c>
      <c r="R4103" s="26">
        <f t="shared" si="36"/>
        <v>0</v>
      </c>
    </row>
    <row r="4104" spans="5:18" x14ac:dyDescent="0.2">
      <c r="E4104" s="12">
        <v>0</v>
      </c>
      <c r="R4104" s="26">
        <f t="shared" si="36"/>
        <v>0</v>
      </c>
    </row>
    <row r="4105" spans="5:18" x14ac:dyDescent="0.2">
      <c r="E4105" s="12">
        <v>0</v>
      </c>
      <c r="R4105" s="26">
        <f t="shared" si="36"/>
        <v>0</v>
      </c>
    </row>
    <row r="4106" spans="5:18" x14ac:dyDescent="0.2">
      <c r="E4106" s="12">
        <v>0</v>
      </c>
      <c r="R4106" s="26">
        <f t="shared" si="36"/>
        <v>0</v>
      </c>
    </row>
    <row r="4107" spans="5:18" x14ac:dyDescent="0.2">
      <c r="E4107" s="12">
        <v>0</v>
      </c>
      <c r="R4107" s="26">
        <f t="shared" si="36"/>
        <v>0</v>
      </c>
    </row>
    <row r="4108" spans="5:18" x14ac:dyDescent="0.2">
      <c r="E4108" s="12">
        <v>0</v>
      </c>
      <c r="R4108" s="26">
        <f t="shared" si="36"/>
        <v>0</v>
      </c>
    </row>
    <row r="4109" spans="5:18" x14ac:dyDescent="0.2">
      <c r="E4109" s="12">
        <v>0</v>
      </c>
      <c r="R4109" s="26">
        <f t="shared" si="36"/>
        <v>0</v>
      </c>
    </row>
    <row r="4110" spans="5:18" x14ac:dyDescent="0.2">
      <c r="E4110" s="12">
        <v>0</v>
      </c>
      <c r="R4110" s="26">
        <f t="shared" si="36"/>
        <v>0</v>
      </c>
    </row>
    <row r="4111" spans="5:18" x14ac:dyDescent="0.2">
      <c r="E4111" s="12">
        <v>0</v>
      </c>
      <c r="R4111" s="26">
        <f t="shared" si="36"/>
        <v>0</v>
      </c>
    </row>
    <row r="4112" spans="5:18" x14ac:dyDescent="0.2">
      <c r="E4112" s="12">
        <v>0</v>
      </c>
      <c r="R4112" s="26">
        <f t="shared" si="36"/>
        <v>0</v>
      </c>
    </row>
    <row r="4113" spans="5:18" x14ac:dyDescent="0.2">
      <c r="E4113" s="12">
        <v>0</v>
      </c>
      <c r="R4113" s="26">
        <f t="shared" ref="R4113:R4176" si="37">(((M4113/(1-$E$5))+N4113+O4113)/(1-$E$9))+P4113+Q4113</f>
        <v>0</v>
      </c>
    </row>
    <row r="4114" spans="5:18" x14ac:dyDescent="0.2">
      <c r="E4114" s="12">
        <v>0</v>
      </c>
      <c r="R4114" s="26">
        <f t="shared" si="37"/>
        <v>0</v>
      </c>
    </row>
    <row r="4115" spans="5:18" x14ac:dyDescent="0.2">
      <c r="E4115" s="12">
        <v>0</v>
      </c>
      <c r="R4115" s="26">
        <f t="shared" si="37"/>
        <v>0</v>
      </c>
    </row>
    <row r="4116" spans="5:18" x14ac:dyDescent="0.2">
      <c r="E4116" s="12">
        <v>0</v>
      </c>
      <c r="R4116" s="26">
        <f t="shared" si="37"/>
        <v>0</v>
      </c>
    </row>
    <row r="4117" spans="5:18" x14ac:dyDescent="0.2">
      <c r="E4117" s="12">
        <v>0</v>
      </c>
      <c r="R4117" s="26">
        <f t="shared" si="37"/>
        <v>0</v>
      </c>
    </row>
    <row r="4118" spans="5:18" x14ac:dyDescent="0.2">
      <c r="E4118" s="12">
        <v>0</v>
      </c>
      <c r="R4118" s="26">
        <f t="shared" si="37"/>
        <v>0</v>
      </c>
    </row>
    <row r="4119" spans="5:18" x14ac:dyDescent="0.2">
      <c r="E4119" s="12">
        <v>0</v>
      </c>
      <c r="R4119" s="26">
        <f t="shared" si="37"/>
        <v>0</v>
      </c>
    </row>
    <row r="4120" spans="5:18" x14ac:dyDescent="0.2">
      <c r="E4120" s="12">
        <v>0</v>
      </c>
      <c r="R4120" s="26">
        <f t="shared" si="37"/>
        <v>0</v>
      </c>
    </row>
    <row r="4121" spans="5:18" x14ac:dyDescent="0.2">
      <c r="E4121" s="12">
        <v>0</v>
      </c>
      <c r="R4121" s="26">
        <f t="shared" si="37"/>
        <v>0</v>
      </c>
    </row>
    <row r="4122" spans="5:18" x14ac:dyDescent="0.2">
      <c r="E4122" s="12">
        <v>0</v>
      </c>
      <c r="R4122" s="26">
        <f t="shared" si="37"/>
        <v>0</v>
      </c>
    </row>
    <row r="4123" spans="5:18" x14ac:dyDescent="0.2">
      <c r="E4123" s="12">
        <v>0</v>
      </c>
      <c r="R4123" s="26">
        <f t="shared" si="37"/>
        <v>0</v>
      </c>
    </row>
    <row r="4124" spans="5:18" x14ac:dyDescent="0.2">
      <c r="E4124" s="12">
        <v>0</v>
      </c>
      <c r="R4124" s="26">
        <f t="shared" si="37"/>
        <v>0</v>
      </c>
    </row>
    <row r="4125" spans="5:18" x14ac:dyDescent="0.2">
      <c r="E4125" s="12">
        <v>0</v>
      </c>
      <c r="R4125" s="26">
        <f t="shared" si="37"/>
        <v>0</v>
      </c>
    </row>
    <row r="4126" spans="5:18" x14ac:dyDescent="0.2">
      <c r="E4126" s="12">
        <v>0</v>
      </c>
      <c r="R4126" s="26">
        <f t="shared" si="37"/>
        <v>0</v>
      </c>
    </row>
    <row r="4127" spans="5:18" x14ac:dyDescent="0.2">
      <c r="E4127" s="12">
        <v>0</v>
      </c>
      <c r="R4127" s="26">
        <f t="shared" si="37"/>
        <v>0</v>
      </c>
    </row>
    <row r="4128" spans="5:18" x14ac:dyDescent="0.2">
      <c r="E4128" s="12">
        <v>0</v>
      </c>
      <c r="R4128" s="26">
        <f t="shared" si="37"/>
        <v>0</v>
      </c>
    </row>
    <row r="4129" spans="5:18" x14ac:dyDescent="0.2">
      <c r="E4129" s="12">
        <v>0</v>
      </c>
      <c r="R4129" s="26">
        <f t="shared" si="37"/>
        <v>0</v>
      </c>
    </row>
    <row r="4130" spans="5:18" x14ac:dyDescent="0.2">
      <c r="E4130" s="12">
        <v>0</v>
      </c>
      <c r="R4130" s="26">
        <f t="shared" si="37"/>
        <v>0</v>
      </c>
    </row>
    <row r="4131" spans="5:18" x14ac:dyDescent="0.2">
      <c r="E4131" s="12">
        <v>0</v>
      </c>
      <c r="R4131" s="26">
        <f t="shared" si="37"/>
        <v>0</v>
      </c>
    </row>
    <row r="4132" spans="5:18" x14ac:dyDescent="0.2">
      <c r="E4132" s="12">
        <v>0</v>
      </c>
      <c r="R4132" s="26">
        <f t="shared" si="37"/>
        <v>0</v>
      </c>
    </row>
    <row r="4133" spans="5:18" x14ac:dyDescent="0.2">
      <c r="E4133" s="12">
        <v>0</v>
      </c>
      <c r="R4133" s="26">
        <f t="shared" si="37"/>
        <v>0</v>
      </c>
    </row>
    <row r="4134" spans="5:18" x14ac:dyDescent="0.2">
      <c r="E4134" s="12">
        <v>0</v>
      </c>
      <c r="R4134" s="26">
        <f t="shared" si="37"/>
        <v>0</v>
      </c>
    </row>
    <row r="4135" spans="5:18" x14ac:dyDescent="0.2">
      <c r="E4135" s="12">
        <v>0</v>
      </c>
      <c r="R4135" s="26">
        <f t="shared" si="37"/>
        <v>0</v>
      </c>
    </row>
    <row r="4136" spans="5:18" x14ac:dyDescent="0.2">
      <c r="E4136" s="12">
        <v>0</v>
      </c>
      <c r="R4136" s="26">
        <f t="shared" si="37"/>
        <v>0</v>
      </c>
    </row>
    <row r="4137" spans="5:18" x14ac:dyDescent="0.2">
      <c r="E4137" s="12">
        <v>0</v>
      </c>
      <c r="R4137" s="26">
        <f t="shared" si="37"/>
        <v>0</v>
      </c>
    </row>
    <row r="4138" spans="5:18" x14ac:dyDescent="0.2">
      <c r="E4138" s="12">
        <v>0</v>
      </c>
      <c r="R4138" s="26">
        <f t="shared" si="37"/>
        <v>0</v>
      </c>
    </row>
    <row r="4139" spans="5:18" x14ac:dyDescent="0.2">
      <c r="E4139" s="12">
        <v>0</v>
      </c>
      <c r="R4139" s="26">
        <f t="shared" si="37"/>
        <v>0</v>
      </c>
    </row>
    <row r="4140" spans="5:18" x14ac:dyDescent="0.2">
      <c r="E4140" s="12">
        <v>0</v>
      </c>
      <c r="R4140" s="26">
        <f t="shared" si="37"/>
        <v>0</v>
      </c>
    </row>
    <row r="4141" spans="5:18" x14ac:dyDescent="0.2">
      <c r="E4141" s="12">
        <v>0</v>
      </c>
      <c r="R4141" s="26">
        <f t="shared" si="37"/>
        <v>0</v>
      </c>
    </row>
    <row r="4142" spans="5:18" x14ac:dyDescent="0.2">
      <c r="E4142" s="12">
        <v>0</v>
      </c>
      <c r="R4142" s="26">
        <f t="shared" si="37"/>
        <v>0</v>
      </c>
    </row>
    <row r="4143" spans="5:18" x14ac:dyDescent="0.2">
      <c r="E4143" s="12">
        <v>0</v>
      </c>
      <c r="R4143" s="26">
        <f t="shared" si="37"/>
        <v>0</v>
      </c>
    </row>
    <row r="4144" spans="5:18" x14ac:dyDescent="0.2">
      <c r="E4144" s="12">
        <v>0</v>
      </c>
      <c r="R4144" s="26">
        <f t="shared" si="37"/>
        <v>0</v>
      </c>
    </row>
    <row r="4145" spans="5:18" x14ac:dyDescent="0.2">
      <c r="E4145" s="12">
        <v>0</v>
      </c>
      <c r="R4145" s="26">
        <f t="shared" si="37"/>
        <v>0</v>
      </c>
    </row>
    <row r="4146" spans="5:18" x14ac:dyDescent="0.2">
      <c r="E4146" s="12">
        <v>0</v>
      </c>
      <c r="R4146" s="26">
        <f t="shared" si="37"/>
        <v>0</v>
      </c>
    </row>
    <row r="4147" spans="5:18" x14ac:dyDescent="0.2">
      <c r="E4147" s="12">
        <v>0</v>
      </c>
      <c r="R4147" s="26">
        <f t="shared" si="37"/>
        <v>0</v>
      </c>
    </row>
    <row r="4148" spans="5:18" x14ac:dyDescent="0.2">
      <c r="E4148" s="12">
        <v>0</v>
      </c>
      <c r="R4148" s="26">
        <f t="shared" si="37"/>
        <v>0</v>
      </c>
    </row>
    <row r="4149" spans="5:18" x14ac:dyDescent="0.2">
      <c r="E4149" s="12">
        <v>0</v>
      </c>
      <c r="R4149" s="26">
        <f t="shared" si="37"/>
        <v>0</v>
      </c>
    </row>
    <row r="4150" spans="5:18" x14ac:dyDescent="0.2">
      <c r="E4150" s="12">
        <v>0</v>
      </c>
      <c r="R4150" s="26">
        <f t="shared" si="37"/>
        <v>0</v>
      </c>
    </row>
    <row r="4151" spans="5:18" x14ac:dyDescent="0.2">
      <c r="E4151" s="12">
        <v>0</v>
      </c>
      <c r="R4151" s="26">
        <f t="shared" si="37"/>
        <v>0</v>
      </c>
    </row>
    <row r="4152" spans="5:18" x14ac:dyDescent="0.2">
      <c r="E4152" s="12">
        <v>0</v>
      </c>
      <c r="R4152" s="26">
        <f t="shared" si="37"/>
        <v>0</v>
      </c>
    </row>
    <row r="4153" spans="5:18" x14ac:dyDescent="0.2">
      <c r="E4153" s="12">
        <v>0</v>
      </c>
      <c r="R4153" s="26">
        <f t="shared" si="37"/>
        <v>0</v>
      </c>
    </row>
    <row r="4154" spans="5:18" x14ac:dyDescent="0.2">
      <c r="E4154" s="12">
        <v>0</v>
      </c>
      <c r="R4154" s="26">
        <f t="shared" si="37"/>
        <v>0</v>
      </c>
    </row>
    <row r="4155" spans="5:18" x14ac:dyDescent="0.2">
      <c r="E4155" s="12">
        <v>0</v>
      </c>
      <c r="R4155" s="26">
        <f t="shared" si="37"/>
        <v>0</v>
      </c>
    </row>
    <row r="4156" spans="5:18" x14ac:dyDescent="0.2">
      <c r="E4156" s="12">
        <v>0</v>
      </c>
      <c r="R4156" s="26">
        <f t="shared" si="37"/>
        <v>0</v>
      </c>
    </row>
    <row r="4157" spans="5:18" x14ac:dyDescent="0.2">
      <c r="E4157" s="12">
        <v>0</v>
      </c>
      <c r="R4157" s="26">
        <f t="shared" si="37"/>
        <v>0</v>
      </c>
    </row>
    <row r="4158" spans="5:18" x14ac:dyDescent="0.2">
      <c r="E4158" s="12">
        <v>0</v>
      </c>
      <c r="R4158" s="26">
        <f t="shared" si="37"/>
        <v>0</v>
      </c>
    </row>
    <row r="4159" spans="5:18" x14ac:dyDescent="0.2">
      <c r="E4159" s="12">
        <v>0</v>
      </c>
      <c r="R4159" s="26">
        <f t="shared" si="37"/>
        <v>0</v>
      </c>
    </row>
    <row r="4160" spans="5:18" x14ac:dyDescent="0.2">
      <c r="E4160" s="12">
        <v>0</v>
      </c>
      <c r="R4160" s="26">
        <f t="shared" si="37"/>
        <v>0</v>
      </c>
    </row>
    <row r="4161" spans="5:18" x14ac:dyDescent="0.2">
      <c r="E4161" s="12">
        <v>0</v>
      </c>
      <c r="R4161" s="26">
        <f t="shared" si="37"/>
        <v>0</v>
      </c>
    </row>
    <row r="4162" spans="5:18" x14ac:dyDescent="0.2">
      <c r="E4162" s="12">
        <v>0</v>
      </c>
      <c r="R4162" s="26">
        <f t="shared" si="37"/>
        <v>0</v>
      </c>
    </row>
    <row r="4163" spans="5:18" x14ac:dyDescent="0.2">
      <c r="E4163" s="12">
        <v>0</v>
      </c>
      <c r="R4163" s="26">
        <f t="shared" si="37"/>
        <v>0</v>
      </c>
    </row>
    <row r="4164" spans="5:18" x14ac:dyDescent="0.2">
      <c r="E4164" s="12">
        <v>0</v>
      </c>
      <c r="R4164" s="26">
        <f t="shared" si="37"/>
        <v>0</v>
      </c>
    </row>
    <row r="4165" spans="5:18" x14ac:dyDescent="0.2">
      <c r="E4165" s="12">
        <v>0</v>
      </c>
      <c r="R4165" s="26">
        <f t="shared" si="37"/>
        <v>0</v>
      </c>
    </row>
    <row r="4166" spans="5:18" x14ac:dyDescent="0.2">
      <c r="E4166" s="12">
        <v>0</v>
      </c>
      <c r="R4166" s="26">
        <f t="shared" si="37"/>
        <v>0</v>
      </c>
    </row>
    <row r="4167" spans="5:18" x14ac:dyDescent="0.2">
      <c r="E4167" s="12">
        <v>0</v>
      </c>
      <c r="R4167" s="26">
        <f t="shared" si="37"/>
        <v>0</v>
      </c>
    </row>
    <row r="4168" spans="5:18" x14ac:dyDescent="0.2">
      <c r="E4168" s="12">
        <v>0</v>
      </c>
      <c r="R4168" s="26">
        <f t="shared" si="37"/>
        <v>0</v>
      </c>
    </row>
    <row r="4169" spans="5:18" x14ac:dyDescent="0.2">
      <c r="E4169" s="12">
        <v>0</v>
      </c>
      <c r="R4169" s="26">
        <f t="shared" si="37"/>
        <v>0</v>
      </c>
    </row>
    <row r="4170" spans="5:18" x14ac:dyDescent="0.2">
      <c r="E4170" s="12">
        <v>0</v>
      </c>
      <c r="R4170" s="26">
        <f t="shared" si="37"/>
        <v>0</v>
      </c>
    </row>
    <row r="4171" spans="5:18" x14ac:dyDescent="0.2">
      <c r="E4171" s="12">
        <v>0</v>
      </c>
      <c r="R4171" s="26">
        <f t="shared" si="37"/>
        <v>0</v>
      </c>
    </row>
    <row r="4172" spans="5:18" x14ac:dyDescent="0.2">
      <c r="E4172" s="12">
        <v>0</v>
      </c>
      <c r="R4172" s="26">
        <f t="shared" si="37"/>
        <v>0</v>
      </c>
    </row>
    <row r="4173" spans="5:18" x14ac:dyDescent="0.2">
      <c r="E4173" s="12">
        <v>0</v>
      </c>
      <c r="R4173" s="26">
        <f t="shared" si="37"/>
        <v>0</v>
      </c>
    </row>
    <row r="4174" spans="5:18" x14ac:dyDescent="0.2">
      <c r="E4174" s="12">
        <v>0</v>
      </c>
      <c r="R4174" s="26">
        <f t="shared" si="37"/>
        <v>0</v>
      </c>
    </row>
    <row r="4175" spans="5:18" x14ac:dyDescent="0.2">
      <c r="E4175" s="12">
        <v>0</v>
      </c>
      <c r="R4175" s="26">
        <f t="shared" si="37"/>
        <v>0</v>
      </c>
    </row>
    <row r="4176" spans="5:18" x14ac:dyDescent="0.2">
      <c r="E4176" s="12">
        <v>0</v>
      </c>
      <c r="R4176" s="26">
        <f t="shared" si="37"/>
        <v>0</v>
      </c>
    </row>
    <row r="4177" spans="5:18" x14ac:dyDescent="0.2">
      <c r="E4177" s="12">
        <v>0</v>
      </c>
      <c r="R4177" s="26">
        <f t="shared" ref="R4177:R4240" si="38">(((M4177/(1-$E$5))+N4177+O4177)/(1-$E$9))+P4177+Q4177</f>
        <v>0</v>
      </c>
    </row>
    <row r="4178" spans="5:18" x14ac:dyDescent="0.2">
      <c r="E4178" s="12">
        <v>0</v>
      </c>
      <c r="R4178" s="26">
        <f t="shared" si="38"/>
        <v>0</v>
      </c>
    </row>
    <row r="4179" spans="5:18" x14ac:dyDescent="0.2">
      <c r="E4179" s="12">
        <v>0</v>
      </c>
      <c r="R4179" s="26">
        <f t="shared" si="38"/>
        <v>0</v>
      </c>
    </row>
    <row r="4180" spans="5:18" x14ac:dyDescent="0.2">
      <c r="E4180" s="12">
        <v>0</v>
      </c>
      <c r="R4180" s="26">
        <f t="shared" si="38"/>
        <v>0</v>
      </c>
    </row>
    <row r="4181" spans="5:18" x14ac:dyDescent="0.2">
      <c r="E4181" s="12">
        <v>0</v>
      </c>
      <c r="R4181" s="26">
        <f t="shared" si="38"/>
        <v>0</v>
      </c>
    </row>
    <row r="4182" spans="5:18" x14ac:dyDescent="0.2">
      <c r="E4182" s="12">
        <v>0</v>
      </c>
      <c r="R4182" s="26">
        <f t="shared" si="38"/>
        <v>0</v>
      </c>
    </row>
    <row r="4183" spans="5:18" x14ac:dyDescent="0.2">
      <c r="E4183" s="12">
        <v>0</v>
      </c>
      <c r="R4183" s="26">
        <f t="shared" si="38"/>
        <v>0</v>
      </c>
    </row>
    <row r="4184" spans="5:18" x14ac:dyDescent="0.2">
      <c r="E4184" s="12">
        <v>0</v>
      </c>
      <c r="R4184" s="26">
        <f t="shared" si="38"/>
        <v>0</v>
      </c>
    </row>
    <row r="4185" spans="5:18" x14ac:dyDescent="0.2">
      <c r="E4185" s="12">
        <v>0</v>
      </c>
      <c r="R4185" s="26">
        <f t="shared" si="38"/>
        <v>0</v>
      </c>
    </row>
    <row r="4186" spans="5:18" x14ac:dyDescent="0.2">
      <c r="E4186" s="12">
        <v>0</v>
      </c>
      <c r="R4186" s="26">
        <f t="shared" si="38"/>
        <v>0</v>
      </c>
    </row>
    <row r="4187" spans="5:18" x14ac:dyDescent="0.2">
      <c r="E4187" s="12">
        <v>0</v>
      </c>
      <c r="R4187" s="26">
        <f t="shared" si="38"/>
        <v>0</v>
      </c>
    </row>
    <row r="4188" spans="5:18" x14ac:dyDescent="0.2">
      <c r="E4188" s="12">
        <v>0</v>
      </c>
      <c r="R4188" s="26">
        <f t="shared" si="38"/>
        <v>0</v>
      </c>
    </row>
    <row r="4189" spans="5:18" x14ac:dyDescent="0.2">
      <c r="E4189" s="12">
        <v>0</v>
      </c>
      <c r="R4189" s="26">
        <f t="shared" si="38"/>
        <v>0</v>
      </c>
    </row>
    <row r="4190" spans="5:18" x14ac:dyDescent="0.2">
      <c r="E4190" s="12">
        <v>0</v>
      </c>
      <c r="R4190" s="26">
        <f t="shared" si="38"/>
        <v>0</v>
      </c>
    </row>
    <row r="4191" spans="5:18" x14ac:dyDescent="0.2">
      <c r="E4191" s="12">
        <v>0</v>
      </c>
      <c r="R4191" s="26">
        <f t="shared" si="38"/>
        <v>0</v>
      </c>
    </row>
    <row r="4192" spans="5:18" x14ac:dyDescent="0.2">
      <c r="E4192" s="12">
        <v>0</v>
      </c>
      <c r="R4192" s="26">
        <f t="shared" si="38"/>
        <v>0</v>
      </c>
    </row>
    <row r="4193" spans="5:18" x14ac:dyDescent="0.2">
      <c r="E4193" s="12">
        <v>0</v>
      </c>
      <c r="R4193" s="26">
        <f t="shared" si="38"/>
        <v>0</v>
      </c>
    </row>
    <row r="4194" spans="5:18" x14ac:dyDescent="0.2">
      <c r="E4194" s="12">
        <v>0</v>
      </c>
      <c r="R4194" s="26">
        <f t="shared" si="38"/>
        <v>0</v>
      </c>
    </row>
    <row r="4195" spans="5:18" x14ac:dyDescent="0.2">
      <c r="E4195" s="12">
        <v>0</v>
      </c>
      <c r="R4195" s="26">
        <f t="shared" si="38"/>
        <v>0</v>
      </c>
    </row>
    <row r="4196" spans="5:18" x14ac:dyDescent="0.2">
      <c r="E4196" s="12">
        <v>0</v>
      </c>
      <c r="R4196" s="26">
        <f t="shared" si="38"/>
        <v>0</v>
      </c>
    </row>
    <row r="4197" spans="5:18" x14ac:dyDescent="0.2">
      <c r="E4197" s="12">
        <v>0</v>
      </c>
      <c r="R4197" s="26">
        <f t="shared" si="38"/>
        <v>0</v>
      </c>
    </row>
    <row r="4198" spans="5:18" x14ac:dyDescent="0.2">
      <c r="E4198" s="12">
        <v>0</v>
      </c>
      <c r="R4198" s="26">
        <f t="shared" si="38"/>
        <v>0</v>
      </c>
    </row>
    <row r="4199" spans="5:18" x14ac:dyDescent="0.2">
      <c r="E4199" s="12">
        <v>0</v>
      </c>
      <c r="R4199" s="26">
        <f t="shared" si="38"/>
        <v>0</v>
      </c>
    </row>
    <row r="4200" spans="5:18" x14ac:dyDescent="0.2">
      <c r="E4200" s="12">
        <v>0</v>
      </c>
      <c r="R4200" s="26">
        <f t="shared" si="38"/>
        <v>0</v>
      </c>
    </row>
    <row r="4201" spans="5:18" x14ac:dyDescent="0.2">
      <c r="E4201" s="12">
        <v>0</v>
      </c>
      <c r="R4201" s="26">
        <f t="shared" si="38"/>
        <v>0</v>
      </c>
    </row>
    <row r="4202" spans="5:18" x14ac:dyDescent="0.2">
      <c r="E4202" s="12">
        <v>0</v>
      </c>
      <c r="R4202" s="26">
        <f t="shared" si="38"/>
        <v>0</v>
      </c>
    </row>
    <row r="4203" spans="5:18" x14ac:dyDescent="0.2">
      <c r="E4203" s="12">
        <v>0</v>
      </c>
      <c r="R4203" s="26">
        <f t="shared" si="38"/>
        <v>0</v>
      </c>
    </row>
    <row r="4204" spans="5:18" x14ac:dyDescent="0.2">
      <c r="E4204" s="12">
        <v>0</v>
      </c>
      <c r="R4204" s="26">
        <f t="shared" si="38"/>
        <v>0</v>
      </c>
    </row>
    <row r="4205" spans="5:18" x14ac:dyDescent="0.2">
      <c r="E4205" s="12">
        <v>0</v>
      </c>
      <c r="R4205" s="26">
        <f t="shared" si="38"/>
        <v>0</v>
      </c>
    </row>
    <row r="4206" spans="5:18" x14ac:dyDescent="0.2">
      <c r="E4206" s="12">
        <v>0</v>
      </c>
      <c r="R4206" s="26">
        <f t="shared" si="38"/>
        <v>0</v>
      </c>
    </row>
    <row r="4207" spans="5:18" x14ac:dyDescent="0.2">
      <c r="E4207" s="12">
        <v>0</v>
      </c>
      <c r="R4207" s="26">
        <f t="shared" si="38"/>
        <v>0</v>
      </c>
    </row>
    <row r="4208" spans="5:18" x14ac:dyDescent="0.2">
      <c r="R4208" s="26">
        <f t="shared" si="38"/>
        <v>0</v>
      </c>
    </row>
    <row r="4209" spans="18:18" x14ac:dyDescent="0.2">
      <c r="R4209" s="26">
        <f t="shared" si="38"/>
        <v>0</v>
      </c>
    </row>
    <row r="4210" spans="18:18" x14ac:dyDescent="0.2">
      <c r="R4210" s="26">
        <f t="shared" si="38"/>
        <v>0</v>
      </c>
    </row>
    <row r="4211" spans="18:18" x14ac:dyDescent="0.2">
      <c r="R4211" s="26">
        <f t="shared" si="38"/>
        <v>0</v>
      </c>
    </row>
    <row r="4212" spans="18:18" x14ac:dyDescent="0.2">
      <c r="R4212" s="26">
        <f t="shared" si="38"/>
        <v>0</v>
      </c>
    </row>
    <row r="4213" spans="18:18" x14ac:dyDescent="0.2">
      <c r="R4213" s="26">
        <f t="shared" si="38"/>
        <v>0</v>
      </c>
    </row>
    <row r="4214" spans="18:18" x14ac:dyDescent="0.2">
      <c r="R4214" s="26">
        <f t="shared" si="38"/>
        <v>0</v>
      </c>
    </row>
    <row r="4215" spans="18:18" x14ac:dyDescent="0.2">
      <c r="R4215" s="26">
        <f t="shared" si="38"/>
        <v>0</v>
      </c>
    </row>
    <row r="4216" spans="18:18" x14ac:dyDescent="0.2">
      <c r="R4216" s="26">
        <f t="shared" si="38"/>
        <v>0</v>
      </c>
    </row>
    <row r="4217" spans="18:18" x14ac:dyDescent="0.2">
      <c r="R4217" s="26">
        <f t="shared" si="38"/>
        <v>0</v>
      </c>
    </row>
    <row r="4218" spans="18:18" x14ac:dyDescent="0.2">
      <c r="R4218" s="26">
        <f t="shared" si="38"/>
        <v>0</v>
      </c>
    </row>
    <row r="4219" spans="18:18" x14ac:dyDescent="0.2">
      <c r="R4219" s="26">
        <f t="shared" si="38"/>
        <v>0</v>
      </c>
    </row>
    <row r="4220" spans="18:18" x14ac:dyDescent="0.2">
      <c r="R4220" s="26">
        <f t="shared" si="38"/>
        <v>0</v>
      </c>
    </row>
    <row r="4221" spans="18:18" x14ac:dyDescent="0.2">
      <c r="R4221" s="26">
        <f t="shared" si="38"/>
        <v>0</v>
      </c>
    </row>
    <row r="4222" spans="18:18" x14ac:dyDescent="0.2">
      <c r="R4222" s="26">
        <f t="shared" si="38"/>
        <v>0</v>
      </c>
    </row>
    <row r="4223" spans="18:18" x14ac:dyDescent="0.2">
      <c r="R4223" s="26">
        <f t="shared" si="38"/>
        <v>0</v>
      </c>
    </row>
    <row r="4224" spans="18:18" x14ac:dyDescent="0.2">
      <c r="R4224" s="26">
        <f t="shared" si="38"/>
        <v>0</v>
      </c>
    </row>
    <row r="4225" spans="18:18" x14ac:dyDescent="0.2">
      <c r="R4225" s="26">
        <f t="shared" si="38"/>
        <v>0</v>
      </c>
    </row>
    <row r="4226" spans="18:18" x14ac:dyDescent="0.2">
      <c r="R4226" s="26">
        <f t="shared" si="38"/>
        <v>0</v>
      </c>
    </row>
    <row r="4227" spans="18:18" x14ac:dyDescent="0.2">
      <c r="R4227" s="26">
        <f t="shared" si="38"/>
        <v>0</v>
      </c>
    </row>
    <row r="4228" spans="18:18" x14ac:dyDescent="0.2">
      <c r="R4228" s="26">
        <f t="shared" si="38"/>
        <v>0</v>
      </c>
    </row>
    <row r="4229" spans="18:18" x14ac:dyDescent="0.2">
      <c r="R4229" s="26">
        <f t="shared" si="38"/>
        <v>0</v>
      </c>
    </row>
    <row r="4230" spans="18:18" x14ac:dyDescent="0.2">
      <c r="R4230" s="26">
        <f t="shared" si="38"/>
        <v>0</v>
      </c>
    </row>
    <row r="4231" spans="18:18" x14ac:dyDescent="0.2">
      <c r="R4231" s="26">
        <f t="shared" si="38"/>
        <v>0</v>
      </c>
    </row>
    <row r="4232" spans="18:18" x14ac:dyDescent="0.2">
      <c r="R4232" s="26">
        <f t="shared" si="38"/>
        <v>0</v>
      </c>
    </row>
    <row r="4233" spans="18:18" x14ac:dyDescent="0.2">
      <c r="R4233" s="26">
        <f t="shared" si="38"/>
        <v>0</v>
      </c>
    </row>
    <row r="4234" spans="18:18" x14ac:dyDescent="0.2">
      <c r="R4234" s="26">
        <f t="shared" si="38"/>
        <v>0</v>
      </c>
    </row>
    <row r="4235" spans="18:18" x14ac:dyDescent="0.2">
      <c r="R4235" s="26">
        <f t="shared" si="38"/>
        <v>0</v>
      </c>
    </row>
    <row r="4236" spans="18:18" x14ac:dyDescent="0.2">
      <c r="R4236" s="26">
        <f t="shared" si="38"/>
        <v>0</v>
      </c>
    </row>
    <row r="4237" spans="18:18" x14ac:dyDescent="0.2">
      <c r="R4237" s="26">
        <f t="shared" si="38"/>
        <v>0</v>
      </c>
    </row>
    <row r="4238" spans="18:18" x14ac:dyDescent="0.2">
      <c r="R4238" s="26">
        <f t="shared" si="38"/>
        <v>0</v>
      </c>
    </row>
    <row r="4239" spans="18:18" x14ac:dyDescent="0.2">
      <c r="R4239" s="26">
        <f t="shared" si="38"/>
        <v>0</v>
      </c>
    </row>
    <row r="4240" spans="18:18" x14ac:dyDescent="0.2">
      <c r="R4240" s="26">
        <f t="shared" si="38"/>
        <v>0</v>
      </c>
    </row>
    <row r="4241" spans="18:18" x14ac:dyDescent="0.2">
      <c r="R4241" s="26">
        <f t="shared" ref="R4241:R4304" si="39">(((M4241/(1-$E$5))+N4241+O4241)/(1-$E$9))+P4241+Q4241</f>
        <v>0</v>
      </c>
    </row>
    <row r="4242" spans="18:18" x14ac:dyDescent="0.2">
      <c r="R4242" s="26">
        <f t="shared" si="39"/>
        <v>0</v>
      </c>
    </row>
    <row r="4243" spans="18:18" x14ac:dyDescent="0.2">
      <c r="R4243" s="26">
        <f t="shared" si="39"/>
        <v>0</v>
      </c>
    </row>
    <row r="4244" spans="18:18" x14ac:dyDescent="0.2">
      <c r="R4244" s="26">
        <f t="shared" si="39"/>
        <v>0</v>
      </c>
    </row>
    <row r="4245" spans="18:18" x14ac:dyDescent="0.2">
      <c r="R4245" s="26">
        <f t="shared" si="39"/>
        <v>0</v>
      </c>
    </row>
    <row r="4246" spans="18:18" x14ac:dyDescent="0.2">
      <c r="R4246" s="26">
        <f t="shared" si="39"/>
        <v>0</v>
      </c>
    </row>
    <row r="4247" spans="18:18" x14ac:dyDescent="0.2">
      <c r="R4247" s="26">
        <f t="shared" si="39"/>
        <v>0</v>
      </c>
    </row>
    <row r="4248" spans="18:18" x14ac:dyDescent="0.2">
      <c r="R4248" s="26">
        <f t="shared" si="39"/>
        <v>0</v>
      </c>
    </row>
    <row r="4249" spans="18:18" x14ac:dyDescent="0.2">
      <c r="R4249" s="26">
        <f t="shared" si="39"/>
        <v>0</v>
      </c>
    </row>
    <row r="4250" spans="18:18" x14ac:dyDescent="0.2">
      <c r="R4250" s="26">
        <f t="shared" si="39"/>
        <v>0</v>
      </c>
    </row>
    <row r="4251" spans="18:18" x14ac:dyDescent="0.2">
      <c r="R4251" s="26">
        <f t="shared" si="39"/>
        <v>0</v>
      </c>
    </row>
    <row r="4252" spans="18:18" x14ac:dyDescent="0.2">
      <c r="R4252" s="26">
        <f t="shared" si="39"/>
        <v>0</v>
      </c>
    </row>
    <row r="4253" spans="18:18" x14ac:dyDescent="0.2">
      <c r="R4253" s="26">
        <f t="shared" si="39"/>
        <v>0</v>
      </c>
    </row>
    <row r="4254" spans="18:18" x14ac:dyDescent="0.2">
      <c r="R4254" s="26">
        <f t="shared" si="39"/>
        <v>0</v>
      </c>
    </row>
    <row r="4255" spans="18:18" x14ac:dyDescent="0.2">
      <c r="R4255" s="26">
        <f t="shared" si="39"/>
        <v>0</v>
      </c>
    </row>
    <row r="4256" spans="18:18" x14ac:dyDescent="0.2">
      <c r="R4256" s="26">
        <f t="shared" si="39"/>
        <v>0</v>
      </c>
    </row>
    <row r="4257" spans="18:18" x14ac:dyDescent="0.2">
      <c r="R4257" s="26">
        <f t="shared" si="39"/>
        <v>0</v>
      </c>
    </row>
    <row r="4258" spans="18:18" x14ac:dyDescent="0.2">
      <c r="R4258" s="26">
        <f t="shared" si="39"/>
        <v>0</v>
      </c>
    </row>
    <row r="4259" spans="18:18" x14ac:dyDescent="0.2">
      <c r="R4259" s="26">
        <f t="shared" si="39"/>
        <v>0</v>
      </c>
    </row>
    <row r="4260" spans="18:18" x14ac:dyDescent="0.2">
      <c r="R4260" s="26">
        <f t="shared" si="39"/>
        <v>0</v>
      </c>
    </row>
    <row r="4261" spans="18:18" x14ac:dyDescent="0.2">
      <c r="R4261" s="26">
        <f t="shared" si="39"/>
        <v>0</v>
      </c>
    </row>
    <row r="4262" spans="18:18" x14ac:dyDescent="0.2">
      <c r="R4262" s="26">
        <f t="shared" si="39"/>
        <v>0</v>
      </c>
    </row>
    <row r="4263" spans="18:18" x14ac:dyDescent="0.2">
      <c r="R4263" s="26">
        <f t="shared" si="39"/>
        <v>0</v>
      </c>
    </row>
    <row r="4264" spans="18:18" x14ac:dyDescent="0.2">
      <c r="R4264" s="26">
        <f t="shared" si="39"/>
        <v>0</v>
      </c>
    </row>
    <row r="4265" spans="18:18" x14ac:dyDescent="0.2">
      <c r="R4265" s="26">
        <f t="shared" si="39"/>
        <v>0</v>
      </c>
    </row>
    <row r="4266" spans="18:18" x14ac:dyDescent="0.2">
      <c r="R4266" s="26">
        <f t="shared" si="39"/>
        <v>0</v>
      </c>
    </row>
    <row r="4267" spans="18:18" x14ac:dyDescent="0.2">
      <c r="R4267" s="26">
        <f t="shared" si="39"/>
        <v>0</v>
      </c>
    </row>
    <row r="4268" spans="18:18" x14ac:dyDescent="0.2">
      <c r="R4268" s="26">
        <f t="shared" si="39"/>
        <v>0</v>
      </c>
    </row>
    <row r="4269" spans="18:18" x14ac:dyDescent="0.2">
      <c r="R4269" s="26">
        <f t="shared" si="39"/>
        <v>0</v>
      </c>
    </row>
    <row r="4270" spans="18:18" x14ac:dyDescent="0.2">
      <c r="R4270" s="26">
        <f t="shared" si="39"/>
        <v>0</v>
      </c>
    </row>
    <row r="4271" spans="18:18" x14ac:dyDescent="0.2">
      <c r="R4271" s="26">
        <f t="shared" si="39"/>
        <v>0</v>
      </c>
    </row>
    <row r="4272" spans="18:18" x14ac:dyDescent="0.2">
      <c r="R4272" s="26">
        <f t="shared" si="39"/>
        <v>0</v>
      </c>
    </row>
    <row r="4273" spans="18:18" x14ac:dyDescent="0.2">
      <c r="R4273" s="26">
        <f t="shared" si="39"/>
        <v>0</v>
      </c>
    </row>
    <row r="4274" spans="18:18" x14ac:dyDescent="0.2">
      <c r="R4274" s="26">
        <f t="shared" si="39"/>
        <v>0</v>
      </c>
    </row>
    <row r="4275" spans="18:18" x14ac:dyDescent="0.2">
      <c r="R4275" s="26">
        <f t="shared" si="39"/>
        <v>0</v>
      </c>
    </row>
    <row r="4276" spans="18:18" x14ac:dyDescent="0.2">
      <c r="R4276" s="26">
        <f t="shared" si="39"/>
        <v>0</v>
      </c>
    </row>
    <row r="4277" spans="18:18" x14ac:dyDescent="0.2">
      <c r="R4277" s="26">
        <f t="shared" si="39"/>
        <v>0</v>
      </c>
    </row>
    <row r="4278" spans="18:18" x14ac:dyDescent="0.2">
      <c r="R4278" s="26">
        <f t="shared" si="39"/>
        <v>0</v>
      </c>
    </row>
    <row r="4279" spans="18:18" x14ac:dyDescent="0.2">
      <c r="R4279" s="26">
        <f t="shared" si="39"/>
        <v>0</v>
      </c>
    </row>
    <row r="4280" spans="18:18" x14ac:dyDescent="0.2">
      <c r="R4280" s="26">
        <f t="shared" si="39"/>
        <v>0</v>
      </c>
    </row>
    <row r="4281" spans="18:18" x14ac:dyDescent="0.2">
      <c r="R4281" s="26">
        <f t="shared" si="39"/>
        <v>0</v>
      </c>
    </row>
    <row r="4282" spans="18:18" x14ac:dyDescent="0.2">
      <c r="R4282" s="26">
        <f t="shared" si="39"/>
        <v>0</v>
      </c>
    </row>
    <row r="4283" spans="18:18" x14ac:dyDescent="0.2">
      <c r="R4283" s="26">
        <f t="shared" si="39"/>
        <v>0</v>
      </c>
    </row>
    <row r="4284" spans="18:18" x14ac:dyDescent="0.2">
      <c r="R4284" s="26">
        <f t="shared" si="39"/>
        <v>0</v>
      </c>
    </row>
    <row r="4285" spans="18:18" x14ac:dyDescent="0.2">
      <c r="R4285" s="26">
        <f t="shared" si="39"/>
        <v>0</v>
      </c>
    </row>
    <row r="4286" spans="18:18" x14ac:dyDescent="0.2">
      <c r="R4286" s="26">
        <f t="shared" si="39"/>
        <v>0</v>
      </c>
    </row>
    <row r="4287" spans="18:18" x14ac:dyDescent="0.2">
      <c r="R4287" s="26">
        <f t="shared" si="39"/>
        <v>0</v>
      </c>
    </row>
    <row r="4288" spans="18:18" x14ac:dyDescent="0.2">
      <c r="R4288" s="26">
        <f t="shared" si="39"/>
        <v>0</v>
      </c>
    </row>
    <row r="4289" spans="18:18" x14ac:dyDescent="0.2">
      <c r="R4289" s="26">
        <f t="shared" si="39"/>
        <v>0</v>
      </c>
    </row>
    <row r="4290" spans="18:18" x14ac:dyDescent="0.2">
      <c r="R4290" s="26">
        <f t="shared" si="39"/>
        <v>0</v>
      </c>
    </row>
    <row r="4291" spans="18:18" x14ac:dyDescent="0.2">
      <c r="R4291" s="26">
        <f t="shared" si="39"/>
        <v>0</v>
      </c>
    </row>
    <row r="4292" spans="18:18" x14ac:dyDescent="0.2">
      <c r="R4292" s="26">
        <f t="shared" si="39"/>
        <v>0</v>
      </c>
    </row>
    <row r="4293" spans="18:18" x14ac:dyDescent="0.2">
      <c r="R4293" s="26">
        <f t="shared" si="39"/>
        <v>0</v>
      </c>
    </row>
    <row r="4294" spans="18:18" x14ac:dyDescent="0.2">
      <c r="R4294" s="26">
        <f t="shared" si="39"/>
        <v>0</v>
      </c>
    </row>
    <row r="4295" spans="18:18" x14ac:dyDescent="0.2">
      <c r="R4295" s="26">
        <f t="shared" si="39"/>
        <v>0</v>
      </c>
    </row>
    <row r="4296" spans="18:18" x14ac:dyDescent="0.2">
      <c r="R4296" s="26">
        <f t="shared" si="39"/>
        <v>0</v>
      </c>
    </row>
    <row r="4297" spans="18:18" x14ac:dyDescent="0.2">
      <c r="R4297" s="26">
        <f t="shared" si="39"/>
        <v>0</v>
      </c>
    </row>
    <row r="4298" spans="18:18" x14ac:dyDescent="0.2">
      <c r="R4298" s="26">
        <f t="shared" si="39"/>
        <v>0</v>
      </c>
    </row>
    <row r="4299" spans="18:18" x14ac:dyDescent="0.2">
      <c r="R4299" s="26">
        <f t="shared" si="39"/>
        <v>0</v>
      </c>
    </row>
    <row r="4300" spans="18:18" x14ac:dyDescent="0.2">
      <c r="R4300" s="26">
        <f t="shared" si="39"/>
        <v>0</v>
      </c>
    </row>
    <row r="4301" spans="18:18" x14ac:dyDescent="0.2">
      <c r="R4301" s="26">
        <f t="shared" si="39"/>
        <v>0</v>
      </c>
    </row>
    <row r="4302" spans="18:18" x14ac:dyDescent="0.2">
      <c r="R4302" s="26">
        <f t="shared" si="39"/>
        <v>0</v>
      </c>
    </row>
    <row r="4303" spans="18:18" x14ac:dyDescent="0.2">
      <c r="R4303" s="26">
        <f t="shared" si="39"/>
        <v>0</v>
      </c>
    </row>
    <row r="4304" spans="18:18" x14ac:dyDescent="0.2">
      <c r="R4304" s="26">
        <f t="shared" si="39"/>
        <v>0</v>
      </c>
    </row>
    <row r="4305" spans="18:18" x14ac:dyDescent="0.2">
      <c r="R4305" s="26">
        <f t="shared" ref="R4305:R4368" si="40">(((M4305/(1-$E$5))+N4305+O4305)/(1-$E$9))+P4305+Q4305</f>
        <v>0</v>
      </c>
    </row>
    <row r="4306" spans="18:18" x14ac:dyDescent="0.2">
      <c r="R4306" s="26">
        <f t="shared" si="40"/>
        <v>0</v>
      </c>
    </row>
    <row r="4307" spans="18:18" x14ac:dyDescent="0.2">
      <c r="R4307" s="26">
        <f t="shared" si="40"/>
        <v>0</v>
      </c>
    </row>
    <row r="4308" spans="18:18" x14ac:dyDescent="0.2">
      <c r="R4308" s="26">
        <f t="shared" si="40"/>
        <v>0</v>
      </c>
    </row>
    <row r="4309" spans="18:18" x14ac:dyDescent="0.2">
      <c r="R4309" s="26">
        <f t="shared" si="40"/>
        <v>0</v>
      </c>
    </row>
    <row r="4310" spans="18:18" x14ac:dyDescent="0.2">
      <c r="R4310" s="26">
        <f t="shared" si="40"/>
        <v>0</v>
      </c>
    </row>
    <row r="4311" spans="18:18" x14ac:dyDescent="0.2">
      <c r="R4311" s="26">
        <f t="shared" si="40"/>
        <v>0</v>
      </c>
    </row>
    <row r="4312" spans="18:18" x14ac:dyDescent="0.2">
      <c r="R4312" s="26">
        <f t="shared" si="40"/>
        <v>0</v>
      </c>
    </row>
    <row r="4313" spans="18:18" x14ac:dyDescent="0.2">
      <c r="R4313" s="26">
        <f t="shared" si="40"/>
        <v>0</v>
      </c>
    </row>
    <row r="4314" spans="18:18" x14ac:dyDescent="0.2">
      <c r="R4314" s="26">
        <f t="shared" si="40"/>
        <v>0</v>
      </c>
    </row>
    <row r="4315" spans="18:18" x14ac:dyDescent="0.2">
      <c r="R4315" s="26">
        <f t="shared" si="40"/>
        <v>0</v>
      </c>
    </row>
    <row r="4316" spans="18:18" x14ac:dyDescent="0.2">
      <c r="R4316" s="26">
        <f t="shared" si="40"/>
        <v>0</v>
      </c>
    </row>
    <row r="4317" spans="18:18" x14ac:dyDescent="0.2">
      <c r="R4317" s="26">
        <f t="shared" si="40"/>
        <v>0</v>
      </c>
    </row>
    <row r="4318" spans="18:18" x14ac:dyDescent="0.2">
      <c r="R4318" s="26">
        <f t="shared" si="40"/>
        <v>0</v>
      </c>
    </row>
    <row r="4319" spans="18:18" x14ac:dyDescent="0.2">
      <c r="R4319" s="26">
        <f t="shared" si="40"/>
        <v>0</v>
      </c>
    </row>
    <row r="4320" spans="18:18" x14ac:dyDescent="0.2">
      <c r="R4320" s="26">
        <f t="shared" si="40"/>
        <v>0</v>
      </c>
    </row>
    <row r="4321" spans="18:18" x14ac:dyDescent="0.2">
      <c r="R4321" s="26">
        <f t="shared" si="40"/>
        <v>0</v>
      </c>
    </row>
    <row r="4322" spans="18:18" x14ac:dyDescent="0.2">
      <c r="R4322" s="26">
        <f t="shared" si="40"/>
        <v>0</v>
      </c>
    </row>
    <row r="4323" spans="18:18" x14ac:dyDescent="0.2">
      <c r="R4323" s="26">
        <f t="shared" si="40"/>
        <v>0</v>
      </c>
    </row>
    <row r="4324" spans="18:18" x14ac:dyDescent="0.2">
      <c r="R4324" s="26">
        <f t="shared" si="40"/>
        <v>0</v>
      </c>
    </row>
    <row r="4325" spans="18:18" x14ac:dyDescent="0.2">
      <c r="R4325" s="26">
        <f t="shared" si="40"/>
        <v>0</v>
      </c>
    </row>
    <row r="4326" spans="18:18" x14ac:dyDescent="0.2">
      <c r="R4326" s="26">
        <f t="shared" si="40"/>
        <v>0</v>
      </c>
    </row>
    <row r="4327" spans="18:18" x14ac:dyDescent="0.2">
      <c r="R4327" s="26">
        <f t="shared" si="40"/>
        <v>0</v>
      </c>
    </row>
    <row r="4328" spans="18:18" x14ac:dyDescent="0.2">
      <c r="R4328" s="26">
        <f t="shared" si="40"/>
        <v>0</v>
      </c>
    </row>
    <row r="4329" spans="18:18" x14ac:dyDescent="0.2">
      <c r="R4329" s="26">
        <f t="shared" si="40"/>
        <v>0</v>
      </c>
    </row>
    <row r="4330" spans="18:18" x14ac:dyDescent="0.2">
      <c r="R4330" s="26">
        <f t="shared" si="40"/>
        <v>0</v>
      </c>
    </row>
    <row r="4331" spans="18:18" x14ac:dyDescent="0.2">
      <c r="R4331" s="26">
        <f t="shared" si="40"/>
        <v>0</v>
      </c>
    </row>
    <row r="4332" spans="18:18" x14ac:dyDescent="0.2">
      <c r="R4332" s="26">
        <f t="shared" si="40"/>
        <v>0</v>
      </c>
    </row>
    <row r="4333" spans="18:18" x14ac:dyDescent="0.2">
      <c r="R4333" s="26">
        <f t="shared" si="40"/>
        <v>0</v>
      </c>
    </row>
    <row r="4334" spans="18:18" x14ac:dyDescent="0.2">
      <c r="R4334" s="26">
        <f t="shared" si="40"/>
        <v>0</v>
      </c>
    </row>
    <row r="4335" spans="18:18" x14ac:dyDescent="0.2">
      <c r="R4335" s="26">
        <f t="shared" si="40"/>
        <v>0</v>
      </c>
    </row>
    <row r="4336" spans="18:18" x14ac:dyDescent="0.2">
      <c r="R4336" s="26">
        <f t="shared" si="40"/>
        <v>0</v>
      </c>
    </row>
    <row r="4337" spans="18:18" x14ac:dyDescent="0.2">
      <c r="R4337" s="26">
        <f t="shared" si="40"/>
        <v>0</v>
      </c>
    </row>
    <row r="4338" spans="18:18" x14ac:dyDescent="0.2">
      <c r="R4338" s="26">
        <f t="shared" si="40"/>
        <v>0</v>
      </c>
    </row>
    <row r="4339" spans="18:18" x14ac:dyDescent="0.2">
      <c r="R4339" s="26">
        <f t="shared" si="40"/>
        <v>0</v>
      </c>
    </row>
    <row r="4340" spans="18:18" x14ac:dyDescent="0.2">
      <c r="R4340" s="26">
        <f t="shared" si="40"/>
        <v>0</v>
      </c>
    </row>
    <row r="4341" spans="18:18" x14ac:dyDescent="0.2">
      <c r="R4341" s="26">
        <f t="shared" si="40"/>
        <v>0</v>
      </c>
    </row>
    <row r="4342" spans="18:18" x14ac:dyDescent="0.2">
      <c r="R4342" s="26">
        <f t="shared" si="40"/>
        <v>0</v>
      </c>
    </row>
    <row r="4343" spans="18:18" x14ac:dyDescent="0.2">
      <c r="R4343" s="26">
        <f t="shared" si="40"/>
        <v>0</v>
      </c>
    </row>
    <row r="4344" spans="18:18" x14ac:dyDescent="0.2">
      <c r="R4344" s="26">
        <f t="shared" si="40"/>
        <v>0</v>
      </c>
    </row>
    <row r="4345" spans="18:18" x14ac:dyDescent="0.2">
      <c r="R4345" s="26">
        <f t="shared" si="40"/>
        <v>0</v>
      </c>
    </row>
    <row r="4346" spans="18:18" x14ac:dyDescent="0.2">
      <c r="R4346" s="26">
        <f t="shared" si="40"/>
        <v>0</v>
      </c>
    </row>
    <row r="4347" spans="18:18" x14ac:dyDescent="0.2">
      <c r="R4347" s="26">
        <f t="shared" si="40"/>
        <v>0</v>
      </c>
    </row>
    <row r="4348" spans="18:18" x14ac:dyDescent="0.2">
      <c r="R4348" s="26">
        <f t="shared" si="40"/>
        <v>0</v>
      </c>
    </row>
    <row r="4349" spans="18:18" x14ac:dyDescent="0.2">
      <c r="R4349" s="26">
        <f t="shared" si="40"/>
        <v>0</v>
      </c>
    </row>
    <row r="4350" spans="18:18" x14ac:dyDescent="0.2">
      <c r="R4350" s="26">
        <f t="shared" si="40"/>
        <v>0</v>
      </c>
    </row>
    <row r="4351" spans="18:18" x14ac:dyDescent="0.2">
      <c r="R4351" s="26">
        <f t="shared" si="40"/>
        <v>0</v>
      </c>
    </row>
    <row r="4352" spans="18:18" x14ac:dyDescent="0.2">
      <c r="R4352" s="26">
        <f t="shared" si="40"/>
        <v>0</v>
      </c>
    </row>
    <row r="4353" spans="18:18" x14ac:dyDescent="0.2">
      <c r="R4353" s="26">
        <f t="shared" si="40"/>
        <v>0</v>
      </c>
    </row>
    <row r="4354" spans="18:18" x14ac:dyDescent="0.2">
      <c r="R4354" s="26">
        <f t="shared" si="40"/>
        <v>0</v>
      </c>
    </row>
    <row r="4355" spans="18:18" x14ac:dyDescent="0.2">
      <c r="R4355" s="26">
        <f t="shared" si="40"/>
        <v>0</v>
      </c>
    </row>
    <row r="4356" spans="18:18" x14ac:dyDescent="0.2">
      <c r="R4356" s="26">
        <f t="shared" si="40"/>
        <v>0</v>
      </c>
    </row>
    <row r="4357" spans="18:18" x14ac:dyDescent="0.2">
      <c r="R4357" s="26">
        <f t="shared" si="40"/>
        <v>0</v>
      </c>
    </row>
    <row r="4358" spans="18:18" x14ac:dyDescent="0.2">
      <c r="R4358" s="26">
        <f t="shared" si="40"/>
        <v>0</v>
      </c>
    </row>
    <row r="4359" spans="18:18" x14ac:dyDescent="0.2">
      <c r="R4359" s="26">
        <f t="shared" si="40"/>
        <v>0</v>
      </c>
    </row>
    <row r="4360" spans="18:18" x14ac:dyDescent="0.2">
      <c r="R4360" s="26">
        <f t="shared" si="40"/>
        <v>0</v>
      </c>
    </row>
    <row r="4361" spans="18:18" x14ac:dyDescent="0.2">
      <c r="R4361" s="26">
        <f t="shared" si="40"/>
        <v>0</v>
      </c>
    </row>
    <row r="4362" spans="18:18" x14ac:dyDescent="0.2">
      <c r="R4362" s="26">
        <f t="shared" si="40"/>
        <v>0</v>
      </c>
    </row>
    <row r="4363" spans="18:18" x14ac:dyDescent="0.2">
      <c r="R4363" s="26">
        <f t="shared" si="40"/>
        <v>0</v>
      </c>
    </row>
    <row r="4364" spans="18:18" x14ac:dyDescent="0.2">
      <c r="R4364" s="26">
        <f t="shared" si="40"/>
        <v>0</v>
      </c>
    </row>
    <row r="4365" spans="18:18" x14ac:dyDescent="0.2">
      <c r="R4365" s="26">
        <f t="shared" si="40"/>
        <v>0</v>
      </c>
    </row>
    <row r="4366" spans="18:18" x14ac:dyDescent="0.2">
      <c r="R4366" s="26">
        <f t="shared" si="40"/>
        <v>0</v>
      </c>
    </row>
    <row r="4367" spans="18:18" x14ac:dyDescent="0.2">
      <c r="R4367" s="26">
        <f t="shared" si="40"/>
        <v>0</v>
      </c>
    </row>
    <row r="4368" spans="18:18" x14ac:dyDescent="0.2">
      <c r="R4368" s="26">
        <f t="shared" si="40"/>
        <v>0</v>
      </c>
    </row>
    <row r="4369" spans="18:18" x14ac:dyDescent="0.2">
      <c r="R4369" s="26">
        <f t="shared" ref="R4369:R4418" si="41">(((M4369/(1-$E$5))+N4369+O4369)/(1-$E$9))+P4369+Q4369</f>
        <v>0</v>
      </c>
    </row>
    <row r="4370" spans="18:18" x14ac:dyDescent="0.2">
      <c r="R4370" s="26">
        <f t="shared" si="41"/>
        <v>0</v>
      </c>
    </row>
    <row r="4371" spans="18:18" x14ac:dyDescent="0.2">
      <c r="R4371" s="26">
        <f t="shared" si="41"/>
        <v>0</v>
      </c>
    </row>
    <row r="4372" spans="18:18" x14ac:dyDescent="0.2">
      <c r="R4372" s="26">
        <f t="shared" si="41"/>
        <v>0</v>
      </c>
    </row>
    <row r="4373" spans="18:18" x14ac:dyDescent="0.2">
      <c r="R4373" s="26">
        <f t="shared" si="41"/>
        <v>0</v>
      </c>
    </row>
    <row r="4374" spans="18:18" x14ac:dyDescent="0.2">
      <c r="R4374" s="26">
        <f t="shared" si="41"/>
        <v>0</v>
      </c>
    </row>
    <row r="4375" spans="18:18" x14ac:dyDescent="0.2">
      <c r="R4375" s="26">
        <f t="shared" si="41"/>
        <v>0</v>
      </c>
    </row>
    <row r="4376" spans="18:18" x14ac:dyDescent="0.2">
      <c r="R4376" s="26">
        <f t="shared" si="41"/>
        <v>0</v>
      </c>
    </row>
    <row r="4377" spans="18:18" x14ac:dyDescent="0.2">
      <c r="R4377" s="26">
        <f t="shared" si="41"/>
        <v>0</v>
      </c>
    </row>
    <row r="4378" spans="18:18" x14ac:dyDescent="0.2">
      <c r="R4378" s="26">
        <f t="shared" si="41"/>
        <v>0</v>
      </c>
    </row>
    <row r="4379" spans="18:18" x14ac:dyDescent="0.2">
      <c r="R4379" s="26">
        <f t="shared" si="41"/>
        <v>0</v>
      </c>
    </row>
    <row r="4380" spans="18:18" x14ac:dyDescent="0.2">
      <c r="R4380" s="26">
        <f t="shared" si="41"/>
        <v>0</v>
      </c>
    </row>
    <row r="4381" spans="18:18" x14ac:dyDescent="0.2">
      <c r="R4381" s="26">
        <f t="shared" si="41"/>
        <v>0</v>
      </c>
    </row>
    <row r="4382" spans="18:18" x14ac:dyDescent="0.2">
      <c r="R4382" s="26">
        <f t="shared" si="41"/>
        <v>0</v>
      </c>
    </row>
    <row r="4383" spans="18:18" x14ac:dyDescent="0.2">
      <c r="R4383" s="26">
        <f t="shared" si="41"/>
        <v>0</v>
      </c>
    </row>
    <row r="4384" spans="18:18" x14ac:dyDescent="0.2">
      <c r="R4384" s="26">
        <f t="shared" si="41"/>
        <v>0</v>
      </c>
    </row>
    <row r="4385" spans="18:18" x14ac:dyDescent="0.2">
      <c r="R4385" s="26">
        <f t="shared" si="41"/>
        <v>0</v>
      </c>
    </row>
    <row r="4386" spans="18:18" x14ac:dyDescent="0.2">
      <c r="R4386" s="26">
        <f t="shared" si="41"/>
        <v>0</v>
      </c>
    </row>
    <row r="4387" spans="18:18" x14ac:dyDescent="0.2">
      <c r="R4387" s="26">
        <f t="shared" si="41"/>
        <v>0</v>
      </c>
    </row>
    <row r="4388" spans="18:18" x14ac:dyDescent="0.2">
      <c r="R4388" s="26">
        <f t="shared" si="41"/>
        <v>0</v>
      </c>
    </row>
    <row r="4389" spans="18:18" x14ac:dyDescent="0.2">
      <c r="R4389" s="26">
        <f t="shared" si="41"/>
        <v>0</v>
      </c>
    </row>
    <row r="4390" spans="18:18" x14ac:dyDescent="0.2">
      <c r="R4390" s="26">
        <f t="shared" si="41"/>
        <v>0</v>
      </c>
    </row>
    <row r="4391" spans="18:18" x14ac:dyDescent="0.2">
      <c r="R4391" s="26">
        <f t="shared" si="41"/>
        <v>0</v>
      </c>
    </row>
    <row r="4392" spans="18:18" x14ac:dyDescent="0.2">
      <c r="R4392" s="26">
        <f t="shared" si="41"/>
        <v>0</v>
      </c>
    </row>
    <row r="4393" spans="18:18" x14ac:dyDescent="0.2">
      <c r="R4393" s="26">
        <f t="shared" si="41"/>
        <v>0</v>
      </c>
    </row>
    <row r="4394" spans="18:18" x14ac:dyDescent="0.2">
      <c r="R4394" s="26">
        <f t="shared" si="41"/>
        <v>0</v>
      </c>
    </row>
    <row r="4395" spans="18:18" x14ac:dyDescent="0.2">
      <c r="R4395" s="26">
        <f t="shared" si="41"/>
        <v>0</v>
      </c>
    </row>
    <row r="4396" spans="18:18" x14ac:dyDescent="0.2">
      <c r="R4396" s="26">
        <f t="shared" si="41"/>
        <v>0</v>
      </c>
    </row>
    <row r="4397" spans="18:18" x14ac:dyDescent="0.2">
      <c r="R4397" s="26">
        <f t="shared" si="41"/>
        <v>0</v>
      </c>
    </row>
    <row r="4398" spans="18:18" x14ac:dyDescent="0.2">
      <c r="R4398" s="26">
        <f t="shared" si="41"/>
        <v>0</v>
      </c>
    </row>
    <row r="4399" spans="18:18" x14ac:dyDescent="0.2">
      <c r="R4399" s="26">
        <f t="shared" si="41"/>
        <v>0</v>
      </c>
    </row>
    <row r="4400" spans="18:18" x14ac:dyDescent="0.2">
      <c r="R4400" s="26">
        <f t="shared" si="41"/>
        <v>0</v>
      </c>
    </row>
    <row r="4401" spans="18:18" x14ac:dyDescent="0.2">
      <c r="R4401" s="26">
        <f t="shared" si="41"/>
        <v>0</v>
      </c>
    </row>
    <row r="4402" spans="18:18" x14ac:dyDescent="0.2">
      <c r="R4402" s="26">
        <f t="shared" si="41"/>
        <v>0</v>
      </c>
    </row>
    <row r="4403" spans="18:18" x14ac:dyDescent="0.2">
      <c r="R4403" s="26">
        <f t="shared" si="41"/>
        <v>0</v>
      </c>
    </row>
    <row r="4404" spans="18:18" x14ac:dyDescent="0.2">
      <c r="R4404" s="26">
        <f t="shared" si="41"/>
        <v>0</v>
      </c>
    </row>
    <row r="4405" spans="18:18" x14ac:dyDescent="0.2">
      <c r="R4405" s="26">
        <f t="shared" si="41"/>
        <v>0</v>
      </c>
    </row>
    <row r="4406" spans="18:18" x14ac:dyDescent="0.2">
      <c r="R4406" s="26">
        <f t="shared" si="41"/>
        <v>0</v>
      </c>
    </row>
    <row r="4407" spans="18:18" x14ac:dyDescent="0.2">
      <c r="R4407" s="26">
        <f t="shared" si="41"/>
        <v>0</v>
      </c>
    </row>
    <row r="4408" spans="18:18" x14ac:dyDescent="0.2">
      <c r="R4408" s="26">
        <f t="shared" si="41"/>
        <v>0</v>
      </c>
    </row>
    <row r="4409" spans="18:18" x14ac:dyDescent="0.2">
      <c r="R4409" s="26">
        <f t="shared" si="41"/>
        <v>0</v>
      </c>
    </row>
    <row r="4410" spans="18:18" x14ac:dyDescent="0.2">
      <c r="R4410" s="26">
        <f t="shared" si="41"/>
        <v>0</v>
      </c>
    </row>
    <row r="4411" spans="18:18" x14ac:dyDescent="0.2">
      <c r="R4411" s="26">
        <f t="shared" si="41"/>
        <v>0</v>
      </c>
    </row>
    <row r="4412" spans="18:18" x14ac:dyDescent="0.2">
      <c r="R4412" s="26">
        <f t="shared" si="41"/>
        <v>0</v>
      </c>
    </row>
    <row r="4413" spans="18:18" x14ac:dyDescent="0.2">
      <c r="R4413" s="26">
        <f t="shared" si="41"/>
        <v>0</v>
      </c>
    </row>
    <row r="4414" spans="18:18" x14ac:dyDescent="0.2">
      <c r="R4414" s="26">
        <f t="shared" si="41"/>
        <v>0</v>
      </c>
    </row>
    <row r="4415" spans="18:18" x14ac:dyDescent="0.2">
      <c r="R4415" s="26">
        <f t="shared" si="41"/>
        <v>0</v>
      </c>
    </row>
    <row r="4416" spans="18:18" x14ac:dyDescent="0.2">
      <c r="R4416" s="26">
        <f t="shared" si="41"/>
        <v>0</v>
      </c>
    </row>
    <row r="4417" spans="18:18" x14ac:dyDescent="0.2">
      <c r="R4417" s="26">
        <f t="shared" si="41"/>
        <v>0</v>
      </c>
    </row>
    <row r="4418" spans="18:18" x14ac:dyDescent="0.2">
      <c r="R4418" s="26">
        <f t="shared" si="41"/>
        <v>0</v>
      </c>
    </row>
  </sheetData>
  <mergeCells count="2">
    <mergeCell ref="M13:R13"/>
    <mergeCell ref="V13:X13"/>
  </mergeCells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82</v>
      </c>
      <c r="B1" s="47" t="s">
        <v>116</v>
      </c>
      <c r="C1" s="48">
        <v>37061</v>
      </c>
      <c r="D1" t="s">
        <v>64</v>
      </c>
      <c r="E1" t="s">
        <v>65</v>
      </c>
      <c r="F1" t="s">
        <v>66</v>
      </c>
      <c r="G1" t="s">
        <v>81</v>
      </c>
    </row>
    <row r="2" spans="1:7" x14ac:dyDescent="0.2">
      <c r="A2" s="46" t="s">
        <v>95</v>
      </c>
      <c r="B2" s="46" t="s">
        <v>96</v>
      </c>
      <c r="C2" s="46" t="s">
        <v>97</v>
      </c>
      <c r="D2" s="46" t="s">
        <v>98</v>
      </c>
      <c r="E2" s="46" t="s">
        <v>99</v>
      </c>
      <c r="F2" s="46" t="s">
        <v>100</v>
      </c>
      <c r="G2" s="46" t="s">
        <v>98</v>
      </c>
    </row>
    <row r="3" spans="1:7" x14ac:dyDescent="0.2">
      <c r="A3">
        <v>1</v>
      </c>
      <c r="B3" t="s">
        <v>39</v>
      </c>
      <c r="C3" t="s">
        <v>83</v>
      </c>
      <c r="D3" s="38">
        <v>19912</v>
      </c>
      <c r="F3" s="19"/>
    </row>
    <row r="4" spans="1:7" x14ac:dyDescent="0.2">
      <c r="A4">
        <f>A3+1</f>
        <v>2</v>
      </c>
      <c r="B4" t="s">
        <v>47</v>
      </c>
      <c r="C4" t="s">
        <v>83</v>
      </c>
      <c r="D4" s="38">
        <v>20905</v>
      </c>
      <c r="F4" s="19"/>
    </row>
    <row r="5" spans="1:7" x14ac:dyDescent="0.2">
      <c r="A5">
        <f t="shared" ref="A5:A39" si="0">A4+1</f>
        <v>3</v>
      </c>
      <c r="B5" t="s">
        <v>52</v>
      </c>
      <c r="C5" t="s">
        <v>83</v>
      </c>
      <c r="D5" s="40">
        <v>5</v>
      </c>
      <c r="F5" s="42">
        <f>D5</f>
        <v>5</v>
      </c>
      <c r="G5" t="s">
        <v>113</v>
      </c>
    </row>
    <row r="6" spans="1:7" x14ac:dyDescent="0.2">
      <c r="A6">
        <f t="shared" si="0"/>
        <v>4</v>
      </c>
      <c r="B6" t="s">
        <v>53</v>
      </c>
      <c r="C6" t="s">
        <v>83</v>
      </c>
      <c r="D6" s="40">
        <v>4.3150000000000004</v>
      </c>
    </row>
    <row r="7" spans="1:7" x14ac:dyDescent="0.2">
      <c r="A7">
        <f t="shared" si="0"/>
        <v>5</v>
      </c>
      <c r="B7" t="s">
        <v>54</v>
      </c>
      <c r="C7" t="s">
        <v>83</v>
      </c>
      <c r="D7" s="40">
        <v>0.25</v>
      </c>
    </row>
    <row r="8" spans="1:7" x14ac:dyDescent="0.2">
      <c r="A8">
        <f t="shared" si="0"/>
        <v>6</v>
      </c>
      <c r="B8" t="s">
        <v>55</v>
      </c>
      <c r="C8" t="s">
        <v>83</v>
      </c>
      <c r="D8" s="40">
        <v>3.2549999999999999</v>
      </c>
      <c r="F8" s="40">
        <f>F13-F10-F11-F12</f>
        <v>3.6625603382812497</v>
      </c>
      <c r="G8" t="s">
        <v>112</v>
      </c>
    </row>
    <row r="9" spans="1:7" x14ac:dyDescent="0.2">
      <c r="A9">
        <f t="shared" si="0"/>
        <v>7</v>
      </c>
      <c r="B9" t="s">
        <v>62</v>
      </c>
    </row>
    <row r="10" spans="1:7" x14ac:dyDescent="0.2">
      <c r="A10">
        <f t="shared" si="0"/>
        <v>8</v>
      </c>
      <c r="B10" t="s">
        <v>59</v>
      </c>
      <c r="C10" t="s">
        <v>84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111</v>
      </c>
    </row>
    <row r="11" spans="1:7" x14ac:dyDescent="0.2">
      <c r="A11">
        <f t="shared" si="0"/>
        <v>9</v>
      </c>
      <c r="B11" t="s">
        <v>56</v>
      </c>
      <c r="C11" t="s">
        <v>84</v>
      </c>
      <c r="D11" s="40">
        <f>'June 2001'!E6</f>
        <v>0.1052</v>
      </c>
      <c r="F11" s="42">
        <f>D11</f>
        <v>0.1052</v>
      </c>
      <c r="G11" t="s">
        <v>110</v>
      </c>
    </row>
    <row r="12" spans="1:7" x14ac:dyDescent="0.2">
      <c r="A12">
        <f t="shared" si="0"/>
        <v>10</v>
      </c>
      <c r="B12" t="s">
        <v>57</v>
      </c>
      <c r="C12" t="s">
        <v>84</v>
      </c>
      <c r="D12" s="41">
        <f>'June 2001'!$E$7</f>
        <v>1.1000000000000001E-3</v>
      </c>
      <c r="F12" s="45">
        <f>D12</f>
        <v>1.1000000000000001E-3</v>
      </c>
      <c r="G12" t="s">
        <v>108</v>
      </c>
    </row>
    <row r="13" spans="1:7" x14ac:dyDescent="0.2">
      <c r="A13">
        <f t="shared" si="0"/>
        <v>11</v>
      </c>
      <c r="B13" t="s">
        <v>61</v>
      </c>
      <c r="D13" s="40">
        <f>D8+D10+D11+D12</f>
        <v>3.3694999999999999</v>
      </c>
      <c r="F13" s="40">
        <f>F16-F15-F14</f>
        <v>3.7780396874999997</v>
      </c>
      <c r="G13" t="s">
        <v>107</v>
      </c>
    </row>
    <row r="14" spans="1:7" x14ac:dyDescent="0.2">
      <c r="A14">
        <f t="shared" si="0"/>
        <v>12</v>
      </c>
      <c r="B14" t="s">
        <v>60</v>
      </c>
      <c r="C14" t="s">
        <v>84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106</v>
      </c>
    </row>
    <row r="15" spans="1:7" x14ac:dyDescent="0.2">
      <c r="A15">
        <f t="shared" si="0"/>
        <v>13</v>
      </c>
      <c r="B15" t="s">
        <v>58</v>
      </c>
      <c r="C15" t="s">
        <v>84</v>
      </c>
      <c r="D15" s="41">
        <f>'June 2001'!$E$11</f>
        <v>2.53E-2</v>
      </c>
      <c r="F15" s="45">
        <f>D15</f>
        <v>2.53E-2</v>
      </c>
      <c r="G15" t="s">
        <v>109</v>
      </c>
    </row>
    <row r="16" spans="1:7" x14ac:dyDescent="0.2">
      <c r="A16">
        <f t="shared" si="0"/>
        <v>14</v>
      </c>
      <c r="B16" t="s">
        <v>63</v>
      </c>
      <c r="D16" s="40">
        <f>D13+D14+D15</f>
        <v>3.5535999999999999</v>
      </c>
      <c r="F16" s="40">
        <f>D16+E34</f>
        <v>3.9813624999999999</v>
      </c>
      <c r="G16" t="s">
        <v>105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67</v>
      </c>
      <c r="C19" t="s">
        <v>85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">
      <c r="A20">
        <f t="shared" si="0"/>
        <v>18</v>
      </c>
      <c r="B20" t="s">
        <v>62</v>
      </c>
      <c r="C20" t="s">
        <v>86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">
      <c r="A21">
        <f t="shared" si="0"/>
        <v>19</v>
      </c>
      <c r="B21" t="s">
        <v>43</v>
      </c>
      <c r="C21" t="s">
        <v>87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">
      <c r="A22">
        <f t="shared" si="0"/>
        <v>20</v>
      </c>
      <c r="B22" t="s">
        <v>68</v>
      </c>
      <c r="C22" t="s">
        <v>88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">
      <c r="A23">
        <f t="shared" si="0"/>
        <v>21</v>
      </c>
      <c r="B23" t="s">
        <v>71</v>
      </c>
      <c r="C23" t="s">
        <v>89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">
      <c r="A24">
        <f t="shared" si="0"/>
        <v>22</v>
      </c>
      <c r="B24" t="s">
        <v>69</v>
      </c>
      <c r="C24" t="s">
        <v>90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">
      <c r="A25">
        <f t="shared" si="0"/>
        <v>23</v>
      </c>
      <c r="B25" t="s">
        <v>70</v>
      </c>
      <c r="C25" t="s">
        <v>91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">
      <c r="A26">
        <f t="shared" si="0"/>
        <v>24</v>
      </c>
      <c r="B26" t="s">
        <v>74</v>
      </c>
      <c r="C26" t="s">
        <v>92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">
      <c r="A27">
        <f t="shared" si="0"/>
        <v>25</v>
      </c>
      <c r="B27" t="s">
        <v>62</v>
      </c>
      <c r="C27" t="s">
        <v>93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">
      <c r="A28">
        <f t="shared" si="0"/>
        <v>26</v>
      </c>
      <c r="B28" t="s">
        <v>72</v>
      </c>
      <c r="C28" t="s">
        <v>94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">
      <c r="A29">
        <f t="shared" si="0"/>
        <v>27</v>
      </c>
      <c r="B29" t="s">
        <v>73</v>
      </c>
      <c r="C29" t="s">
        <v>84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75</v>
      </c>
      <c r="C32" t="s">
        <v>101</v>
      </c>
      <c r="E32" s="44">
        <f>E26-D26</f>
        <v>18617.72</v>
      </c>
    </row>
    <row r="33" spans="1:7" x14ac:dyDescent="0.2">
      <c r="A33">
        <f t="shared" si="0"/>
        <v>31</v>
      </c>
      <c r="B33" t="s">
        <v>76</v>
      </c>
      <c r="C33" t="s">
        <v>114</v>
      </c>
      <c r="E33" s="39">
        <f>ROUND(E32*0.5,2)</f>
        <v>9308.86</v>
      </c>
    </row>
    <row r="34" spans="1:7" x14ac:dyDescent="0.2">
      <c r="A34">
        <f t="shared" si="0"/>
        <v>32</v>
      </c>
      <c r="B34" t="s">
        <v>77</v>
      </c>
      <c r="C34" t="s">
        <v>115</v>
      </c>
      <c r="E34" s="40">
        <f>(E33/D3)-((E33*0.085)/D3)</f>
        <v>0.42776250000000005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78</v>
      </c>
    </row>
    <row r="37" spans="1:7" x14ac:dyDescent="0.2">
      <c r="A37">
        <f t="shared" si="0"/>
        <v>35</v>
      </c>
      <c r="B37" t="s">
        <v>79</v>
      </c>
      <c r="C37" t="s">
        <v>102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">
      <c r="A38">
        <f t="shared" si="0"/>
        <v>36</v>
      </c>
      <c r="B38" t="s">
        <v>80</v>
      </c>
      <c r="C38" t="s">
        <v>103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">
      <c r="A39">
        <f t="shared" si="0"/>
        <v>37</v>
      </c>
      <c r="C39" t="s">
        <v>104</v>
      </c>
      <c r="E39" s="44">
        <f>E37+E38</f>
        <v>28800.71</v>
      </c>
      <c r="F39" s="16">
        <f>F37+F38</f>
        <v>28800.716899999999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customWidth="1"/>
    <col min="9" max="9" width="10.28515625" customWidth="1"/>
  </cols>
  <sheetData>
    <row r="1" spans="1:7" x14ac:dyDescent="0.2">
      <c r="A1" t="s">
        <v>82</v>
      </c>
      <c r="B1" s="47" t="s">
        <v>116</v>
      </c>
      <c r="C1" s="48">
        <v>37068</v>
      </c>
      <c r="D1" t="s">
        <v>64</v>
      </c>
      <c r="E1" t="s">
        <v>65</v>
      </c>
      <c r="F1" t="s">
        <v>66</v>
      </c>
      <c r="G1" t="s">
        <v>81</v>
      </c>
    </row>
    <row r="2" spans="1:7" x14ac:dyDescent="0.2">
      <c r="A2" s="46" t="s">
        <v>95</v>
      </c>
      <c r="B2" s="46" t="s">
        <v>96</v>
      </c>
      <c r="C2" s="46" t="s">
        <v>97</v>
      </c>
      <c r="D2" s="46" t="s">
        <v>98</v>
      </c>
      <c r="E2" s="46" t="s">
        <v>99</v>
      </c>
      <c r="F2" s="46" t="s">
        <v>100</v>
      </c>
      <c r="G2" s="46" t="s">
        <v>98</v>
      </c>
    </row>
    <row r="3" spans="1:7" x14ac:dyDescent="0.2">
      <c r="A3">
        <v>1</v>
      </c>
      <c r="B3" t="s">
        <v>39</v>
      </c>
      <c r="C3" t="s">
        <v>83</v>
      </c>
      <c r="D3" s="38">
        <v>20000</v>
      </c>
      <c r="F3" s="19"/>
    </row>
    <row r="4" spans="1:7" x14ac:dyDescent="0.2">
      <c r="A4">
        <f>A3+1</f>
        <v>2</v>
      </c>
      <c r="B4" t="s">
        <v>47</v>
      </c>
      <c r="C4" t="s">
        <v>83</v>
      </c>
      <c r="D4" s="38">
        <f>20997</f>
        <v>20997</v>
      </c>
      <c r="F4" s="19"/>
    </row>
    <row r="5" spans="1:7" x14ac:dyDescent="0.2">
      <c r="A5">
        <f t="shared" ref="A5:A39" si="0">A4+1</f>
        <v>3</v>
      </c>
      <c r="B5" t="s">
        <v>52</v>
      </c>
      <c r="C5" t="s">
        <v>83</v>
      </c>
      <c r="D5" s="40">
        <v>4.25</v>
      </c>
      <c r="F5" s="42">
        <f>D5</f>
        <v>4.25</v>
      </c>
      <c r="G5" t="s">
        <v>113</v>
      </c>
    </row>
    <row r="6" spans="1:7" x14ac:dyDescent="0.2">
      <c r="A6">
        <f t="shared" si="0"/>
        <v>4</v>
      </c>
      <c r="B6" t="s">
        <v>53</v>
      </c>
      <c r="C6" t="s">
        <v>83</v>
      </c>
      <c r="D6" s="40">
        <v>3.9950000000000001</v>
      </c>
    </row>
    <row r="7" spans="1:7" x14ac:dyDescent="0.2">
      <c r="A7">
        <f t="shared" si="0"/>
        <v>5</v>
      </c>
      <c r="B7" t="s">
        <v>54</v>
      </c>
      <c r="C7" t="s">
        <v>83</v>
      </c>
      <c r="D7" s="40">
        <v>0.25</v>
      </c>
    </row>
    <row r="8" spans="1:7" x14ac:dyDescent="0.2">
      <c r="A8">
        <f t="shared" si="0"/>
        <v>6</v>
      </c>
      <c r="B8" t="s">
        <v>55</v>
      </c>
      <c r="C8" t="s">
        <v>83</v>
      </c>
      <c r="D8" s="40">
        <v>2.58</v>
      </c>
      <c r="F8" s="40">
        <f>F13-F10-F11-F12</f>
        <v>2.8001364267187498</v>
      </c>
      <c r="G8" t="s">
        <v>112</v>
      </c>
    </row>
    <row r="9" spans="1:7" x14ac:dyDescent="0.2">
      <c r="A9">
        <f t="shared" si="0"/>
        <v>7</v>
      </c>
      <c r="B9" t="s">
        <v>62</v>
      </c>
    </row>
    <row r="10" spans="1:7" x14ac:dyDescent="0.2">
      <c r="A10">
        <f t="shared" si="0"/>
        <v>8</v>
      </c>
      <c r="B10" t="s">
        <v>59</v>
      </c>
      <c r="C10" t="s">
        <v>84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111</v>
      </c>
    </row>
    <row r="11" spans="1:7" x14ac:dyDescent="0.2">
      <c r="A11">
        <f t="shared" si="0"/>
        <v>9</v>
      </c>
      <c r="B11" t="s">
        <v>56</v>
      </c>
      <c r="C11" t="s">
        <v>84</v>
      </c>
      <c r="D11" s="40">
        <f>'June 2001'!E6</f>
        <v>0.1052</v>
      </c>
      <c r="F11" s="42">
        <f>D11</f>
        <v>0.1052</v>
      </c>
      <c r="G11" t="s">
        <v>110</v>
      </c>
    </row>
    <row r="12" spans="1:7" x14ac:dyDescent="0.2">
      <c r="A12">
        <f t="shared" si="0"/>
        <v>10</v>
      </c>
      <c r="B12" t="s">
        <v>57</v>
      </c>
      <c r="C12" t="s">
        <v>84</v>
      </c>
      <c r="D12" s="41">
        <f>'June 2001'!$E$7</f>
        <v>1.1000000000000001E-3</v>
      </c>
      <c r="F12" s="45">
        <f>D12</f>
        <v>1.1000000000000001E-3</v>
      </c>
      <c r="G12" t="s">
        <v>108</v>
      </c>
    </row>
    <row r="13" spans="1:7" x14ac:dyDescent="0.2">
      <c r="A13">
        <f t="shared" si="0"/>
        <v>11</v>
      </c>
      <c r="B13" t="s">
        <v>61</v>
      </c>
      <c r="D13" s="40">
        <f>D8+D10+D11+D12</f>
        <v>2.6928000000000001</v>
      </c>
      <c r="F13" s="40">
        <f>F16-F15-F14</f>
        <v>2.9134543124999999</v>
      </c>
      <c r="G13" t="s">
        <v>107</v>
      </c>
    </row>
    <row r="14" spans="1:7" x14ac:dyDescent="0.2">
      <c r="A14">
        <f t="shared" si="0"/>
        <v>12</v>
      </c>
      <c r="B14" t="s">
        <v>60</v>
      </c>
      <c r="C14" t="s">
        <v>84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106</v>
      </c>
    </row>
    <row r="15" spans="1:7" x14ac:dyDescent="0.2">
      <c r="A15">
        <f t="shared" si="0"/>
        <v>13</v>
      </c>
      <c r="B15" t="s">
        <v>58</v>
      </c>
      <c r="C15" t="s">
        <v>84</v>
      </c>
      <c r="D15" s="41">
        <f>'June 2001'!$E$11</f>
        <v>2.53E-2</v>
      </c>
      <c r="F15" s="45">
        <f>D15</f>
        <v>2.53E-2</v>
      </c>
      <c r="G15" t="s">
        <v>109</v>
      </c>
    </row>
    <row r="16" spans="1:7" x14ac:dyDescent="0.2">
      <c r="A16">
        <f t="shared" si="0"/>
        <v>14</v>
      </c>
      <c r="B16" t="s">
        <v>63</v>
      </c>
      <c r="D16" s="40">
        <f>D13+D14+D15</f>
        <v>2.8450000000000002</v>
      </c>
      <c r="F16" s="40">
        <f>D16+E34</f>
        <v>3.0760375</v>
      </c>
      <c r="G16" t="s">
        <v>105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67</v>
      </c>
      <c r="C19" t="s">
        <v>85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">
      <c r="A20">
        <f t="shared" si="0"/>
        <v>18</v>
      </c>
      <c r="B20" t="s">
        <v>62</v>
      </c>
      <c r="C20" t="s">
        <v>86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">
      <c r="A21">
        <f t="shared" si="0"/>
        <v>19</v>
      </c>
      <c r="B21" t="s">
        <v>43</v>
      </c>
      <c r="C21" t="s">
        <v>87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">
      <c r="A22">
        <f t="shared" si="0"/>
        <v>20</v>
      </c>
      <c r="B22" t="s">
        <v>68</v>
      </c>
      <c r="C22" t="s">
        <v>88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">
      <c r="A23">
        <f t="shared" si="0"/>
        <v>21</v>
      </c>
      <c r="B23" t="s">
        <v>71</v>
      </c>
      <c r="C23" t="s">
        <v>89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">
      <c r="A24">
        <f t="shared" si="0"/>
        <v>22</v>
      </c>
      <c r="B24" t="s">
        <v>69</v>
      </c>
      <c r="C24" t="s">
        <v>90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">
      <c r="A25">
        <f t="shared" si="0"/>
        <v>23</v>
      </c>
      <c r="B25" t="s">
        <v>70</v>
      </c>
      <c r="C25" t="s">
        <v>91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">
      <c r="A26">
        <f t="shared" si="0"/>
        <v>24</v>
      </c>
      <c r="B26" t="s">
        <v>74</v>
      </c>
      <c r="C26" t="s">
        <v>92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">
      <c r="A27">
        <f t="shared" si="0"/>
        <v>25</v>
      </c>
      <c r="B27" t="s">
        <v>62</v>
      </c>
      <c r="C27" t="s">
        <v>93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">
      <c r="A28">
        <f t="shared" si="0"/>
        <v>26</v>
      </c>
      <c r="B28" t="s">
        <v>72</v>
      </c>
      <c r="C28" t="s">
        <v>94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">
      <c r="A29">
        <f t="shared" si="0"/>
        <v>27</v>
      </c>
      <c r="B29" t="s">
        <v>73</v>
      </c>
      <c r="C29" t="s">
        <v>84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75</v>
      </c>
      <c r="C32" t="s">
        <v>101</v>
      </c>
      <c r="E32" s="44">
        <f>E26-D26</f>
        <v>10100</v>
      </c>
    </row>
    <row r="33" spans="1:7" x14ac:dyDescent="0.2">
      <c r="A33">
        <f t="shared" si="0"/>
        <v>31</v>
      </c>
      <c r="B33" t="s">
        <v>76</v>
      </c>
      <c r="C33" t="s">
        <v>114</v>
      </c>
      <c r="E33" s="39">
        <f>ROUND(E32*0.5,2)</f>
        <v>5050</v>
      </c>
    </row>
    <row r="34" spans="1:7" x14ac:dyDescent="0.2">
      <c r="A34">
        <f t="shared" si="0"/>
        <v>32</v>
      </c>
      <c r="B34" t="s">
        <v>77</v>
      </c>
      <c r="C34" t="s">
        <v>115</v>
      </c>
      <c r="E34" s="40">
        <f>(E33/D3)-((E33*0.085)/D3)</f>
        <v>0.23103750000000001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78</v>
      </c>
    </row>
    <row r="37" spans="1:7" x14ac:dyDescent="0.2">
      <c r="A37">
        <f t="shared" si="0"/>
        <v>35</v>
      </c>
      <c r="B37" t="s">
        <v>79</v>
      </c>
      <c r="C37" t="s">
        <v>102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">
      <c r="A38">
        <f t="shared" si="0"/>
        <v>36</v>
      </c>
      <c r="B38" t="s">
        <v>80</v>
      </c>
      <c r="C38" t="s">
        <v>103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">
      <c r="A39">
        <f t="shared" si="0"/>
        <v>37</v>
      </c>
      <c r="C39" t="s">
        <v>104</v>
      </c>
      <c r="E39" s="44">
        <f>E37+E38</f>
        <v>28100</v>
      </c>
      <c r="F39" s="16">
        <f>F37+F38</f>
        <v>28099.999999999996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60" t="s">
        <v>24</v>
      </c>
      <c r="O13" s="60"/>
      <c r="P13" s="60"/>
      <c r="Q13" s="60"/>
      <c r="R13" s="60"/>
      <c r="S13" s="60"/>
      <c r="T13" s="60"/>
      <c r="V13" s="61" t="s">
        <v>31</v>
      </c>
      <c r="W13" s="61"/>
      <c r="X13" s="61"/>
      <c r="Y13" s="61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2001-07-16T13:56:11Z</cp:lastPrinted>
  <dcterms:created xsi:type="dcterms:W3CDTF">2001-06-12T13:34:26Z</dcterms:created>
  <dcterms:modified xsi:type="dcterms:W3CDTF">2023-09-15T18:52:05Z</dcterms:modified>
</cp:coreProperties>
</file>