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8BE950-30E4-4B36-A94A-1E1BBCE43F58}" xr6:coauthVersionLast="47" xr6:coauthVersionMax="47" xr10:uidLastSave="{00000000-0000-0000-0000-000000000000}"/>
  <bookViews>
    <workbookView xWindow="-120" yWindow="-120" windowWidth="38640" windowHeight="15720"/>
  </bookViews>
  <sheets>
    <sheet name="TW Format File" sheetId="1" r:id="rId1"/>
  </sheets>
  <externalReferences>
    <externalReference r:id="rId2"/>
  </externalReferences>
  <definedNames>
    <definedName name="Date_Copy1">'TW Format File'!$D$1:$AD$3</definedName>
    <definedName name="Date_Copy2">'TW Format File'!#REF!</definedName>
    <definedName name="file_date_name">'TW Format File'!$T$1:$AB$3</definedName>
    <definedName name="Ind_Co_Variance_Range">[1]IndCoVariance!$D$7:$AB$69,[1]IndCoVariance!$D$77:$AB$151,[1]IndCoVariance!$AH$7:$AP$69,[1]IndCoVariance!$AH$77:$AP$151,[1]IndCoVariance!$AU$7:$BA$69,[1]IndCoVariance!$AU$77:$BA$151</definedName>
    <definedName name="_xlnm.Print_Area" localSheetId="0">'TW Format File'!$AD$73:$AK$144</definedName>
    <definedName name="VARIANCE_RANGE">[1]Variance!$D$7,[1]Variance!$D$7:$AB$70,[1]Variance!$D$77:$AB$153</definedName>
  </definedNames>
  <calcPr calcId="0"/>
</workbook>
</file>

<file path=xl/calcChain.xml><?xml version="1.0" encoding="utf-8"?>
<calcChain xmlns="http://schemas.openxmlformats.org/spreadsheetml/2006/main">
  <c r="AB1" i="1" l="1"/>
  <c r="AD1" i="1"/>
  <c r="AD2" i="1"/>
  <c r="AD3" i="1"/>
  <c r="AD4" i="1"/>
  <c r="AB7" i="1"/>
  <c r="AG7" i="1"/>
  <c r="AB9" i="1"/>
  <c r="AG9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AG11" i="1"/>
  <c r="AI11" i="1"/>
  <c r="AK11" i="1"/>
  <c r="AB14" i="1"/>
  <c r="AG14" i="1"/>
  <c r="AB15" i="1"/>
  <c r="AG15" i="1"/>
  <c r="AB16" i="1"/>
  <c r="AG16" i="1"/>
  <c r="AB17" i="1"/>
  <c r="AG17" i="1"/>
  <c r="AB18" i="1"/>
  <c r="AG18" i="1"/>
  <c r="AB19" i="1"/>
  <c r="AG19" i="1"/>
  <c r="AB20" i="1"/>
  <c r="AG20" i="1"/>
  <c r="AB21" i="1"/>
  <c r="AG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G22" i="1"/>
  <c r="AI22" i="1"/>
  <c r="AK22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G24" i="1"/>
  <c r="AI24" i="1"/>
  <c r="AK24" i="1"/>
  <c r="AB27" i="1"/>
  <c r="AG27" i="1"/>
  <c r="AB28" i="1"/>
  <c r="AG28" i="1"/>
  <c r="AB29" i="1"/>
  <c r="AG29" i="1"/>
  <c r="AB30" i="1"/>
  <c r="AG30" i="1"/>
  <c r="AB31" i="1"/>
  <c r="AG31" i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AG32" i="1"/>
  <c r="AI32" i="1"/>
  <c r="AK32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AG34" i="1"/>
  <c r="AI34" i="1"/>
  <c r="AK34" i="1"/>
  <c r="AB37" i="1"/>
  <c r="AG37" i="1"/>
  <c r="AB38" i="1"/>
  <c r="AG38" i="1"/>
  <c r="AB39" i="1"/>
  <c r="AG39" i="1"/>
  <c r="AB40" i="1"/>
  <c r="AG40" i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G41" i="1"/>
  <c r="AI41" i="1"/>
  <c r="AK41" i="1"/>
  <c r="AB44" i="1"/>
  <c r="AG44" i="1"/>
  <c r="AB45" i="1"/>
  <c r="AG45" i="1"/>
  <c r="D46" i="1"/>
  <c r="F46" i="1"/>
  <c r="H46" i="1"/>
  <c r="J46" i="1"/>
  <c r="L46" i="1"/>
  <c r="N46" i="1"/>
  <c r="P46" i="1"/>
  <c r="R46" i="1"/>
  <c r="T46" i="1"/>
  <c r="V46" i="1"/>
  <c r="X46" i="1"/>
  <c r="Z46" i="1"/>
  <c r="AB46" i="1"/>
  <c r="AG46" i="1"/>
  <c r="AI46" i="1"/>
  <c r="AK46" i="1"/>
  <c r="AB48" i="1"/>
  <c r="AG48" i="1"/>
  <c r="D50" i="1"/>
  <c r="F50" i="1"/>
  <c r="H50" i="1"/>
  <c r="J50" i="1"/>
  <c r="L50" i="1"/>
  <c r="N50" i="1"/>
  <c r="P50" i="1"/>
  <c r="R50" i="1"/>
  <c r="T50" i="1"/>
  <c r="V50" i="1"/>
  <c r="X50" i="1"/>
  <c r="Z50" i="1"/>
  <c r="AB50" i="1"/>
  <c r="AG50" i="1"/>
  <c r="AI50" i="1"/>
  <c r="AK50" i="1"/>
  <c r="AB53" i="1"/>
  <c r="AG53" i="1"/>
  <c r="AB54" i="1"/>
  <c r="AG54" i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G55" i="1"/>
  <c r="AI55" i="1"/>
  <c r="AK55" i="1"/>
  <c r="D57" i="1"/>
  <c r="F57" i="1"/>
  <c r="H57" i="1"/>
  <c r="J57" i="1"/>
  <c r="L57" i="1"/>
  <c r="N57" i="1"/>
  <c r="P57" i="1"/>
  <c r="R57" i="1"/>
  <c r="T57" i="1"/>
  <c r="V57" i="1"/>
  <c r="X57" i="1"/>
  <c r="Z57" i="1"/>
  <c r="AB57" i="1"/>
  <c r="AG57" i="1"/>
  <c r="AI57" i="1"/>
  <c r="AK57" i="1"/>
  <c r="AB60" i="1"/>
  <c r="AG60" i="1"/>
  <c r="AB61" i="1"/>
  <c r="AG61" i="1"/>
  <c r="AB62" i="1"/>
  <c r="AG62" i="1"/>
  <c r="D63" i="1"/>
  <c r="F63" i="1"/>
  <c r="H63" i="1"/>
  <c r="J63" i="1"/>
  <c r="L63" i="1"/>
  <c r="N63" i="1"/>
  <c r="P63" i="1"/>
  <c r="R63" i="1"/>
  <c r="T63" i="1"/>
  <c r="V63" i="1"/>
  <c r="X63" i="1"/>
  <c r="Z63" i="1"/>
  <c r="AB63" i="1"/>
  <c r="AG63" i="1"/>
  <c r="AI63" i="1"/>
  <c r="AK63" i="1"/>
  <c r="D65" i="1"/>
  <c r="F65" i="1"/>
  <c r="H65" i="1"/>
  <c r="J65" i="1"/>
  <c r="L65" i="1"/>
  <c r="N65" i="1"/>
  <c r="P65" i="1"/>
  <c r="R65" i="1"/>
  <c r="T65" i="1"/>
  <c r="V65" i="1"/>
  <c r="X65" i="1"/>
  <c r="Z65" i="1"/>
  <c r="AB65" i="1"/>
  <c r="AG65" i="1"/>
  <c r="AI65" i="1"/>
  <c r="AK65" i="1"/>
  <c r="D70" i="1"/>
  <c r="F70" i="1"/>
  <c r="H70" i="1"/>
  <c r="J70" i="1"/>
  <c r="L70" i="1"/>
  <c r="N70" i="1"/>
  <c r="P70" i="1"/>
  <c r="R70" i="1"/>
  <c r="T70" i="1"/>
  <c r="V70" i="1"/>
  <c r="X70" i="1"/>
  <c r="Z70" i="1"/>
  <c r="AB70" i="1"/>
  <c r="AG70" i="1"/>
  <c r="AI70" i="1"/>
  <c r="AK70" i="1"/>
  <c r="A73" i="1"/>
  <c r="AD73" i="1"/>
  <c r="A74" i="1"/>
  <c r="AD74" i="1"/>
  <c r="AD75" i="1"/>
  <c r="D78" i="1"/>
  <c r="F78" i="1"/>
  <c r="H78" i="1"/>
  <c r="J78" i="1"/>
  <c r="L78" i="1"/>
  <c r="N78" i="1"/>
  <c r="P78" i="1"/>
  <c r="R78" i="1"/>
  <c r="T78" i="1"/>
  <c r="V78" i="1"/>
  <c r="X78" i="1"/>
  <c r="Z78" i="1"/>
  <c r="AB78" i="1"/>
  <c r="AG78" i="1"/>
  <c r="AI78" i="1"/>
  <c r="AK78" i="1"/>
  <c r="D80" i="1"/>
  <c r="F80" i="1"/>
  <c r="H80" i="1"/>
  <c r="J80" i="1"/>
  <c r="L80" i="1"/>
  <c r="N80" i="1"/>
  <c r="P80" i="1"/>
  <c r="R80" i="1"/>
  <c r="T80" i="1"/>
  <c r="V80" i="1"/>
  <c r="X80" i="1"/>
  <c r="Z80" i="1"/>
  <c r="AB80" i="1"/>
  <c r="AG80" i="1"/>
  <c r="AI80" i="1"/>
  <c r="AK80" i="1"/>
  <c r="D81" i="1"/>
  <c r="F81" i="1"/>
  <c r="H81" i="1"/>
  <c r="J81" i="1"/>
  <c r="L81" i="1"/>
  <c r="N81" i="1"/>
  <c r="P81" i="1"/>
  <c r="R81" i="1"/>
  <c r="T81" i="1"/>
  <c r="V81" i="1"/>
  <c r="X81" i="1"/>
  <c r="Z81" i="1"/>
  <c r="AB81" i="1"/>
  <c r="AG81" i="1"/>
  <c r="AI81" i="1"/>
  <c r="AK81" i="1"/>
  <c r="AB82" i="1"/>
  <c r="AG82" i="1"/>
  <c r="AB83" i="1"/>
  <c r="AG83" i="1"/>
  <c r="D84" i="1"/>
  <c r="F84" i="1"/>
  <c r="H84" i="1"/>
  <c r="J84" i="1"/>
  <c r="L84" i="1"/>
  <c r="N84" i="1"/>
  <c r="P84" i="1"/>
  <c r="R84" i="1"/>
  <c r="T84" i="1"/>
  <c r="V84" i="1"/>
  <c r="X84" i="1"/>
  <c r="Z84" i="1"/>
  <c r="AB84" i="1"/>
  <c r="AG84" i="1"/>
  <c r="AI84" i="1"/>
  <c r="AK84" i="1"/>
  <c r="D86" i="1"/>
  <c r="F86" i="1"/>
  <c r="H86" i="1"/>
  <c r="J86" i="1"/>
  <c r="L86" i="1"/>
  <c r="N86" i="1"/>
  <c r="P86" i="1"/>
  <c r="R86" i="1"/>
  <c r="T86" i="1"/>
  <c r="V86" i="1"/>
  <c r="X86" i="1"/>
  <c r="Z86" i="1"/>
  <c r="AB86" i="1"/>
  <c r="AG86" i="1"/>
  <c r="AI86" i="1"/>
  <c r="AK86" i="1"/>
  <c r="AB88" i="1"/>
  <c r="AG88" i="1"/>
  <c r="D89" i="1"/>
  <c r="F89" i="1"/>
  <c r="H89" i="1"/>
  <c r="J89" i="1"/>
  <c r="L89" i="1"/>
  <c r="N89" i="1"/>
  <c r="P89" i="1"/>
  <c r="R89" i="1"/>
  <c r="T89" i="1"/>
  <c r="V89" i="1"/>
  <c r="X89" i="1"/>
  <c r="Z89" i="1"/>
  <c r="AB89" i="1"/>
  <c r="AG89" i="1"/>
  <c r="AI89" i="1"/>
  <c r="AK89" i="1"/>
  <c r="AB90" i="1"/>
  <c r="AG90" i="1"/>
  <c r="AB91" i="1"/>
  <c r="AG91" i="1"/>
  <c r="D93" i="1"/>
  <c r="F93" i="1"/>
  <c r="H93" i="1"/>
  <c r="J93" i="1"/>
  <c r="L93" i="1"/>
  <c r="N93" i="1"/>
  <c r="P93" i="1"/>
  <c r="R93" i="1"/>
  <c r="T93" i="1"/>
  <c r="V93" i="1"/>
  <c r="X93" i="1"/>
  <c r="Z93" i="1"/>
  <c r="AB93" i="1"/>
  <c r="AG93" i="1"/>
  <c r="AI93" i="1"/>
  <c r="AK93" i="1"/>
  <c r="AB96" i="1"/>
  <c r="AG96" i="1"/>
  <c r="AB97" i="1"/>
  <c r="AG97" i="1"/>
  <c r="AB98" i="1"/>
  <c r="AG98" i="1"/>
  <c r="AB99" i="1"/>
  <c r="AG99" i="1"/>
  <c r="AB100" i="1"/>
  <c r="AG100" i="1"/>
  <c r="AB101" i="1"/>
  <c r="AG101" i="1"/>
  <c r="AB102" i="1"/>
  <c r="AG102" i="1"/>
  <c r="AB103" i="1"/>
  <c r="AG103" i="1"/>
  <c r="D105" i="1"/>
  <c r="F105" i="1"/>
  <c r="H105" i="1"/>
  <c r="J105" i="1"/>
  <c r="L105" i="1"/>
  <c r="N105" i="1"/>
  <c r="P105" i="1"/>
  <c r="R105" i="1"/>
  <c r="T105" i="1"/>
  <c r="V105" i="1"/>
  <c r="X105" i="1"/>
  <c r="Z105" i="1"/>
  <c r="AB105" i="1"/>
  <c r="AG105" i="1"/>
  <c r="AI105" i="1"/>
  <c r="AK105" i="1"/>
  <c r="D107" i="1"/>
  <c r="F107" i="1"/>
  <c r="H107" i="1"/>
  <c r="J107" i="1"/>
  <c r="L107" i="1"/>
  <c r="N107" i="1"/>
  <c r="P107" i="1"/>
  <c r="R107" i="1"/>
  <c r="T107" i="1"/>
  <c r="V107" i="1"/>
  <c r="X107" i="1"/>
  <c r="Z107" i="1"/>
  <c r="AB107" i="1"/>
  <c r="AG107" i="1"/>
  <c r="AI107" i="1"/>
  <c r="AK107" i="1"/>
  <c r="AB110" i="1"/>
  <c r="AG110" i="1"/>
  <c r="AB111" i="1"/>
  <c r="AG111" i="1"/>
  <c r="AB112" i="1"/>
  <c r="AG112" i="1"/>
  <c r="AB113" i="1"/>
  <c r="AG113" i="1"/>
  <c r="AB114" i="1"/>
  <c r="AG114" i="1"/>
  <c r="AB115" i="1"/>
  <c r="AG115" i="1"/>
  <c r="D117" i="1"/>
  <c r="F117" i="1"/>
  <c r="H117" i="1"/>
  <c r="J117" i="1"/>
  <c r="L117" i="1"/>
  <c r="N117" i="1"/>
  <c r="P117" i="1"/>
  <c r="R117" i="1"/>
  <c r="T117" i="1"/>
  <c r="V117" i="1"/>
  <c r="X117" i="1"/>
  <c r="Z117" i="1"/>
  <c r="AB117" i="1"/>
  <c r="AG117" i="1"/>
  <c r="AI117" i="1"/>
  <c r="AK117" i="1"/>
  <c r="D119" i="1"/>
  <c r="F119" i="1"/>
  <c r="H119" i="1"/>
  <c r="J119" i="1"/>
  <c r="L119" i="1"/>
  <c r="N119" i="1"/>
  <c r="P119" i="1"/>
  <c r="R119" i="1"/>
  <c r="T119" i="1"/>
  <c r="V119" i="1"/>
  <c r="X119" i="1"/>
  <c r="Z119" i="1"/>
  <c r="AB119" i="1"/>
  <c r="AG119" i="1"/>
  <c r="AI119" i="1"/>
  <c r="AK119" i="1"/>
  <c r="AB122" i="1"/>
  <c r="AG122" i="1"/>
  <c r="AI122" i="1"/>
  <c r="AB123" i="1"/>
  <c r="AG123" i="1"/>
  <c r="AB124" i="1"/>
  <c r="AG124" i="1"/>
  <c r="AB125" i="1"/>
  <c r="AG125" i="1"/>
  <c r="AB126" i="1"/>
  <c r="AG126" i="1"/>
  <c r="AB127" i="1"/>
  <c r="AG127" i="1"/>
  <c r="AB128" i="1"/>
  <c r="AG128" i="1"/>
  <c r="D130" i="1"/>
  <c r="F130" i="1"/>
  <c r="H130" i="1"/>
  <c r="J130" i="1"/>
  <c r="L130" i="1"/>
  <c r="N130" i="1"/>
  <c r="P130" i="1"/>
  <c r="R130" i="1"/>
  <c r="T130" i="1"/>
  <c r="V130" i="1"/>
  <c r="X130" i="1"/>
  <c r="Z130" i="1"/>
  <c r="AB130" i="1"/>
  <c r="AG130" i="1"/>
  <c r="AI130" i="1"/>
  <c r="AK130" i="1"/>
  <c r="D132" i="1"/>
  <c r="F132" i="1"/>
  <c r="H132" i="1"/>
  <c r="J132" i="1"/>
  <c r="L132" i="1"/>
  <c r="N132" i="1"/>
  <c r="P132" i="1"/>
  <c r="R132" i="1"/>
  <c r="T132" i="1"/>
  <c r="V132" i="1"/>
  <c r="X132" i="1"/>
  <c r="Z132" i="1"/>
  <c r="AB132" i="1"/>
  <c r="AG132" i="1"/>
  <c r="AI132" i="1"/>
  <c r="AK132" i="1"/>
  <c r="AB134" i="1"/>
  <c r="AG134" i="1"/>
  <c r="D136" i="1"/>
  <c r="F136" i="1"/>
  <c r="H136" i="1"/>
  <c r="J136" i="1"/>
  <c r="L136" i="1"/>
  <c r="N136" i="1"/>
  <c r="P136" i="1"/>
  <c r="R136" i="1"/>
  <c r="T136" i="1"/>
  <c r="V136" i="1"/>
  <c r="X136" i="1"/>
  <c r="Z136" i="1"/>
  <c r="AB136" i="1"/>
  <c r="AG136" i="1"/>
  <c r="AI136" i="1"/>
  <c r="AK136" i="1"/>
  <c r="AB138" i="1"/>
  <c r="AG138" i="1"/>
  <c r="AI138" i="1"/>
  <c r="D140" i="1"/>
  <c r="F140" i="1"/>
  <c r="H140" i="1"/>
  <c r="J140" i="1"/>
  <c r="L140" i="1"/>
  <c r="N140" i="1"/>
  <c r="P140" i="1"/>
  <c r="R140" i="1"/>
  <c r="T140" i="1"/>
  <c r="V140" i="1"/>
  <c r="X140" i="1"/>
  <c r="Z140" i="1"/>
  <c r="AB140" i="1"/>
  <c r="AG140" i="1"/>
  <c r="AI140" i="1"/>
  <c r="AK140" i="1"/>
  <c r="F142" i="1"/>
  <c r="H142" i="1"/>
  <c r="J142" i="1"/>
  <c r="L142" i="1"/>
  <c r="N142" i="1"/>
  <c r="P142" i="1"/>
  <c r="R142" i="1"/>
  <c r="T142" i="1"/>
  <c r="V142" i="1"/>
  <c r="X142" i="1"/>
  <c r="Z142" i="1"/>
  <c r="AB142" i="1"/>
  <c r="AG142" i="1"/>
  <c r="AI142" i="1"/>
  <c r="AK142" i="1"/>
  <c r="D144" i="1"/>
  <c r="F144" i="1"/>
  <c r="H144" i="1"/>
  <c r="J144" i="1"/>
  <c r="L144" i="1"/>
  <c r="N144" i="1"/>
  <c r="P144" i="1"/>
  <c r="R144" i="1"/>
  <c r="T144" i="1"/>
  <c r="V144" i="1"/>
  <c r="X144" i="1"/>
  <c r="Z144" i="1"/>
  <c r="AB144" i="1"/>
  <c r="AG144" i="1"/>
  <c r="AI144" i="1"/>
  <c r="AK144" i="1"/>
</calcChain>
</file>

<file path=xl/sharedStrings.xml><?xml version="1.0" encoding="utf-8"?>
<sst xmlns="http://schemas.openxmlformats.org/spreadsheetml/2006/main" count="234" uniqueCount="107">
  <si>
    <t>RESULTS OF OPERATIONS</t>
  </si>
  <si>
    <t>(Millions of Dollars)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</si>
  <si>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</si>
  <si>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</si>
  <si>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</si>
  <si>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</si>
  <si>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</si>
  <si>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</si>
  <si>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</si>
  <si>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</si>
  <si>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</si>
  <si>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</si>
  <si>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</si>
  <si>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</si>
  <si>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</si>
  <si>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</si>
  <si>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</si>
  <si>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</si>
  <si>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</si>
  <si>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</si>
  <si>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</si>
  <si>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</si>
  <si>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</si>
  <si>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</si>
  <si>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</si>
  <si>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</si>
  <si>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</si>
  <si>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Total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</si>
  <si>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</si>
  <si>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</si>
  <si>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</si>
  <si>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</si>
  <si>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</si>
  <si>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</si>
  <si>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</si>
  <si>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</si>
  <si>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Capitalized interest/AFUDC</t>
  </si>
  <si>
    <t>Perpetual Preferred Dividends</t>
  </si>
  <si>
    <t>INCOME BEFORE INCOME TAXES</t>
  </si>
  <si>
    <t>Income Taxes</t>
  </si>
  <si>
    <t>Payable currently</t>
  </si>
  <si>
    <t>Payment deferred</t>
  </si>
  <si>
    <t>Fully-Diluted Common Shares Outstanding (MM Shares)</t>
  </si>
  <si>
    <t>FULLY-DILUTED EARNINGS PER SHARE</t>
  </si>
  <si>
    <t>Minority Interest</t>
  </si>
  <si>
    <t>Interest expense - Third Party</t>
  </si>
  <si>
    <t>Interco interest expense/(income)  - Other</t>
  </si>
  <si>
    <t xml:space="preserve">Interco interest expense/(income)  - Capital Charge </t>
  </si>
  <si>
    <t xml:space="preserve">Minority interest - EREC / EES </t>
  </si>
  <si>
    <t>EOG</t>
  </si>
  <si>
    <t>Nighthawk</t>
  </si>
  <si>
    <t>FEB</t>
  </si>
  <si>
    <t>CASH FLOW FROM OPERATING ACTIVITIES</t>
  </si>
  <si>
    <t>Items not affecting cash:</t>
  </si>
  <si>
    <t>Deferred income taxes</t>
  </si>
  <si>
    <t>Unrealized (gain)/loss on price risk mgmt activities</t>
  </si>
  <si>
    <t>Net (gain)/loss on sale of assets</t>
  </si>
  <si>
    <t>CASH FLOW FROM OPERATIONS</t>
  </si>
  <si>
    <t>Net production payments</t>
  </si>
  <si>
    <t>Equity Earnings</t>
  </si>
  <si>
    <t>Equity/Partnership Distributions</t>
  </si>
  <si>
    <t>Dividends on Preferred Stock of Subs</t>
  </si>
  <si>
    <t>FUNDS FLOW FROM OPERATIONS</t>
  </si>
  <si>
    <t>Working Capital Changes:</t>
  </si>
  <si>
    <t>Receivable/Payable - Corporate</t>
  </si>
  <si>
    <t>Assigned Receivables (CAFCO)</t>
  </si>
  <si>
    <t>Accounts receivables/payables - Intercompany</t>
  </si>
  <si>
    <t>Accrued Taxes</t>
  </si>
  <si>
    <t>Accrued Interest - Third Party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</si>
  <si>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</si>
  <si>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</si>
  <si>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</si>
  <si>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</si>
  <si>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</si>
  <si>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</si>
  <si>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</si>
  <si>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NET CASH FLOW</t>
  </si>
  <si>
    <t>Third party debt increase/(decrease)</t>
  </si>
  <si>
    <t>Dividends to Corp</t>
  </si>
  <si>
    <t>Dividends Paid to Outside</t>
  </si>
  <si>
    <t>Restricted/Retained Cash</t>
  </si>
  <si>
    <t>(INCREASE)/DECREASE IN OTHER OBLIGATIONS</t>
  </si>
  <si>
    <t>(INCREASE)/DECREASE IN TOTAL OBLIGATIONS</t>
  </si>
  <si>
    <t>TOTAL OBLIGATIONS OPENING BALANCE</t>
  </si>
  <si>
    <t>TOTAL OBLIGATIONS ENDING BALANCE</t>
  </si>
  <si>
    <t>Net Income after financing costs</t>
  </si>
  <si>
    <t xml:space="preserve">Financing Costs </t>
  </si>
  <si>
    <t>NET INCOME AFTER FINANCING COSTS</t>
  </si>
  <si>
    <t>NET INCOME BEFORE FINANCING COSTS</t>
  </si>
  <si>
    <t>Income tax expense (benefit)</t>
  </si>
  <si>
    <t>Intercompany interest income (expense)</t>
  </si>
  <si>
    <t>Third party interest income (expense)</t>
  </si>
  <si>
    <t>Stock (purchases) isssuances</t>
  </si>
  <si>
    <t>Contributions from Parent</t>
  </si>
  <si>
    <t>Intercompany investing activity</t>
  </si>
  <si>
    <t>(INCREASE)/DECREASE IN CASH REQUIRED FROM CORPORATE</t>
  </si>
  <si>
    <t>(INCREASE)/DECREASE IN CASH AND NOTE FROM CORPORATE</t>
  </si>
  <si>
    <t>CASH FLOWS FROM FINANCING</t>
  </si>
  <si>
    <t>2001</t>
  </si>
  <si>
    <t>Receivables (Inc. Exchange Gas)</t>
  </si>
  <si>
    <t>Payables (Inc. Exchange Gas)</t>
  </si>
  <si>
    <t>Intercompany Investing Activity</t>
  </si>
  <si>
    <t>2002</t>
  </si>
  <si>
    <t>2001 - 2003 OPERATING &amp; STRATEGIC PLAN</t>
  </si>
  <si>
    <t>2003</t>
  </si>
  <si>
    <t>TRANSWESTERN PIPELINE GROUP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</si>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</sst>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4" formatCode="#,##0.0_);\(#,##0.0\)"/>
    <numFmt numFmtId="165" formatCode="mm/dd/yy_)"/>
    <numFmt numFmtId="166" formatCode="hh:mm\ AM/PM_)"/>
    <numFmt numFmtId="167" formatCode="#,##0.0000_);\(#,##0.0000\)"/>
    <numFmt numFmtId="173" formatCode="_(* #,##0.000_);_(* \(#,##0.000\);_(* &quot;-&quot;???_);_(@_)"/>
    <numFmt numFmtId="175" formatCode="0.0_);\(0.0\)"/>
  </numFmts>
  <fonts count="15">
    <font>
      <sz val="8"/>
      <name val="SWISS"/>
    </font>
    <font>
      <sz val="10"/>
      <name val="Arial"/>
    </font>
    <font>
      <sz val="8"/>
      <name val="SWISS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164" fontId="0" fillId="0" borderId="0"/>
  </cellStyleXfs>
  <cellXfs count="71">
    <xf numFmtId="164" fontId="0" fillId="0" borderId="0" xfId="0"/>
    <xf numFmtId="164" fontId="4" fillId="0" borderId="0" xfId="0" applyFont="1"/>
    <xf numFmtId="164" fontId="5" fillId="0" borderId="0" xfId="0" applyFont="1" applyAlignment="1">
      <alignment horizontal="right"/>
    </xf>
    <xf numFmtId="164" fontId="6" fillId="0" borderId="0" xfId="0" applyFont="1" applyAlignment="1">
      <alignment horizontal="right"/>
    </xf>
    <xf numFmtId="165" fontId="5" fillId="0" borderId="0" xfId="0" applyNumberFormat="1" applyFont="1" applyProtection="1"/>
    <xf numFmtId="165" fontId="6" fillId="0" borderId="0" xfId="0" applyNumberFormat="1" applyFont="1" applyProtection="1"/>
    <xf numFmtId="164" fontId="7" fillId="0" borderId="0" xfId="0" applyNumberFormat="1" applyFont="1" applyProtection="1"/>
    <xf numFmtId="166" fontId="5" fillId="0" borderId="0" xfId="0" applyNumberFormat="1" applyFont="1" applyProtection="1"/>
    <xf numFmtId="166" fontId="6" fillId="0" borderId="0" xfId="0" applyNumberFormat="1" applyFont="1" applyProtection="1"/>
    <xf numFmtId="164" fontId="5" fillId="0" borderId="0" xfId="0" applyNumberFormat="1" applyFont="1" applyProtection="1"/>
    <xf numFmtId="164" fontId="5" fillId="0" borderId="0" xfId="0" applyFont="1"/>
    <xf numFmtId="164" fontId="8" fillId="0" borderId="1" xfId="0" applyFont="1" applyBorder="1" applyAlignment="1">
      <alignment horizontal="centerContinuous"/>
    </xf>
    <xf numFmtId="164" fontId="9" fillId="0" borderId="0" xfId="0" applyNumberFormat="1" applyFont="1" applyProtection="1">
      <protection locked="0"/>
    </xf>
    <xf numFmtId="164" fontId="9" fillId="0" borderId="1" xfId="0" applyNumberFormat="1" applyFont="1" applyBorder="1" applyProtection="1">
      <protection locked="0"/>
    </xf>
    <xf numFmtId="164" fontId="5" fillId="0" borderId="1" xfId="0" applyNumberFormat="1" applyFont="1" applyBorder="1" applyProtection="1"/>
    <xf numFmtId="164" fontId="8" fillId="0" borderId="0" xfId="0" applyNumberFormat="1" applyFont="1" applyProtection="1"/>
    <xf numFmtId="164" fontId="8" fillId="0" borderId="0" xfId="0" applyFont="1"/>
    <xf numFmtId="167" fontId="5" fillId="0" borderId="0" xfId="0" applyNumberFormat="1" applyFont="1" applyProtection="1"/>
    <xf numFmtId="164" fontId="9" fillId="0" borderId="0" xfId="0" applyFont="1" applyProtection="1">
      <protection locked="0"/>
    </xf>
    <xf numFmtId="7" fontId="8" fillId="0" borderId="0" xfId="0" applyNumberFormat="1" applyFont="1" applyProtection="1"/>
    <xf numFmtId="164" fontId="10" fillId="0" borderId="0" xfId="0" applyFont="1" applyFill="1"/>
    <xf numFmtId="164" fontId="5" fillId="0" borderId="0" xfId="0" applyNumberFormat="1" applyFont="1" applyFill="1" applyProtection="1"/>
    <xf numFmtId="164" fontId="8" fillId="0" borderId="1" xfId="0" applyFont="1" applyBorder="1" applyAlignment="1">
      <alignment horizontal="center"/>
    </xf>
    <xf numFmtId="164" fontId="8" fillId="0" borderId="1" xfId="0" applyNumberFormat="1" applyFont="1" applyFill="1" applyBorder="1" applyAlignment="1" applyProtection="1">
      <alignment horizontal="center"/>
    </xf>
    <xf numFmtId="164" fontId="8" fillId="0" borderId="0" xfId="0" applyFont="1" applyFill="1"/>
    <xf numFmtId="164" fontId="8" fillId="0" borderId="0" xfId="0" applyNumberFormat="1" applyFont="1" applyFill="1" applyProtection="1"/>
    <xf numFmtId="164" fontId="5" fillId="0" borderId="2" xfId="0" applyFont="1" applyBorder="1"/>
    <xf numFmtId="164" fontId="5" fillId="0" borderId="2" xfId="0" applyNumberFormat="1" applyFont="1" applyBorder="1" applyProtection="1"/>
    <xf numFmtId="173" fontId="5" fillId="0" borderId="0" xfId="0" applyNumberFormat="1" applyFont="1" applyProtection="1"/>
    <xf numFmtId="173" fontId="5" fillId="0" borderId="0" xfId="0" applyNumberFormat="1" applyFont="1"/>
    <xf numFmtId="173" fontId="8" fillId="0" borderId="0" xfId="0" applyNumberFormat="1" applyFont="1"/>
    <xf numFmtId="164" fontId="11" fillId="0" borderId="0" xfId="0" applyFont="1"/>
    <xf numFmtId="173" fontId="11" fillId="0" borderId="0" xfId="0" applyNumberFormat="1" applyFont="1"/>
    <xf numFmtId="164" fontId="9" fillId="0" borderId="0" xfId="0" applyNumberFormat="1" applyFont="1" applyBorder="1" applyProtection="1">
      <protection locked="0"/>
    </xf>
    <xf numFmtId="164" fontId="12" fillId="0" borderId="2" xfId="0" applyNumberFormat="1" applyFont="1" applyBorder="1" applyProtection="1">
      <protection locked="0"/>
    </xf>
    <xf numFmtId="164" fontId="8" fillId="0" borderId="3" xfId="0" applyNumberFormat="1" applyFont="1" applyBorder="1" applyProtection="1"/>
    <xf numFmtId="164" fontId="9" fillId="0" borderId="0" xfId="0" applyFont="1"/>
    <xf numFmtId="175" fontId="5" fillId="0" borderId="0" xfId="0" applyNumberFormat="1" applyFont="1" applyProtection="1"/>
    <xf numFmtId="175" fontId="5" fillId="0" borderId="0" xfId="0" applyNumberFormat="1" applyFont="1"/>
    <xf numFmtId="175" fontId="9" fillId="0" borderId="0" xfId="0" applyNumberFormat="1" applyFont="1" applyProtection="1">
      <protection locked="0"/>
    </xf>
    <xf numFmtId="175" fontId="5" fillId="0" borderId="1" xfId="0" applyNumberFormat="1" applyFont="1" applyBorder="1" applyProtection="1"/>
    <xf numFmtId="175" fontId="8" fillId="0" borderId="0" xfId="0" applyNumberFormat="1" applyFont="1" applyProtection="1"/>
    <xf numFmtId="175" fontId="9" fillId="0" borderId="1" xfId="0" applyNumberFormat="1" applyFont="1" applyBorder="1" applyProtection="1">
      <protection locked="0"/>
    </xf>
    <xf numFmtId="175" fontId="8" fillId="0" borderId="1" xfId="0" applyNumberFormat="1" applyFont="1" applyBorder="1" applyProtection="1"/>
    <xf numFmtId="175" fontId="8" fillId="0" borderId="0" xfId="0" applyNumberFormat="1" applyFont="1"/>
    <xf numFmtId="175" fontId="8" fillId="0" borderId="3" xfId="0" applyNumberFormat="1" applyFont="1" applyBorder="1" applyProtection="1"/>
    <xf numFmtId="175" fontId="12" fillId="0" borderId="0" xfId="0" applyNumberFormat="1" applyFont="1" applyProtection="1">
      <protection locked="0"/>
    </xf>
    <xf numFmtId="175" fontId="13" fillId="0" borderId="0" xfId="0" applyNumberFormat="1" applyFont="1" applyProtection="1">
      <protection locked="0"/>
    </xf>
    <xf numFmtId="164" fontId="13" fillId="0" borderId="0" xfId="0" applyNumberFormat="1" applyFont="1" applyProtection="1"/>
    <xf numFmtId="164" fontId="13" fillId="0" borderId="0" xfId="0" applyFont="1"/>
    <xf numFmtId="175" fontId="13" fillId="0" borderId="0" xfId="0" applyNumberFormat="1" applyFont="1" applyProtection="1"/>
    <xf numFmtId="173" fontId="13" fillId="0" borderId="0" xfId="0" applyNumberFormat="1" applyFont="1"/>
    <xf numFmtId="164" fontId="8" fillId="0" borderId="0" xfId="0" quotePrefix="1" applyNumberFormat="1" applyFont="1" applyProtection="1"/>
    <xf numFmtId="175" fontId="5" fillId="0" borderId="4" xfId="0" applyNumberFormat="1" applyFont="1" applyBorder="1" applyProtection="1"/>
    <xf numFmtId="175" fontId="13" fillId="0" borderId="0" xfId="0" applyNumberFormat="1" applyFont="1" applyBorder="1" applyProtection="1"/>
    <xf numFmtId="164" fontId="5" fillId="0" borderId="0" xfId="0" quotePrefix="1" applyNumberFormat="1" applyFont="1" applyProtection="1"/>
    <xf numFmtId="175" fontId="9" fillId="0" borderId="1" xfId="0" applyNumberFormat="1" applyFont="1" applyBorder="1" applyProtection="1"/>
    <xf numFmtId="173" fontId="9" fillId="0" borderId="0" xfId="0" applyNumberFormat="1" applyFont="1"/>
    <xf numFmtId="164" fontId="8" fillId="0" borderId="0" xfId="0" applyNumberFormat="1" applyFont="1" applyBorder="1" applyProtection="1"/>
    <xf numFmtId="164" fontId="8" fillId="0" borderId="1" xfId="0" quotePrefix="1" applyNumberFormat="1" applyFont="1" applyFill="1" applyBorder="1" applyAlignment="1" applyProtection="1">
      <alignment horizontal="center"/>
    </xf>
    <xf numFmtId="164" fontId="12" fillId="0" borderId="0" xfId="0" applyNumberFormat="1" applyFont="1" applyProtection="1">
      <protection locked="0"/>
    </xf>
    <xf numFmtId="164" fontId="12" fillId="0" borderId="1" xfId="0" applyNumberFormat="1" applyFont="1" applyBorder="1" applyProtection="1">
      <protection locked="0"/>
    </xf>
    <xf numFmtId="175" fontId="12" fillId="0" borderId="1" xfId="0" applyNumberFormat="1" applyFont="1" applyBorder="1" applyProtection="1">
      <protection locked="0"/>
    </xf>
    <xf numFmtId="164" fontId="13" fillId="0" borderId="0" xfId="0" applyNumberFormat="1" applyFont="1" applyProtection="1">
      <protection locked="0"/>
    </xf>
    <xf numFmtId="164" fontId="14" fillId="0" borderId="0" xfId="0" applyNumberFormat="1" applyFont="1" applyProtection="1">
      <protection locked="0"/>
    </xf>
    <xf numFmtId="18" fontId="6" fillId="0" borderId="0" xfId="0" applyNumberFormat="1" applyFont="1" applyProtection="1"/>
    <xf numFmtId="0" fontId="3" fillId="0" borderId="0" xfId="0" quotePrefix="1" applyNumberFormat="1" applyFont="1" applyProtection="1"/>
    <xf numFmtId="164" fontId="3" fillId="0" borderId="0" xfId="0" applyNumberFormat="1" applyFont="1" applyProtection="1"/>
    <xf numFmtId="164" fontId="9" fillId="0" borderId="0" xfId="0" applyNumberFormat="1" applyFont="1" applyProtection="1"/>
    <xf numFmtId="164" fontId="3" fillId="0" borderId="0" xfId="0" quotePrefix="1" applyNumberFormat="1" applyFont="1" applyAlignment="1" applyProtection="1">
      <alignment horizontal="left"/>
      <protection locked="0"/>
    </xf>
    <xf numFmtId="49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L163"/>
  <sheetViews>
    <sheetView showGridLines="0" tabSelected="1" defaultGridColor="0" colorId="22" workbookViewId="0"/>
  </sheetViews>
  <sheetFormatPr defaultColWidth="8.5" defaultRowHeight="11.25"/>
  <cols>
    <col min="1" max="2" width="2.83203125" style="10" customWidth="1"/>
    <col min="3" max="3" width="55.1640625" style="10" customWidth="1"/>
    <col min="4" max="4" width="10.83203125" style="10" customWidth="1"/>
    <col min="5" max="5" width="1.83203125" style="10" customWidth="1"/>
    <col min="6" max="6" width="10.83203125" style="10" customWidth="1"/>
    <col min="7" max="7" width="1.83203125" style="10" customWidth="1"/>
    <col min="8" max="8" width="10.83203125" style="10" customWidth="1"/>
    <col min="9" max="9" width="1.83203125" style="10" customWidth="1"/>
    <col min="10" max="10" width="10.83203125" style="10" customWidth="1"/>
    <col min="11" max="11" width="1.83203125" style="10" customWidth="1"/>
    <col min="12" max="12" width="10.83203125" style="10" customWidth="1"/>
    <col min="13" max="13" width="1.83203125" style="10" customWidth="1"/>
    <col min="14" max="14" width="10.83203125" style="10" customWidth="1"/>
    <col min="15" max="15" width="1.83203125" style="10" customWidth="1"/>
    <col min="16" max="16" width="10.83203125" style="10" customWidth="1"/>
    <col min="17" max="17" width="1.83203125" style="10" customWidth="1"/>
    <col min="18" max="18" width="10.83203125" style="10" customWidth="1"/>
    <col min="19" max="19" width="1.83203125" style="10" customWidth="1"/>
    <col min="20" max="20" width="10.83203125" style="10" customWidth="1"/>
    <col min="21" max="21" width="1.83203125" style="10" customWidth="1"/>
    <col min="22" max="22" width="10.83203125" style="10" customWidth="1"/>
    <col min="23" max="23" width="1.83203125" style="10" customWidth="1"/>
    <col min="24" max="24" width="10.83203125" style="10" customWidth="1"/>
    <col min="25" max="25" width="1.83203125" style="10" customWidth="1"/>
    <col min="26" max="26" width="10.83203125" style="10" customWidth="1"/>
    <col min="27" max="27" width="1.83203125" style="10" customWidth="1"/>
    <col min="28" max="28" width="10.83203125" style="10" customWidth="1"/>
    <col min="29" max="29" width="20.83203125" style="10" customWidth="1"/>
    <col min="30" max="31" width="2.83203125" style="10" customWidth="1"/>
    <col min="32" max="32" width="54.83203125" style="10" customWidth="1"/>
    <col min="33" max="33" width="10.83203125" style="10" customWidth="1"/>
    <col min="34" max="34" width="1.83203125" style="10" customWidth="1"/>
    <col min="35" max="35" width="10.83203125" style="10" customWidth="1"/>
    <col min="36" max="36" width="1.83203125" style="10" customWidth="1"/>
    <col min="37" max="37" width="10.83203125" style="10" customWidth="1"/>
    <col min="38" max="16384" width="8.5" style="10"/>
  </cols>
  <sheetData>
    <row r="1" spans="1:38" s="1" customFormat="1" ht="15.75">
      <c r="A1" s="69" t="s">
        <v>105</v>
      </c>
      <c r="T1" s="2"/>
      <c r="U1" s="2"/>
      <c r="V1" s="2"/>
      <c r="W1" s="2"/>
      <c r="X1" s="2"/>
      <c r="Y1" s="2"/>
      <c r="Z1" s="2"/>
      <c r="AA1" s="2"/>
      <c r="AB1" s="3" t="str">
        <f ca="1">CELL("FILENAME",A1)</f>
        <v>L:\2001 Plan\[TW_Format.xls]TW Format File</v>
      </c>
      <c r="AD1" s="64" t="str">
        <f>A1</f>
        <v>TRANSWESTERN PIPELINE GROUP</v>
      </c>
      <c r="AL1" s="3"/>
    </row>
    <row r="2" spans="1:38" s="1" customFormat="1" ht="15.75">
      <c r="A2" s="66" t="s">
        <v>103</v>
      </c>
      <c r="T2" s="4"/>
      <c r="U2" s="4"/>
      <c r="V2" s="4"/>
      <c r="W2" s="4"/>
      <c r="X2" s="4"/>
      <c r="Y2" s="4"/>
      <c r="Z2" s="4"/>
      <c r="AA2" s="4"/>
      <c r="AB2" s="5"/>
      <c r="AD2" s="64" t="str">
        <f>A2</f>
        <v>2001 - 2003 OPERATING &amp; STRATEGIC PLAN</v>
      </c>
      <c r="AL2" s="5"/>
    </row>
    <row r="3" spans="1:38" s="1" customFormat="1" ht="15.75">
      <c r="A3" s="67" t="s">
        <v>0</v>
      </c>
      <c r="T3" s="7"/>
      <c r="U3" s="7"/>
      <c r="V3" s="7"/>
      <c r="W3" s="7"/>
      <c r="X3" s="7"/>
      <c r="Y3" s="7"/>
      <c r="Z3" s="7"/>
      <c r="AA3" s="7"/>
      <c r="AB3" s="8"/>
      <c r="AD3" s="64" t="str">
        <f>A3</f>
        <v>RESULTS OF OPERATIONS</v>
      </c>
      <c r="AL3" s="65"/>
    </row>
    <row r="4" spans="1:38">
      <c r="A4" s="68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70" t="s">
        <v>98</v>
      </c>
      <c r="AD4" s="60" t="str">
        <f>A4</f>
        <v>(Millions of Dollars)</v>
      </c>
    </row>
    <row r="5" spans="1:38" ht="11.1" customHeight="1">
      <c r="D5" s="23" t="s">
        <v>2</v>
      </c>
      <c r="E5" s="24"/>
      <c r="F5" s="23" t="s">
        <v>51</v>
      </c>
      <c r="G5" s="24"/>
      <c r="H5" s="23" t="s">
        <v>3</v>
      </c>
      <c r="I5" s="25"/>
      <c r="J5" s="23" t="s">
        <v>4</v>
      </c>
      <c r="K5" s="25"/>
      <c r="L5" s="23" t="s">
        <v>5</v>
      </c>
      <c r="N5" s="22" t="s">
        <v>6</v>
      </c>
      <c r="O5" s="16"/>
      <c r="P5" s="22" t="s">
        <v>7</v>
      </c>
      <c r="Q5" s="16"/>
      <c r="R5" s="22" t="s">
        <v>8</v>
      </c>
      <c r="S5" s="16"/>
      <c r="T5" s="22" t="s">
        <v>9</v>
      </c>
      <c r="U5" s="16"/>
      <c r="V5" s="22" t="s">
        <v>10</v>
      </c>
      <c r="W5" s="16"/>
      <c r="X5" s="22" t="s">
        <v>11</v>
      </c>
      <c r="Y5" s="16"/>
      <c r="Z5" s="22" t="s">
        <v>12</v>
      </c>
      <c r="AB5" s="11" t="s">
        <v>13</v>
      </c>
      <c r="AG5" s="59" t="s">
        <v>98</v>
      </c>
      <c r="AH5" s="24"/>
      <c r="AI5" s="59" t="s">
        <v>102</v>
      </c>
      <c r="AJ5" s="24"/>
      <c r="AK5" s="59" t="s">
        <v>104</v>
      </c>
    </row>
    <row r="6" spans="1:38" ht="9.9499999999999993" customHeight="1">
      <c r="AB6" s="10" t="s">
        <v>14</v>
      </c>
    </row>
    <row r="7" spans="1:38" ht="11.1" customHeight="1">
      <c r="A7" s="9" t="s">
        <v>15</v>
      </c>
      <c r="D7" s="12">
        <v>14.1</v>
      </c>
      <c r="F7" s="12">
        <v>12.7</v>
      </c>
      <c r="H7" s="12">
        <v>13.9</v>
      </c>
      <c r="J7" s="12">
        <v>13.5</v>
      </c>
      <c r="L7" s="12">
        <v>13.8</v>
      </c>
      <c r="N7" s="12">
        <v>13.4</v>
      </c>
      <c r="P7" s="12">
        <v>13.7</v>
      </c>
      <c r="R7" s="12">
        <v>13.7</v>
      </c>
      <c r="T7" s="12">
        <v>13.3</v>
      </c>
      <c r="V7" s="12">
        <v>13.8</v>
      </c>
      <c r="X7" s="12">
        <v>12.7</v>
      </c>
      <c r="Z7" s="12">
        <v>13</v>
      </c>
      <c r="AB7" s="9">
        <f>SUM(D7:Z7)</f>
        <v>161.6</v>
      </c>
      <c r="AD7" s="9" t="s">
        <v>15</v>
      </c>
      <c r="AG7" s="60">
        <f>AB7</f>
        <v>161.6</v>
      </c>
      <c r="AI7" s="12">
        <v>186.5</v>
      </c>
      <c r="AK7" s="12">
        <v>310.8</v>
      </c>
    </row>
    <row r="8" spans="1:38" ht="3.95" customHeight="1"/>
    <row r="9" spans="1:38" ht="11.1" customHeight="1">
      <c r="A9" s="9" t="s">
        <v>16</v>
      </c>
      <c r="D9" s="13">
        <v>0</v>
      </c>
      <c r="F9" s="13">
        <v>0</v>
      </c>
      <c r="H9" s="13">
        <v>0</v>
      </c>
      <c r="J9" s="13">
        <v>0</v>
      </c>
      <c r="L9" s="13">
        <v>0</v>
      </c>
      <c r="N9" s="13">
        <v>0</v>
      </c>
      <c r="P9" s="13">
        <v>0</v>
      </c>
      <c r="R9" s="13">
        <v>0</v>
      </c>
      <c r="T9" s="13">
        <v>0</v>
      </c>
      <c r="V9" s="13">
        <v>0</v>
      </c>
      <c r="X9" s="13">
        <v>0</v>
      </c>
      <c r="Z9" s="13">
        <v>0</v>
      </c>
      <c r="AB9" s="14">
        <f>SUM(D9:Z9)</f>
        <v>0</v>
      </c>
      <c r="AD9" s="9" t="s">
        <v>16</v>
      </c>
      <c r="AG9" s="61">
        <f>AB9</f>
        <v>0</v>
      </c>
      <c r="AI9" s="13">
        <v>0</v>
      </c>
      <c r="AK9" s="13">
        <v>0</v>
      </c>
    </row>
    <row r="10" spans="1:38" ht="3.95" customHeight="1"/>
    <row r="11" spans="1:38" ht="11.1" customHeight="1">
      <c r="A11" s="15" t="s">
        <v>17</v>
      </c>
      <c r="B11" s="16"/>
      <c r="C11" s="16"/>
      <c r="D11" s="15">
        <f>D7-D9</f>
        <v>14.1</v>
      </c>
      <c r="E11" s="16"/>
      <c r="F11" s="15">
        <f>F7-F9</f>
        <v>12.7</v>
      </c>
      <c r="G11" s="16"/>
      <c r="H11" s="15">
        <f>H7-H9</f>
        <v>13.9</v>
      </c>
      <c r="I11" s="16"/>
      <c r="J11" s="15">
        <f>J7-J9</f>
        <v>13.5</v>
      </c>
      <c r="K11" s="16"/>
      <c r="L11" s="15">
        <f>L7-L9</f>
        <v>13.8</v>
      </c>
      <c r="M11" s="16"/>
      <c r="N11" s="15">
        <f>N7-N9</f>
        <v>13.4</v>
      </c>
      <c r="O11" s="16"/>
      <c r="P11" s="15">
        <f>P7-P9</f>
        <v>13.7</v>
      </c>
      <c r="Q11" s="16"/>
      <c r="R11" s="15">
        <f>R7-R9</f>
        <v>13.7</v>
      </c>
      <c r="S11" s="16"/>
      <c r="T11" s="15">
        <f>T7-T9</f>
        <v>13.3</v>
      </c>
      <c r="U11" s="16"/>
      <c r="V11" s="15">
        <f>V7-V9</f>
        <v>13.8</v>
      </c>
      <c r="W11" s="16"/>
      <c r="X11" s="15">
        <f>X7-X9</f>
        <v>12.7</v>
      </c>
      <c r="Y11" s="16"/>
      <c r="Z11" s="15">
        <f>Z7-Z9</f>
        <v>13</v>
      </c>
      <c r="AA11" s="16"/>
      <c r="AB11" s="15">
        <f>SUM(D11:Z11)</f>
        <v>161.6</v>
      </c>
      <c r="AC11" s="16"/>
      <c r="AD11" s="15" t="s">
        <v>17</v>
      </c>
      <c r="AE11" s="16"/>
      <c r="AF11" s="16"/>
      <c r="AG11" s="15">
        <f>AG7-AG9</f>
        <v>161.6</v>
      </c>
      <c r="AH11" s="16"/>
      <c r="AI11" s="15">
        <f>AI7-AI9</f>
        <v>186.5</v>
      </c>
      <c r="AJ11" s="16"/>
      <c r="AK11" s="15">
        <f>AK7-AK9</f>
        <v>310.8</v>
      </c>
    </row>
    <row r="12" spans="1:38" ht="3.95" customHeight="1"/>
    <row r="13" spans="1:38" ht="11.1" customHeight="1">
      <c r="A13" s="9" t="s">
        <v>18</v>
      </c>
      <c r="AD13" s="9" t="s">
        <v>18</v>
      </c>
    </row>
    <row r="14" spans="1:38" ht="11.1" customHeight="1">
      <c r="B14" s="9" t="s">
        <v>19</v>
      </c>
      <c r="D14" s="12">
        <v>4.5999999999999996</v>
      </c>
      <c r="F14" s="12">
        <v>4.5</v>
      </c>
      <c r="H14" s="12">
        <v>4</v>
      </c>
      <c r="J14" s="12">
        <v>4.5</v>
      </c>
      <c r="L14" s="12">
        <v>4.5999999999999996</v>
      </c>
      <c r="N14" s="12">
        <v>4.3</v>
      </c>
      <c r="P14" s="12">
        <v>4.7</v>
      </c>
      <c r="R14" s="12">
        <v>4.7</v>
      </c>
      <c r="T14" s="12">
        <v>4.5</v>
      </c>
      <c r="V14" s="12">
        <v>4.5999999999999996</v>
      </c>
      <c r="X14" s="12">
        <v>4.5999999999999996</v>
      </c>
      <c r="Z14" s="12">
        <v>3.8</v>
      </c>
      <c r="AB14" s="9">
        <f t="shared" ref="AB14:AB21" si="0">SUM(D14:Z14)</f>
        <v>53.400000000000006</v>
      </c>
      <c r="AE14" s="9" t="s">
        <v>19</v>
      </c>
      <c r="AG14" s="60">
        <f t="shared" ref="AG14:AG20" si="1">AB14</f>
        <v>53.400000000000006</v>
      </c>
      <c r="AI14" s="12">
        <v>55.1</v>
      </c>
      <c r="AK14" s="12">
        <v>61</v>
      </c>
    </row>
    <row r="15" spans="1:38" ht="11.1" customHeight="1">
      <c r="B15" s="9" t="s">
        <v>20</v>
      </c>
      <c r="D15" s="12">
        <v>-2.8</v>
      </c>
      <c r="F15" s="12">
        <v>-2.6</v>
      </c>
      <c r="H15" s="12">
        <v>-2.6</v>
      </c>
      <c r="J15" s="12">
        <v>-2.5</v>
      </c>
      <c r="L15" s="12">
        <v>-2.5</v>
      </c>
      <c r="N15" s="12">
        <v>-2.1</v>
      </c>
      <c r="P15" s="12">
        <v>-2.4</v>
      </c>
      <c r="R15" s="12">
        <v>-2.5</v>
      </c>
      <c r="T15" s="12">
        <v>-2.6</v>
      </c>
      <c r="V15" s="12">
        <v>-3.2</v>
      </c>
      <c r="X15" s="12">
        <v>-2.9</v>
      </c>
      <c r="Z15" s="12">
        <v>-2.5</v>
      </c>
      <c r="AB15" s="9">
        <f t="shared" si="0"/>
        <v>-31.2</v>
      </c>
      <c r="AE15" s="9" t="s">
        <v>20</v>
      </c>
      <c r="AG15" s="60">
        <f t="shared" si="1"/>
        <v>-31.2</v>
      </c>
      <c r="AI15" s="12">
        <v>-23.5</v>
      </c>
      <c r="AK15" s="12">
        <v>-33.200000000000003</v>
      </c>
    </row>
    <row r="16" spans="1:38" ht="11.1" customHeight="1">
      <c r="B16" s="9" t="s">
        <v>21</v>
      </c>
      <c r="D16" s="12">
        <v>0</v>
      </c>
      <c r="F16" s="12">
        <v>0</v>
      </c>
      <c r="H16" s="12">
        <v>0</v>
      </c>
      <c r="J16" s="12">
        <v>0</v>
      </c>
      <c r="L16" s="12">
        <v>0</v>
      </c>
      <c r="N16" s="12">
        <v>0</v>
      </c>
      <c r="P16" s="12">
        <v>0</v>
      </c>
      <c r="R16" s="12">
        <v>0</v>
      </c>
      <c r="T16" s="12">
        <v>0</v>
      </c>
      <c r="V16" s="12">
        <v>0</v>
      </c>
      <c r="X16" s="12">
        <v>0</v>
      </c>
      <c r="Z16" s="12">
        <v>0</v>
      </c>
      <c r="AB16" s="9">
        <f t="shared" si="0"/>
        <v>0</v>
      </c>
      <c r="AE16" s="9" t="s">
        <v>21</v>
      </c>
      <c r="AG16" s="60">
        <f t="shared" si="1"/>
        <v>0</v>
      </c>
      <c r="AI16" s="12">
        <v>0</v>
      </c>
      <c r="AK16" s="12">
        <v>0</v>
      </c>
    </row>
    <row r="17" spans="1:37" ht="11.1" customHeight="1">
      <c r="B17" s="9" t="s">
        <v>22</v>
      </c>
      <c r="D17" s="12">
        <v>0</v>
      </c>
      <c r="F17" s="12">
        <v>0</v>
      </c>
      <c r="H17" s="12">
        <v>0</v>
      </c>
      <c r="J17" s="12">
        <v>0</v>
      </c>
      <c r="L17" s="12">
        <v>0</v>
      </c>
      <c r="N17" s="12">
        <v>0</v>
      </c>
      <c r="P17" s="12">
        <v>0</v>
      </c>
      <c r="R17" s="12">
        <v>0</v>
      </c>
      <c r="T17" s="12">
        <v>0</v>
      </c>
      <c r="V17" s="12">
        <v>0</v>
      </c>
      <c r="X17" s="12">
        <v>0</v>
      </c>
      <c r="Z17" s="12">
        <v>0</v>
      </c>
      <c r="AB17" s="9">
        <f t="shared" si="0"/>
        <v>0</v>
      </c>
      <c r="AE17" s="9" t="s">
        <v>22</v>
      </c>
      <c r="AG17" s="60">
        <f t="shared" si="1"/>
        <v>0</v>
      </c>
      <c r="AI17" s="12">
        <v>0</v>
      </c>
      <c r="AK17" s="12">
        <v>0</v>
      </c>
    </row>
    <row r="18" spans="1:37" ht="11.1" customHeight="1">
      <c r="B18" s="9" t="s">
        <v>23</v>
      </c>
      <c r="D18" s="12">
        <v>0</v>
      </c>
      <c r="F18" s="12">
        <v>0</v>
      </c>
      <c r="H18" s="12">
        <v>0</v>
      </c>
      <c r="J18" s="12">
        <v>0</v>
      </c>
      <c r="L18" s="12">
        <v>0</v>
      </c>
      <c r="N18" s="12">
        <v>0</v>
      </c>
      <c r="P18" s="12">
        <v>0</v>
      </c>
      <c r="R18" s="12">
        <v>0</v>
      </c>
      <c r="T18" s="12">
        <v>0</v>
      </c>
      <c r="V18" s="12">
        <v>0</v>
      </c>
      <c r="X18" s="12">
        <v>0</v>
      </c>
      <c r="Z18" s="12">
        <v>0</v>
      </c>
      <c r="AB18" s="9">
        <f t="shared" si="0"/>
        <v>0</v>
      </c>
      <c r="AE18" s="9" t="s">
        <v>23</v>
      </c>
      <c r="AG18" s="60">
        <f t="shared" si="1"/>
        <v>0</v>
      </c>
      <c r="AI18" s="12">
        <v>0</v>
      </c>
      <c r="AK18" s="12">
        <v>0</v>
      </c>
    </row>
    <row r="19" spans="1:37" ht="11.1" customHeight="1">
      <c r="B19" s="9" t="s">
        <v>24</v>
      </c>
      <c r="D19" s="12">
        <v>1.3</v>
      </c>
      <c r="F19" s="12">
        <v>1.3</v>
      </c>
      <c r="H19" s="12">
        <v>1.4</v>
      </c>
      <c r="J19" s="12">
        <v>1.3</v>
      </c>
      <c r="L19" s="12">
        <v>1.3</v>
      </c>
      <c r="N19" s="12">
        <v>1.3</v>
      </c>
      <c r="P19" s="12">
        <v>1.3</v>
      </c>
      <c r="R19" s="12">
        <v>1.4</v>
      </c>
      <c r="T19" s="12">
        <v>1.3</v>
      </c>
      <c r="V19" s="12">
        <v>1.4</v>
      </c>
      <c r="X19" s="12">
        <v>1.3</v>
      </c>
      <c r="Z19" s="12">
        <v>1.4</v>
      </c>
      <c r="AB19" s="9">
        <f t="shared" si="0"/>
        <v>16</v>
      </c>
      <c r="AE19" s="9" t="s">
        <v>24</v>
      </c>
      <c r="AG19" s="60">
        <f t="shared" si="1"/>
        <v>16</v>
      </c>
      <c r="AI19" s="12">
        <v>18.7</v>
      </c>
      <c r="AK19" s="12">
        <v>26.9</v>
      </c>
    </row>
    <row r="20" spans="1:37" ht="11.1" customHeight="1">
      <c r="B20" s="9" t="s">
        <v>25</v>
      </c>
      <c r="D20" s="12">
        <v>0.5</v>
      </c>
      <c r="F20" s="12">
        <v>0.5</v>
      </c>
      <c r="H20" s="12">
        <v>0.5</v>
      </c>
      <c r="J20" s="12">
        <v>0.5</v>
      </c>
      <c r="L20" s="12">
        <v>0.5</v>
      </c>
      <c r="N20" s="12">
        <v>0.5</v>
      </c>
      <c r="P20" s="12">
        <v>0.5</v>
      </c>
      <c r="R20" s="12">
        <v>0.5</v>
      </c>
      <c r="T20" s="12">
        <v>0.5</v>
      </c>
      <c r="V20" s="12">
        <v>0.5</v>
      </c>
      <c r="X20" s="12">
        <v>0.5</v>
      </c>
      <c r="Z20" s="12">
        <v>0.5</v>
      </c>
      <c r="AB20" s="9">
        <f t="shared" si="0"/>
        <v>6</v>
      </c>
      <c r="AE20" s="9" t="s">
        <v>25</v>
      </c>
      <c r="AG20" s="60">
        <f t="shared" si="1"/>
        <v>6</v>
      </c>
      <c r="AI20" s="12">
        <v>6</v>
      </c>
      <c r="AK20" s="12">
        <v>6</v>
      </c>
    </row>
    <row r="21" spans="1:37" ht="11.1" customHeight="1">
      <c r="B21" s="9" t="s">
        <v>26</v>
      </c>
      <c r="D21" s="13">
        <v>1</v>
      </c>
      <c r="F21" s="13">
        <v>1.1000000000000001</v>
      </c>
      <c r="H21" s="13">
        <v>0.9</v>
      </c>
      <c r="J21" s="13">
        <v>1</v>
      </c>
      <c r="L21" s="13">
        <v>0.9</v>
      </c>
      <c r="N21" s="13">
        <v>0.9</v>
      </c>
      <c r="P21" s="13">
        <v>1</v>
      </c>
      <c r="R21" s="13">
        <v>0.9</v>
      </c>
      <c r="T21" s="13">
        <v>1</v>
      </c>
      <c r="V21" s="13">
        <v>0.9</v>
      </c>
      <c r="X21" s="13">
        <v>1</v>
      </c>
      <c r="Z21" s="13">
        <v>0.9</v>
      </c>
      <c r="AB21" s="14">
        <f t="shared" si="0"/>
        <v>11.500000000000002</v>
      </c>
      <c r="AE21" s="9" t="s">
        <v>26</v>
      </c>
      <c r="AG21" s="61">
        <f>AB21</f>
        <v>11.500000000000002</v>
      </c>
      <c r="AI21" s="13">
        <v>24.2</v>
      </c>
      <c r="AK21" s="13">
        <v>24.5</v>
      </c>
    </row>
    <row r="22" spans="1:37" ht="11.1" customHeight="1">
      <c r="C22" s="9" t="s">
        <v>27</v>
      </c>
      <c r="D22" s="14">
        <f>SUM(D14:D21)</f>
        <v>4.5999999999999996</v>
      </c>
      <c r="F22" s="14">
        <f>SUM(F14:F21)</f>
        <v>4.8000000000000007</v>
      </c>
      <c r="H22" s="14">
        <f>SUM(H14:H21)</f>
        <v>4.2</v>
      </c>
      <c r="J22" s="14">
        <f>SUM(J14:J21)</f>
        <v>4.8</v>
      </c>
      <c r="L22" s="14">
        <f>SUM(L14:L21)</f>
        <v>4.8</v>
      </c>
      <c r="N22" s="14">
        <f>SUM(N14:N21)</f>
        <v>4.9000000000000004</v>
      </c>
      <c r="P22" s="14">
        <f>SUM(P14:P21)</f>
        <v>5.1000000000000005</v>
      </c>
      <c r="R22" s="14">
        <f>SUM(R14:R21)</f>
        <v>5</v>
      </c>
      <c r="T22" s="14">
        <f>SUM(T14:T21)</f>
        <v>4.7</v>
      </c>
      <c r="V22" s="14">
        <f>SUM(V14:V21)</f>
        <v>4.1999999999999993</v>
      </c>
      <c r="X22" s="14">
        <f>SUM(X14:X21)</f>
        <v>4.5</v>
      </c>
      <c r="Z22" s="14">
        <f>SUM(Z14:Z21)</f>
        <v>4.0999999999999996</v>
      </c>
      <c r="AB22" s="14">
        <f>SUM(AB14:AB21)</f>
        <v>55.7</v>
      </c>
      <c r="AF22" s="9" t="s">
        <v>27</v>
      </c>
      <c r="AG22" s="14">
        <f>SUM(AG14:AG21)</f>
        <v>55.7</v>
      </c>
      <c r="AI22" s="14">
        <f>SUM(AI14:AI21)</f>
        <v>80.5</v>
      </c>
      <c r="AK22" s="14">
        <f>SUM(AK14:AK21)</f>
        <v>85.199999999999989</v>
      </c>
    </row>
    <row r="23" spans="1:37" ht="3.95" customHeight="1"/>
    <row r="24" spans="1:37" ht="11.1" customHeight="1">
      <c r="A24" s="15" t="s">
        <v>28</v>
      </c>
      <c r="B24" s="16"/>
      <c r="C24" s="16"/>
      <c r="D24" s="15">
        <f>D11-D22</f>
        <v>9.5</v>
      </c>
      <c r="E24" s="16"/>
      <c r="F24" s="15">
        <f>F11-F22</f>
        <v>7.8999999999999986</v>
      </c>
      <c r="G24" s="16"/>
      <c r="H24" s="15">
        <f>H11-H22</f>
        <v>9.6999999999999993</v>
      </c>
      <c r="I24" s="16"/>
      <c r="J24" s="15">
        <f>J11-J22</f>
        <v>8.6999999999999993</v>
      </c>
      <c r="K24" s="16"/>
      <c r="L24" s="15">
        <f>L11-L22</f>
        <v>9</v>
      </c>
      <c r="M24" s="16"/>
      <c r="N24" s="15">
        <f>N11-N22</f>
        <v>8.5</v>
      </c>
      <c r="O24" s="16"/>
      <c r="P24" s="15">
        <f>P11-P22</f>
        <v>8.5999999999999979</v>
      </c>
      <c r="Q24" s="16"/>
      <c r="R24" s="15">
        <f>R11-R22</f>
        <v>8.6999999999999993</v>
      </c>
      <c r="S24" s="16"/>
      <c r="T24" s="15">
        <f>T11-T22</f>
        <v>8.6000000000000014</v>
      </c>
      <c r="U24" s="16"/>
      <c r="V24" s="15">
        <f>V11-V22</f>
        <v>9.6000000000000014</v>
      </c>
      <c r="W24" s="16"/>
      <c r="X24" s="15">
        <f>X11-X22</f>
        <v>8.1999999999999993</v>
      </c>
      <c r="Y24" s="16"/>
      <c r="Z24" s="15">
        <f>Z11-Z22</f>
        <v>8.9</v>
      </c>
      <c r="AA24" s="16"/>
      <c r="AB24" s="15">
        <f>AB11-AB22</f>
        <v>105.89999999999999</v>
      </c>
      <c r="AC24" s="16"/>
      <c r="AD24" s="15" t="s">
        <v>28</v>
      </c>
      <c r="AE24" s="16"/>
      <c r="AF24" s="16"/>
      <c r="AG24" s="15">
        <f>AG11-AG22</f>
        <v>105.89999999999999</v>
      </c>
      <c r="AH24" s="16"/>
      <c r="AI24" s="15">
        <f>AI11-AI22</f>
        <v>106</v>
      </c>
      <c r="AJ24" s="16"/>
      <c r="AK24" s="15">
        <f>AK11-AK22</f>
        <v>225.60000000000002</v>
      </c>
    </row>
    <row r="25" spans="1:37" ht="3.95" customHeight="1"/>
    <row r="26" spans="1:37" ht="11.1" customHeight="1">
      <c r="A26" s="9" t="s">
        <v>29</v>
      </c>
      <c r="AD26" s="9" t="s">
        <v>29</v>
      </c>
    </row>
    <row r="27" spans="1:37" ht="11.1" customHeight="1">
      <c r="B27" s="9" t="s">
        <v>30</v>
      </c>
      <c r="D27" s="12">
        <v>0</v>
      </c>
      <c r="F27" s="12">
        <v>0</v>
      </c>
      <c r="H27" s="12">
        <v>0</v>
      </c>
      <c r="J27" s="12">
        <v>0</v>
      </c>
      <c r="L27" s="12">
        <v>0</v>
      </c>
      <c r="N27" s="12">
        <v>0</v>
      </c>
      <c r="P27" s="12">
        <v>0</v>
      </c>
      <c r="R27" s="12">
        <v>0</v>
      </c>
      <c r="T27" s="12">
        <v>0</v>
      </c>
      <c r="V27" s="12">
        <v>0</v>
      </c>
      <c r="X27" s="12">
        <v>0</v>
      </c>
      <c r="Z27" s="12">
        <v>0</v>
      </c>
      <c r="AB27" s="9">
        <f>SUM(D27:Z27)</f>
        <v>0</v>
      </c>
      <c r="AE27" s="9" t="s">
        <v>30</v>
      </c>
      <c r="AG27" s="60">
        <f>AB27</f>
        <v>0</v>
      </c>
      <c r="AI27" s="12">
        <v>0</v>
      </c>
      <c r="AK27" s="12">
        <v>0</v>
      </c>
    </row>
    <row r="28" spans="1:37" ht="11.1" customHeight="1">
      <c r="B28" s="21" t="s">
        <v>48</v>
      </c>
      <c r="C28" s="20"/>
      <c r="D28" s="12">
        <v>0</v>
      </c>
      <c r="F28" s="12">
        <v>0</v>
      </c>
      <c r="H28" s="12">
        <v>0</v>
      </c>
      <c r="J28" s="12">
        <v>0</v>
      </c>
      <c r="L28" s="12">
        <v>0</v>
      </c>
      <c r="N28" s="12">
        <v>0</v>
      </c>
      <c r="P28" s="12">
        <v>0</v>
      </c>
      <c r="R28" s="12">
        <v>0</v>
      </c>
      <c r="T28" s="12">
        <v>0</v>
      </c>
      <c r="V28" s="12">
        <v>0</v>
      </c>
      <c r="X28" s="12">
        <v>0</v>
      </c>
      <c r="Z28" s="12">
        <v>0</v>
      </c>
      <c r="AB28" s="9">
        <f>SUM(D28:Z28)</f>
        <v>0</v>
      </c>
      <c r="AE28" s="21" t="s">
        <v>48</v>
      </c>
      <c r="AF28" s="20"/>
      <c r="AG28" s="60">
        <f>AB28</f>
        <v>0</v>
      </c>
      <c r="AI28" s="12">
        <v>0</v>
      </c>
      <c r="AK28" s="12">
        <v>0</v>
      </c>
    </row>
    <row r="29" spans="1:37" ht="11.1" customHeight="1">
      <c r="B29" s="9" t="s">
        <v>31</v>
      </c>
      <c r="D29" s="12">
        <v>0</v>
      </c>
      <c r="F29" s="12">
        <v>0</v>
      </c>
      <c r="H29" s="12">
        <v>0</v>
      </c>
      <c r="J29" s="12">
        <v>0</v>
      </c>
      <c r="L29" s="12">
        <v>0</v>
      </c>
      <c r="N29" s="12">
        <v>0</v>
      </c>
      <c r="P29" s="12">
        <v>0</v>
      </c>
      <c r="R29" s="12">
        <v>0</v>
      </c>
      <c r="T29" s="12">
        <v>0</v>
      </c>
      <c r="V29" s="12">
        <v>0</v>
      </c>
      <c r="X29" s="12">
        <v>0</v>
      </c>
      <c r="Z29" s="12">
        <v>0</v>
      </c>
      <c r="AB29" s="9">
        <f>SUM(D29:Z29)</f>
        <v>0</v>
      </c>
      <c r="AE29" s="9" t="s">
        <v>31</v>
      </c>
      <c r="AG29" s="60">
        <f>AB29</f>
        <v>0</v>
      </c>
      <c r="AI29" s="12">
        <v>0</v>
      </c>
      <c r="AK29" s="12">
        <v>0</v>
      </c>
    </row>
    <row r="30" spans="1:37" ht="11.1" customHeight="1">
      <c r="B30" s="9" t="s">
        <v>32</v>
      </c>
      <c r="D30" s="12">
        <v>0</v>
      </c>
      <c r="F30" s="12">
        <v>0</v>
      </c>
      <c r="H30" s="12">
        <v>0</v>
      </c>
      <c r="J30" s="12">
        <v>0</v>
      </c>
      <c r="L30" s="12">
        <v>0</v>
      </c>
      <c r="N30" s="12">
        <v>0</v>
      </c>
      <c r="P30" s="12">
        <v>0</v>
      </c>
      <c r="R30" s="12">
        <v>0</v>
      </c>
      <c r="T30" s="12">
        <v>0</v>
      </c>
      <c r="V30" s="12">
        <v>0</v>
      </c>
      <c r="X30" s="12">
        <v>0</v>
      </c>
      <c r="Z30" s="12">
        <v>0</v>
      </c>
      <c r="AB30" s="9">
        <f>SUM(D30:Z30)</f>
        <v>0</v>
      </c>
      <c r="AE30" s="9" t="s">
        <v>32</v>
      </c>
      <c r="AG30" s="60">
        <f>AB30</f>
        <v>0</v>
      </c>
      <c r="AI30" s="12">
        <v>0</v>
      </c>
      <c r="AK30" s="12">
        <v>0</v>
      </c>
    </row>
    <row r="31" spans="1:37" ht="11.1" customHeight="1">
      <c r="B31" s="9" t="s">
        <v>33</v>
      </c>
      <c r="D31" s="13">
        <v>0</v>
      </c>
      <c r="F31" s="13">
        <v>0</v>
      </c>
      <c r="H31" s="13">
        <v>0</v>
      </c>
      <c r="J31" s="13">
        <v>0</v>
      </c>
      <c r="L31" s="13">
        <v>0</v>
      </c>
      <c r="N31" s="13">
        <v>0</v>
      </c>
      <c r="P31" s="13">
        <v>0</v>
      </c>
      <c r="R31" s="13">
        <v>0</v>
      </c>
      <c r="T31" s="13">
        <v>0</v>
      </c>
      <c r="V31" s="13">
        <v>0.1</v>
      </c>
      <c r="X31" s="13">
        <v>0</v>
      </c>
      <c r="Z31" s="13">
        <v>0</v>
      </c>
      <c r="AB31" s="14">
        <f>SUM(D31:Z31)</f>
        <v>0.1</v>
      </c>
      <c r="AE31" s="9" t="s">
        <v>33</v>
      </c>
      <c r="AG31" s="61">
        <f>AB31</f>
        <v>0.1</v>
      </c>
      <c r="AI31" s="13">
        <v>0</v>
      </c>
      <c r="AK31" s="13">
        <v>0.1</v>
      </c>
    </row>
    <row r="32" spans="1:37" ht="11.1" customHeight="1">
      <c r="C32" s="9" t="s">
        <v>27</v>
      </c>
      <c r="D32" s="14">
        <f>SUM(D27:D31)</f>
        <v>0</v>
      </c>
      <c r="F32" s="14">
        <f>SUM(F27:F31)</f>
        <v>0</v>
      </c>
      <c r="H32" s="14">
        <f>SUM(H27:H31)</f>
        <v>0</v>
      </c>
      <c r="J32" s="14">
        <f>SUM(J27:J31)</f>
        <v>0</v>
      </c>
      <c r="L32" s="14">
        <f>SUM(L27:L31)</f>
        <v>0</v>
      </c>
      <c r="N32" s="14">
        <f>SUM(N27:N31)</f>
        <v>0</v>
      </c>
      <c r="P32" s="14">
        <f>SUM(P27:P31)</f>
        <v>0</v>
      </c>
      <c r="R32" s="14">
        <f>SUM(R27:R31)</f>
        <v>0</v>
      </c>
      <c r="T32" s="14">
        <f>SUM(T27:T31)</f>
        <v>0</v>
      </c>
      <c r="V32" s="14">
        <f>SUM(V27:V31)</f>
        <v>0.1</v>
      </c>
      <c r="X32" s="14">
        <f>SUM(X27:X31)</f>
        <v>0</v>
      </c>
      <c r="Z32" s="14">
        <f>SUM(Z27:Z31)</f>
        <v>0</v>
      </c>
      <c r="AB32" s="14">
        <f>SUM(AB27:AB31)</f>
        <v>0.1</v>
      </c>
      <c r="AF32" s="9" t="s">
        <v>27</v>
      </c>
      <c r="AG32" s="14">
        <f>SUM(AG27:AG31)</f>
        <v>0.1</v>
      </c>
      <c r="AI32" s="14">
        <f>SUM(AI27:AI31)</f>
        <v>0</v>
      </c>
      <c r="AK32" s="14">
        <f>SUM(AK27:AK31)</f>
        <v>0.1</v>
      </c>
    </row>
    <row r="33" spans="1:37" ht="3.95" customHeight="1"/>
    <row r="34" spans="1:37" ht="11.1" customHeight="1">
      <c r="A34" s="15" t="s">
        <v>34</v>
      </c>
      <c r="B34" s="16"/>
      <c r="C34" s="16"/>
      <c r="D34" s="15">
        <f>D24+D32</f>
        <v>9.5</v>
      </c>
      <c r="E34" s="16"/>
      <c r="F34" s="15">
        <f>F24+F32</f>
        <v>7.8999999999999986</v>
      </c>
      <c r="G34" s="16"/>
      <c r="H34" s="15">
        <f>H24+H32</f>
        <v>9.6999999999999993</v>
      </c>
      <c r="I34" s="16"/>
      <c r="J34" s="15">
        <f>J24+J32</f>
        <v>8.6999999999999993</v>
      </c>
      <c r="K34" s="16"/>
      <c r="L34" s="15">
        <f>L24+L32</f>
        <v>9</v>
      </c>
      <c r="M34" s="16"/>
      <c r="N34" s="15">
        <f>N24+N32</f>
        <v>8.5</v>
      </c>
      <c r="O34" s="16"/>
      <c r="P34" s="15">
        <f>P24+P32</f>
        <v>8.5999999999999979</v>
      </c>
      <c r="Q34" s="16"/>
      <c r="R34" s="15">
        <f>R24+R32</f>
        <v>8.6999999999999993</v>
      </c>
      <c r="S34" s="16"/>
      <c r="T34" s="15">
        <f>T24+T32</f>
        <v>8.6000000000000014</v>
      </c>
      <c r="U34" s="16"/>
      <c r="V34" s="15">
        <f>V24+V32</f>
        <v>9.7000000000000011</v>
      </c>
      <c r="W34" s="16"/>
      <c r="X34" s="15">
        <f>X24+X32</f>
        <v>8.1999999999999993</v>
      </c>
      <c r="Y34" s="16"/>
      <c r="Z34" s="15">
        <f>Z24+Z32</f>
        <v>8.9</v>
      </c>
      <c r="AA34" s="16"/>
      <c r="AB34" s="15">
        <f>AB24+AB32</f>
        <v>105.99999999999999</v>
      </c>
      <c r="AC34" s="16"/>
      <c r="AD34" s="15" t="s">
        <v>34</v>
      </c>
      <c r="AE34" s="16"/>
      <c r="AF34" s="16"/>
      <c r="AG34" s="15">
        <f>AG24+AG32</f>
        <v>105.99999999999999</v>
      </c>
      <c r="AH34" s="16"/>
      <c r="AI34" s="15">
        <f>AI24+AI32</f>
        <v>106</v>
      </c>
      <c r="AJ34" s="16"/>
      <c r="AK34" s="15">
        <f>AK24+AK32</f>
        <v>225.70000000000002</v>
      </c>
    </row>
    <row r="35" spans="1:37" ht="3.95" customHeight="1"/>
    <row r="36" spans="1:37" ht="11.1" customHeight="1">
      <c r="A36" s="9" t="s">
        <v>35</v>
      </c>
      <c r="AD36" s="9" t="s">
        <v>35</v>
      </c>
    </row>
    <row r="37" spans="1:37" ht="11.1" customHeight="1">
      <c r="B37" s="21" t="s">
        <v>45</v>
      </c>
      <c r="C37" s="24"/>
      <c r="D37" s="12">
        <v>0</v>
      </c>
      <c r="F37" s="12">
        <v>0</v>
      </c>
      <c r="H37" s="12">
        <v>0</v>
      </c>
      <c r="J37" s="12">
        <v>0</v>
      </c>
      <c r="L37" s="12">
        <v>0</v>
      </c>
      <c r="N37" s="12">
        <v>0</v>
      </c>
      <c r="P37" s="12">
        <v>0</v>
      </c>
      <c r="R37" s="12">
        <v>0</v>
      </c>
      <c r="T37" s="12">
        <v>0</v>
      </c>
      <c r="V37" s="12">
        <v>0</v>
      </c>
      <c r="X37" s="12">
        <v>0</v>
      </c>
      <c r="Z37" s="12">
        <v>0</v>
      </c>
      <c r="AB37" s="9">
        <f>SUM(D37:Z37)</f>
        <v>0</v>
      </c>
      <c r="AE37" s="21" t="s">
        <v>45</v>
      </c>
      <c r="AF37" s="24"/>
      <c r="AG37" s="60">
        <f>AB37</f>
        <v>0</v>
      </c>
      <c r="AI37" s="12">
        <v>0</v>
      </c>
      <c r="AK37" s="12">
        <v>0</v>
      </c>
    </row>
    <row r="38" spans="1:37" ht="11.1" customHeight="1">
      <c r="B38" s="21" t="s">
        <v>47</v>
      </c>
      <c r="C38" s="24"/>
      <c r="D38" s="12">
        <v>-1.3</v>
      </c>
      <c r="F38" s="12">
        <v>-1.1000000000000001</v>
      </c>
      <c r="H38" s="12">
        <v>-1.3</v>
      </c>
      <c r="J38" s="12">
        <v>-1.3</v>
      </c>
      <c r="L38" s="12">
        <v>-1.3</v>
      </c>
      <c r="N38" s="12">
        <v>-1.2</v>
      </c>
      <c r="P38" s="12">
        <v>-1.3</v>
      </c>
      <c r="R38" s="12">
        <v>-1.3</v>
      </c>
      <c r="T38" s="12">
        <v>-1.3</v>
      </c>
      <c r="V38" s="12">
        <v>-1.4</v>
      </c>
      <c r="X38" s="12">
        <v>-1.3</v>
      </c>
      <c r="Z38" s="12">
        <v>-1.4</v>
      </c>
      <c r="AB38" s="9">
        <f>SUM(D38:Z38)</f>
        <v>-15.500000000000004</v>
      </c>
      <c r="AE38" s="21" t="s">
        <v>47</v>
      </c>
      <c r="AF38" s="24"/>
      <c r="AG38" s="60">
        <f>AB38</f>
        <v>-15.500000000000004</v>
      </c>
      <c r="AI38" s="12">
        <v>30.7</v>
      </c>
      <c r="AK38" s="12">
        <v>20.3</v>
      </c>
    </row>
    <row r="39" spans="1:37" ht="11.1" customHeight="1">
      <c r="B39" s="21" t="s">
        <v>46</v>
      </c>
      <c r="C39" s="24"/>
      <c r="D39" s="12">
        <v>0</v>
      </c>
      <c r="F39" s="12">
        <v>0</v>
      </c>
      <c r="H39" s="12">
        <v>0</v>
      </c>
      <c r="J39" s="12">
        <v>0</v>
      </c>
      <c r="L39" s="12">
        <v>0</v>
      </c>
      <c r="N39" s="12">
        <v>0</v>
      </c>
      <c r="P39" s="12">
        <v>0</v>
      </c>
      <c r="R39" s="12">
        <v>0</v>
      </c>
      <c r="T39" s="12">
        <v>0</v>
      </c>
      <c r="V39" s="12">
        <v>0</v>
      </c>
      <c r="X39" s="12">
        <v>0</v>
      </c>
      <c r="Z39" s="12">
        <v>0</v>
      </c>
      <c r="AB39" s="9">
        <f>SUM(D39:Z39)</f>
        <v>0</v>
      </c>
      <c r="AE39" s="21" t="s">
        <v>46</v>
      </c>
      <c r="AF39" s="24"/>
      <c r="AG39" s="60">
        <f>AB39</f>
        <v>0</v>
      </c>
      <c r="AI39" s="12">
        <v>0</v>
      </c>
      <c r="AK39" s="12">
        <v>0</v>
      </c>
    </row>
    <row r="40" spans="1:37" ht="11.1" customHeight="1">
      <c r="B40" s="9" t="s">
        <v>36</v>
      </c>
      <c r="D40" s="13">
        <v>0</v>
      </c>
      <c r="F40" s="13">
        <v>0</v>
      </c>
      <c r="H40" s="13">
        <v>0</v>
      </c>
      <c r="J40" s="13">
        <v>0</v>
      </c>
      <c r="L40" s="13">
        <v>0</v>
      </c>
      <c r="N40" s="13">
        <v>0</v>
      </c>
      <c r="P40" s="13">
        <v>0</v>
      </c>
      <c r="R40" s="13">
        <v>0</v>
      </c>
      <c r="T40" s="13">
        <v>0</v>
      </c>
      <c r="V40" s="13">
        <v>0</v>
      </c>
      <c r="X40" s="13">
        <v>0</v>
      </c>
      <c r="Z40" s="13">
        <v>-0.1</v>
      </c>
      <c r="AB40" s="14">
        <f>SUM(D40:Z40)</f>
        <v>-0.1</v>
      </c>
      <c r="AE40" s="9" t="s">
        <v>36</v>
      </c>
      <c r="AG40" s="61">
        <f>AB40</f>
        <v>-0.1</v>
      </c>
      <c r="AI40" s="13">
        <v>-8.1</v>
      </c>
      <c r="AK40" s="13">
        <v>-0.1</v>
      </c>
    </row>
    <row r="41" spans="1:37" ht="11.1" customHeight="1">
      <c r="C41" s="9" t="s">
        <v>27</v>
      </c>
      <c r="D41" s="27">
        <f>SUM(D37:D40)</f>
        <v>-1.3</v>
      </c>
      <c r="F41" s="27">
        <f>SUM(F37:F40)</f>
        <v>-1.1000000000000001</v>
      </c>
      <c r="H41" s="27">
        <f>SUM(H37:H40)</f>
        <v>-1.3</v>
      </c>
      <c r="J41" s="27">
        <f>SUM(J37:J40)</f>
        <v>-1.3</v>
      </c>
      <c r="L41" s="27">
        <f>SUM(L37:L40)</f>
        <v>-1.3</v>
      </c>
      <c r="N41" s="27">
        <f>SUM(N37:N40)</f>
        <v>-1.2</v>
      </c>
      <c r="P41" s="27">
        <f>SUM(P37:P40)</f>
        <v>-1.3</v>
      </c>
      <c r="R41" s="27">
        <f>SUM(R37:R40)</f>
        <v>-1.3</v>
      </c>
      <c r="T41" s="27">
        <f>SUM(T37:T40)</f>
        <v>-1.3</v>
      </c>
      <c r="V41" s="27">
        <f>SUM(V37:V40)</f>
        <v>-1.4</v>
      </c>
      <c r="X41" s="27">
        <f>SUM(X37:X40)</f>
        <v>-1.3</v>
      </c>
      <c r="Z41" s="27">
        <f>SUM(Z37:Z40)</f>
        <v>-1.5</v>
      </c>
      <c r="AB41" s="27">
        <f>SUM(AB37:AB40)</f>
        <v>-15.600000000000003</v>
      </c>
      <c r="AF41" s="9" t="s">
        <v>27</v>
      </c>
      <c r="AG41" s="27">
        <f>SUM(AG37:AG40)</f>
        <v>-15.600000000000003</v>
      </c>
      <c r="AI41" s="27">
        <f>SUM(AI37:AI40)</f>
        <v>22.6</v>
      </c>
      <c r="AK41" s="27">
        <f>SUM(AK37:AK40)</f>
        <v>20.2</v>
      </c>
    </row>
    <row r="42" spans="1:37" ht="3.95" customHeight="1"/>
    <row r="43" spans="1:37" ht="11.1" customHeight="1">
      <c r="A43" s="10" t="s">
        <v>44</v>
      </c>
      <c r="AD43" s="10" t="s">
        <v>44</v>
      </c>
    </row>
    <row r="44" spans="1:37" ht="11.1" customHeight="1">
      <c r="B44" s="10" t="s">
        <v>49</v>
      </c>
      <c r="D44" s="36">
        <v>0</v>
      </c>
      <c r="F44" s="36">
        <v>0</v>
      </c>
      <c r="H44" s="36">
        <v>0</v>
      </c>
      <c r="J44" s="36">
        <v>0</v>
      </c>
      <c r="L44" s="36">
        <v>0</v>
      </c>
      <c r="N44" s="36">
        <v>0</v>
      </c>
      <c r="P44" s="36">
        <v>0</v>
      </c>
      <c r="R44" s="36">
        <v>0</v>
      </c>
      <c r="T44" s="36">
        <v>0</v>
      </c>
      <c r="V44" s="36">
        <v>0</v>
      </c>
      <c r="X44" s="36">
        <v>0</v>
      </c>
      <c r="Z44" s="36">
        <v>0</v>
      </c>
      <c r="AB44" s="9">
        <f>SUM(D44:Z44)</f>
        <v>0</v>
      </c>
      <c r="AE44" s="10" t="s">
        <v>49</v>
      </c>
      <c r="AG44" s="60">
        <f>AB44</f>
        <v>0</v>
      </c>
      <c r="AI44" s="36">
        <v>0</v>
      </c>
      <c r="AK44" s="36">
        <v>0</v>
      </c>
    </row>
    <row r="45" spans="1:37" ht="11.1" customHeight="1">
      <c r="B45" s="10" t="s">
        <v>50</v>
      </c>
      <c r="D45" s="36">
        <v>0</v>
      </c>
      <c r="F45" s="36">
        <v>0</v>
      </c>
      <c r="H45" s="36">
        <v>0</v>
      </c>
      <c r="J45" s="36">
        <v>0</v>
      </c>
      <c r="L45" s="36">
        <v>0</v>
      </c>
      <c r="N45" s="36">
        <v>0</v>
      </c>
      <c r="P45" s="36">
        <v>0</v>
      </c>
      <c r="R45" s="36">
        <v>0</v>
      </c>
      <c r="T45" s="36">
        <v>0</v>
      </c>
      <c r="V45" s="36">
        <v>0</v>
      </c>
      <c r="X45" s="36">
        <v>0</v>
      </c>
      <c r="Z45" s="36">
        <v>0</v>
      </c>
      <c r="AB45" s="9">
        <f>SUM(D45:Z45)</f>
        <v>0</v>
      </c>
      <c r="AE45" s="10" t="s">
        <v>50</v>
      </c>
      <c r="AG45" s="61">
        <f>AB45</f>
        <v>0</v>
      </c>
      <c r="AI45" s="36">
        <v>0</v>
      </c>
      <c r="AK45" s="36">
        <v>0</v>
      </c>
    </row>
    <row r="46" spans="1:37" ht="11.1" customHeight="1">
      <c r="C46" s="9" t="s">
        <v>27</v>
      </c>
      <c r="D46" s="26">
        <f>D44+D45</f>
        <v>0</v>
      </c>
      <c r="F46" s="26">
        <f>F44+F45</f>
        <v>0</v>
      </c>
      <c r="H46" s="26">
        <f>H44+H45</f>
        <v>0</v>
      </c>
      <c r="J46" s="26">
        <f>J44+J45</f>
        <v>0</v>
      </c>
      <c r="L46" s="26">
        <f>L44+L45</f>
        <v>0</v>
      </c>
      <c r="N46" s="26">
        <f>N44+N45</f>
        <v>0</v>
      </c>
      <c r="P46" s="26">
        <f>P44+P45</f>
        <v>0</v>
      </c>
      <c r="R46" s="26">
        <f>R44+R45</f>
        <v>0</v>
      </c>
      <c r="T46" s="26">
        <f>T44+T45</f>
        <v>0</v>
      </c>
      <c r="V46" s="26">
        <f>V44+V45</f>
        <v>0</v>
      </c>
      <c r="X46" s="26">
        <f>X44+X45</f>
        <v>0</v>
      </c>
      <c r="Z46" s="26">
        <f>Z44+Z45</f>
        <v>0</v>
      </c>
      <c r="AB46" s="26">
        <f>AB44+AB45</f>
        <v>0</v>
      </c>
      <c r="AF46" s="9" t="s">
        <v>27</v>
      </c>
      <c r="AG46" s="26">
        <f>AG44+AG45</f>
        <v>0</v>
      </c>
      <c r="AI46" s="26">
        <f>AI44+AI45</f>
        <v>0</v>
      </c>
      <c r="AK46" s="26">
        <f>AK44+AK45</f>
        <v>0</v>
      </c>
    </row>
    <row r="47" spans="1:37" ht="3.95" customHeight="1"/>
    <row r="48" spans="1:37" ht="11.1" customHeight="1">
      <c r="A48" s="9" t="s">
        <v>37</v>
      </c>
      <c r="D48" s="13">
        <v>0</v>
      </c>
      <c r="F48" s="13">
        <v>0</v>
      </c>
      <c r="H48" s="13">
        <v>0</v>
      </c>
      <c r="J48" s="13">
        <v>0</v>
      </c>
      <c r="L48" s="13">
        <v>0</v>
      </c>
      <c r="N48" s="13">
        <v>0</v>
      </c>
      <c r="P48" s="13">
        <v>0</v>
      </c>
      <c r="R48" s="13">
        <v>0</v>
      </c>
      <c r="T48" s="13">
        <v>0</v>
      </c>
      <c r="V48" s="13">
        <v>0</v>
      </c>
      <c r="X48" s="13">
        <v>0</v>
      </c>
      <c r="Z48" s="13">
        <v>0</v>
      </c>
      <c r="AB48" s="14">
        <f>SUM(D48:Z48)</f>
        <v>0</v>
      </c>
      <c r="AD48" s="9" t="s">
        <v>37</v>
      </c>
      <c r="AG48" s="61">
        <f>AB48</f>
        <v>0</v>
      </c>
      <c r="AI48" s="13">
        <v>0</v>
      </c>
      <c r="AK48" s="13">
        <v>0</v>
      </c>
    </row>
    <row r="49" spans="1:37" ht="3.95" customHeight="1"/>
    <row r="50" spans="1:37" ht="11.1" customHeight="1">
      <c r="A50" s="15" t="s">
        <v>38</v>
      </c>
      <c r="B50" s="16"/>
      <c r="C50" s="16"/>
      <c r="D50" s="15">
        <f>D34-D41-D46-D48</f>
        <v>10.8</v>
      </c>
      <c r="E50" s="16"/>
      <c r="F50" s="15">
        <f>F34-F41-F46-F48</f>
        <v>8.9999999999999982</v>
      </c>
      <c r="G50" s="16"/>
      <c r="H50" s="15">
        <f>H34-H41-H46-H48</f>
        <v>11</v>
      </c>
      <c r="I50" s="16"/>
      <c r="J50" s="15">
        <f>J34-J41-J46-J48</f>
        <v>10</v>
      </c>
      <c r="K50" s="16"/>
      <c r="L50" s="15">
        <f>L34-L41-L46-L48</f>
        <v>10.3</v>
      </c>
      <c r="M50" s="16"/>
      <c r="N50" s="15">
        <f>N34-N41-N46-N48</f>
        <v>9.6999999999999993</v>
      </c>
      <c r="O50" s="16"/>
      <c r="P50" s="15">
        <f>P34-P41-P46-P48</f>
        <v>9.8999999999999986</v>
      </c>
      <c r="Q50" s="16"/>
      <c r="R50" s="15">
        <f>R34-R41-R46-R48</f>
        <v>10</v>
      </c>
      <c r="S50" s="16"/>
      <c r="T50" s="15">
        <f>T34-T41-T46-T48</f>
        <v>9.9000000000000021</v>
      </c>
      <c r="U50" s="16"/>
      <c r="V50" s="15">
        <f>V34-V41-V46-V48</f>
        <v>11.100000000000001</v>
      </c>
      <c r="W50" s="16"/>
      <c r="X50" s="15">
        <f>X34-X41-X46-X48</f>
        <v>9.5</v>
      </c>
      <c r="Y50" s="16"/>
      <c r="Z50" s="15">
        <f>Z34-Z41-Z46-Z48</f>
        <v>10.4</v>
      </c>
      <c r="AA50" s="16"/>
      <c r="AB50" s="15">
        <f>AB34-AB41-AB46-AB48</f>
        <v>121.6</v>
      </c>
      <c r="AC50" s="16"/>
      <c r="AD50" s="15" t="s">
        <v>38</v>
      </c>
      <c r="AE50" s="16"/>
      <c r="AF50" s="16"/>
      <c r="AG50" s="15">
        <f>AG34-AG41-AG46-AG48</f>
        <v>121.6</v>
      </c>
      <c r="AH50" s="16"/>
      <c r="AI50" s="15">
        <f>AI34-AI41-AI46-AI48</f>
        <v>83.4</v>
      </c>
      <c r="AJ50" s="16"/>
      <c r="AK50" s="15">
        <f>AK34-AK41-AK46-AK48</f>
        <v>205.50000000000003</v>
      </c>
    </row>
    <row r="51" spans="1:37" ht="3.95" customHeight="1"/>
    <row r="52" spans="1:37" ht="11.1" customHeight="1">
      <c r="A52" s="9" t="s">
        <v>39</v>
      </c>
      <c r="B52" s="16"/>
      <c r="C52" s="16"/>
      <c r="D52" s="16"/>
      <c r="E52" s="16"/>
      <c r="F52" s="16"/>
      <c r="H52" s="16"/>
      <c r="J52" s="16"/>
      <c r="L52" s="16"/>
      <c r="N52" s="16"/>
      <c r="P52" s="16"/>
      <c r="R52" s="16"/>
      <c r="T52" s="16"/>
      <c r="V52" s="16"/>
      <c r="X52" s="16"/>
      <c r="Z52" s="16"/>
      <c r="AB52" s="17"/>
      <c r="AD52" s="9" t="s">
        <v>39</v>
      </c>
      <c r="AE52" s="16"/>
      <c r="AF52" s="16"/>
      <c r="AG52" s="16"/>
      <c r="AH52" s="16"/>
      <c r="AI52" s="16"/>
      <c r="AK52" s="16"/>
    </row>
    <row r="53" spans="1:37" ht="11.1" customHeight="1">
      <c r="B53" s="9" t="s">
        <v>40</v>
      </c>
      <c r="D53" s="12">
        <v>4.2</v>
      </c>
      <c r="F53" s="12">
        <v>3.4</v>
      </c>
      <c r="H53" s="12">
        <v>4.3</v>
      </c>
      <c r="J53" s="12">
        <v>3.8</v>
      </c>
      <c r="L53" s="12">
        <v>4</v>
      </c>
      <c r="N53" s="12">
        <v>3.8</v>
      </c>
      <c r="P53" s="12">
        <v>3.8</v>
      </c>
      <c r="R53" s="12">
        <v>3.9</v>
      </c>
      <c r="T53" s="12">
        <v>3.4</v>
      </c>
      <c r="V53" s="12">
        <v>4.3</v>
      </c>
      <c r="X53" s="12">
        <v>4.4000000000000004</v>
      </c>
      <c r="Z53" s="12">
        <v>4</v>
      </c>
      <c r="AB53" s="9">
        <f>SUM(D53:Z53)</f>
        <v>47.3</v>
      </c>
      <c r="AE53" s="9" t="s">
        <v>40</v>
      </c>
      <c r="AG53" s="60">
        <f>AB53</f>
        <v>47.3</v>
      </c>
      <c r="AI53" s="12">
        <v>20.9</v>
      </c>
      <c r="AK53" s="12">
        <v>60.3</v>
      </c>
    </row>
    <row r="54" spans="1:37" ht="11.1" customHeight="1">
      <c r="B54" s="9" t="s">
        <v>41</v>
      </c>
      <c r="D54" s="13">
        <v>0</v>
      </c>
      <c r="F54" s="13">
        <v>0.1</v>
      </c>
      <c r="H54" s="13">
        <v>0</v>
      </c>
      <c r="J54" s="13">
        <v>0.1</v>
      </c>
      <c r="L54" s="13">
        <v>0</v>
      </c>
      <c r="N54" s="13">
        <v>0</v>
      </c>
      <c r="P54" s="13">
        <v>0.1</v>
      </c>
      <c r="R54" s="13">
        <v>0</v>
      </c>
      <c r="T54" s="13">
        <v>0.5</v>
      </c>
      <c r="V54" s="13">
        <v>0.1</v>
      </c>
      <c r="X54" s="13">
        <v>-0.7</v>
      </c>
      <c r="Z54" s="13">
        <v>0.1</v>
      </c>
      <c r="AB54" s="14">
        <f>SUM(D54:Z54)</f>
        <v>0.30000000000000004</v>
      </c>
      <c r="AE54" s="9" t="s">
        <v>41</v>
      </c>
      <c r="AG54" s="61">
        <f>AB54</f>
        <v>0.30000000000000004</v>
      </c>
      <c r="AI54" s="13">
        <v>11.8</v>
      </c>
      <c r="AK54" s="13">
        <v>19.899999999999999</v>
      </c>
    </row>
    <row r="55" spans="1:37" ht="11.1" customHeight="1">
      <c r="C55" s="9" t="s">
        <v>27</v>
      </c>
      <c r="D55" s="14">
        <f>SUM(D53:D54)</f>
        <v>4.2</v>
      </c>
      <c r="F55" s="14">
        <f>SUM(F53:F54)</f>
        <v>3.5</v>
      </c>
      <c r="H55" s="14">
        <f>SUM(H53:H54)</f>
        <v>4.3</v>
      </c>
      <c r="J55" s="14">
        <f>SUM(J53:J54)</f>
        <v>3.9</v>
      </c>
      <c r="L55" s="14">
        <f>SUM(L53:L54)</f>
        <v>4</v>
      </c>
      <c r="N55" s="14">
        <f>SUM(N53:N54)</f>
        <v>3.8</v>
      </c>
      <c r="P55" s="14">
        <f>SUM(P53:P54)</f>
        <v>3.9</v>
      </c>
      <c r="R55" s="14">
        <f>SUM(R53:R54)</f>
        <v>3.9</v>
      </c>
      <c r="T55" s="14">
        <f>SUM(T53:T54)</f>
        <v>3.9</v>
      </c>
      <c r="V55" s="14">
        <f>SUM(V53:V54)</f>
        <v>4.3999999999999995</v>
      </c>
      <c r="X55" s="14">
        <f>SUM(X53:X54)</f>
        <v>3.7</v>
      </c>
      <c r="Z55" s="14">
        <f>SUM(Z53:Z54)</f>
        <v>4.0999999999999996</v>
      </c>
      <c r="AB55" s="14">
        <f>SUM(AB53:AB54)</f>
        <v>47.599999999999994</v>
      </c>
      <c r="AF55" s="9" t="s">
        <v>27</v>
      </c>
      <c r="AG55" s="14">
        <f>SUM(AG53:AG54)</f>
        <v>47.599999999999994</v>
      </c>
      <c r="AI55" s="14">
        <f>SUM(AI53:AI54)</f>
        <v>32.700000000000003</v>
      </c>
      <c r="AK55" s="14">
        <f>SUM(AK53:AK54)</f>
        <v>80.199999999999989</v>
      </c>
    </row>
    <row r="56" spans="1:37" ht="3.95" customHeight="1"/>
    <row r="57" spans="1:37" ht="11.1" customHeight="1">
      <c r="A57" s="15" t="s">
        <v>88</v>
      </c>
      <c r="B57" s="16"/>
      <c r="C57" s="16"/>
      <c r="D57" s="15">
        <f>D50-D55</f>
        <v>6.6000000000000005</v>
      </c>
      <c r="E57" s="16"/>
      <c r="F57" s="15">
        <f>F50-F55</f>
        <v>5.4999999999999982</v>
      </c>
      <c r="G57" s="16"/>
      <c r="H57" s="15">
        <f>H50-H55</f>
        <v>6.7</v>
      </c>
      <c r="I57" s="16"/>
      <c r="J57" s="15">
        <f>J50-J55</f>
        <v>6.1</v>
      </c>
      <c r="K57" s="16"/>
      <c r="L57" s="15">
        <f>L50-L55</f>
        <v>6.3000000000000007</v>
      </c>
      <c r="M57" s="16"/>
      <c r="N57" s="15">
        <f>N50-N55</f>
        <v>5.8999999999999995</v>
      </c>
      <c r="O57" s="16"/>
      <c r="P57" s="15">
        <f>P50-P55</f>
        <v>5.9999999999999982</v>
      </c>
      <c r="Q57" s="16"/>
      <c r="R57" s="15">
        <f>R50-R55</f>
        <v>6.1</v>
      </c>
      <c r="S57" s="16"/>
      <c r="T57" s="15">
        <f>T50-T55</f>
        <v>6.0000000000000018</v>
      </c>
      <c r="U57" s="16"/>
      <c r="V57" s="15">
        <f>V50-V55</f>
        <v>6.700000000000002</v>
      </c>
      <c r="W57" s="16"/>
      <c r="X57" s="15">
        <f>X50-X55</f>
        <v>5.8</v>
      </c>
      <c r="Y57" s="16"/>
      <c r="Z57" s="15">
        <f>Z50-Z55</f>
        <v>6.3000000000000007</v>
      </c>
      <c r="AA57" s="16"/>
      <c r="AB57" s="15">
        <f>AB50-AB55</f>
        <v>74</v>
      </c>
      <c r="AC57" s="16"/>
      <c r="AD57" s="15" t="s">
        <v>88</v>
      </c>
      <c r="AE57" s="16"/>
      <c r="AF57" s="16"/>
      <c r="AG57" s="15">
        <f>AG50-AG55</f>
        <v>74</v>
      </c>
      <c r="AH57" s="16"/>
      <c r="AI57" s="15">
        <f>AI50-AI55</f>
        <v>50.7</v>
      </c>
      <c r="AJ57" s="16"/>
      <c r="AK57" s="15">
        <f>AK50-AK55</f>
        <v>125.30000000000004</v>
      </c>
    </row>
    <row r="58" spans="1:37" ht="3.95" customHeight="1"/>
    <row r="59" spans="1:37" ht="11.1" customHeight="1">
      <c r="A59" s="10" t="s">
        <v>86</v>
      </c>
      <c r="AD59" s="10" t="s">
        <v>86</v>
      </c>
    </row>
    <row r="60" spans="1:37" ht="11.1" customHeight="1">
      <c r="B60" s="10" t="s">
        <v>91</v>
      </c>
      <c r="D60" s="12">
        <v>-1</v>
      </c>
      <c r="F60" s="12">
        <v>-1.1000000000000001</v>
      </c>
      <c r="H60" s="12">
        <v>-1</v>
      </c>
      <c r="J60" s="12">
        <v>-1</v>
      </c>
      <c r="L60" s="12">
        <v>-1</v>
      </c>
      <c r="N60" s="12">
        <v>-1.1000000000000001</v>
      </c>
      <c r="P60" s="12">
        <v>-1</v>
      </c>
      <c r="R60" s="12">
        <v>-1.1000000000000001</v>
      </c>
      <c r="T60" s="12">
        <v>-1</v>
      </c>
      <c r="V60" s="12">
        <v>-1.1000000000000001</v>
      </c>
      <c r="X60" s="12">
        <v>-1</v>
      </c>
      <c r="Z60" s="12">
        <v>-1.1000000000000001</v>
      </c>
      <c r="AB60" s="9">
        <f>SUM(D60:Z60)</f>
        <v>-12.499999999999998</v>
      </c>
      <c r="AE60" s="10" t="s">
        <v>91</v>
      </c>
      <c r="AG60" s="60">
        <f>AB60</f>
        <v>-12.499999999999998</v>
      </c>
      <c r="AI60" s="12">
        <v>-12.1</v>
      </c>
      <c r="AK60" s="12">
        <v>-11.7</v>
      </c>
    </row>
    <row r="61" spans="1:37" ht="11.1" customHeight="1">
      <c r="B61" s="10" t="s">
        <v>90</v>
      </c>
      <c r="D61" s="12">
        <v>0.9</v>
      </c>
      <c r="F61" s="12">
        <v>0.9</v>
      </c>
      <c r="H61" s="12">
        <v>0.9</v>
      </c>
      <c r="J61" s="12">
        <v>0.8</v>
      </c>
      <c r="L61" s="12">
        <v>0.9</v>
      </c>
      <c r="N61" s="12">
        <v>0.9</v>
      </c>
      <c r="P61" s="12">
        <v>0.9</v>
      </c>
      <c r="R61" s="12">
        <v>0.9</v>
      </c>
      <c r="T61" s="12">
        <v>0.8</v>
      </c>
      <c r="V61" s="12">
        <v>0.9</v>
      </c>
      <c r="X61" s="12">
        <v>0.8</v>
      </c>
      <c r="Z61" s="12">
        <v>0.9</v>
      </c>
      <c r="AB61" s="9">
        <f>SUM(D61:Z61)</f>
        <v>10.500000000000002</v>
      </c>
      <c r="AE61" s="10" t="s">
        <v>90</v>
      </c>
      <c r="AG61" s="60">
        <f>AB61</f>
        <v>10.500000000000002</v>
      </c>
      <c r="AI61" s="12">
        <v>10.4</v>
      </c>
      <c r="AK61" s="12">
        <v>10.4</v>
      </c>
    </row>
    <row r="62" spans="1:37" ht="11.1" customHeight="1">
      <c r="B62" s="10" t="s">
        <v>89</v>
      </c>
      <c r="D62" s="12">
        <v>0</v>
      </c>
      <c r="F62" s="12">
        <v>-0.1</v>
      </c>
      <c r="H62" s="12">
        <v>0</v>
      </c>
      <c r="J62" s="12">
        <v>-0.1</v>
      </c>
      <c r="L62" s="12">
        <v>0</v>
      </c>
      <c r="N62" s="12">
        <v>-0.1</v>
      </c>
      <c r="P62" s="12">
        <v>0</v>
      </c>
      <c r="R62" s="12">
        <v>-0.1</v>
      </c>
      <c r="T62" s="12">
        <v>-0.1</v>
      </c>
      <c r="V62" s="12">
        <v>-0.1</v>
      </c>
      <c r="X62" s="12">
        <v>-0.1</v>
      </c>
      <c r="Z62" s="12">
        <v>-0.1</v>
      </c>
      <c r="AB62" s="9">
        <f>SUM(D62:Z62)</f>
        <v>-0.79999999999999993</v>
      </c>
      <c r="AE62" s="10" t="s">
        <v>89</v>
      </c>
      <c r="AG62" s="61">
        <f>AB62</f>
        <v>-0.79999999999999993</v>
      </c>
      <c r="AI62" s="12">
        <v>-0.6</v>
      </c>
      <c r="AK62" s="12">
        <v>-0.5</v>
      </c>
    </row>
    <row r="63" spans="1:37" ht="11.1" customHeight="1">
      <c r="A63" s="9"/>
      <c r="C63" s="10" t="s">
        <v>27</v>
      </c>
      <c r="D63" s="34">
        <f>D60+D61-D62</f>
        <v>-9.9999999999999978E-2</v>
      </c>
      <c r="F63" s="34">
        <f>F60+F61-F62</f>
        <v>-0.10000000000000006</v>
      </c>
      <c r="H63" s="34">
        <f>H60+H61-H62</f>
        <v>-9.9999999999999978E-2</v>
      </c>
      <c r="J63" s="34">
        <f>J60+J61-J62</f>
        <v>-9.999999999999995E-2</v>
      </c>
      <c r="L63" s="34">
        <f>L60+L61-L62</f>
        <v>-9.9999999999999978E-2</v>
      </c>
      <c r="N63" s="34">
        <f>N60+N61-N62</f>
        <v>-0.10000000000000006</v>
      </c>
      <c r="P63" s="34">
        <f>P60+P61-P62</f>
        <v>-9.9999999999999978E-2</v>
      </c>
      <c r="R63" s="34">
        <f>R60+R61-R62</f>
        <v>-0.10000000000000006</v>
      </c>
      <c r="T63" s="34">
        <f>T60+T61-T62</f>
        <v>-9.999999999999995E-2</v>
      </c>
      <c r="V63" s="34">
        <f>V60+V61-V62</f>
        <v>-0.10000000000000006</v>
      </c>
      <c r="X63" s="34">
        <f>X60+X61-X62</f>
        <v>-9.999999999999995E-2</v>
      </c>
      <c r="Z63" s="34">
        <f>Z60+Z61-Z62</f>
        <v>-0.10000000000000006</v>
      </c>
      <c r="AB63" s="34">
        <f>AB60+AB61-AB62</f>
        <v>-1.1999999999999966</v>
      </c>
      <c r="AD63" s="9"/>
      <c r="AF63" s="10" t="s">
        <v>27</v>
      </c>
      <c r="AG63" s="34">
        <f>AG60+AG61-AG62</f>
        <v>-1.1999999999999966</v>
      </c>
      <c r="AI63" s="34">
        <f>AI60+AI61-AI62</f>
        <v>-1.0999999999999992</v>
      </c>
      <c r="AK63" s="34">
        <f>AK60+AK61-AK62</f>
        <v>-0.79999999999999893</v>
      </c>
    </row>
    <row r="64" spans="1:37" ht="11.1" customHeight="1">
      <c r="A64" s="9"/>
      <c r="D64" s="33"/>
      <c r="F64" s="33"/>
      <c r="H64" s="33"/>
      <c r="J64" s="33"/>
      <c r="L64" s="33"/>
      <c r="N64" s="33"/>
      <c r="P64" s="33"/>
      <c r="R64" s="33"/>
      <c r="T64" s="33"/>
      <c r="V64" s="33"/>
      <c r="X64" s="33"/>
      <c r="Z64" s="33"/>
      <c r="AB64" s="33"/>
      <c r="AD64" s="9"/>
      <c r="AG64" s="33"/>
      <c r="AI64" s="33"/>
      <c r="AK64" s="33"/>
    </row>
    <row r="65" spans="1:38" ht="11.1" customHeight="1" thickBot="1">
      <c r="A65" s="15" t="s">
        <v>87</v>
      </c>
      <c r="B65" s="16"/>
      <c r="C65" s="16"/>
      <c r="D65" s="35">
        <f>D63+D57</f>
        <v>6.5000000000000009</v>
      </c>
      <c r="E65" s="16"/>
      <c r="F65" s="35">
        <f>F63+F57</f>
        <v>5.3999999999999986</v>
      </c>
      <c r="G65" s="16"/>
      <c r="H65" s="35">
        <f>H63+H57</f>
        <v>6.6000000000000005</v>
      </c>
      <c r="I65" s="16"/>
      <c r="J65" s="35">
        <f>J63+J57</f>
        <v>6</v>
      </c>
      <c r="K65" s="16"/>
      <c r="L65" s="35">
        <f>L63+L57</f>
        <v>6.2000000000000011</v>
      </c>
      <c r="M65" s="16"/>
      <c r="N65" s="35">
        <f>N63+N57</f>
        <v>5.8</v>
      </c>
      <c r="O65" s="16"/>
      <c r="P65" s="35">
        <f>P63+P57</f>
        <v>5.8999999999999986</v>
      </c>
      <c r="Q65" s="16"/>
      <c r="R65" s="35">
        <f>R63+R57</f>
        <v>6</v>
      </c>
      <c r="S65" s="16"/>
      <c r="T65" s="35">
        <f>T63+T57</f>
        <v>5.9000000000000021</v>
      </c>
      <c r="U65" s="16"/>
      <c r="V65" s="35">
        <f>V63+V57</f>
        <v>6.6000000000000023</v>
      </c>
      <c r="W65" s="16"/>
      <c r="X65" s="35">
        <f>X63+X57</f>
        <v>5.7</v>
      </c>
      <c r="Y65" s="16"/>
      <c r="Z65" s="35">
        <f>Z63+Z57</f>
        <v>6.2000000000000011</v>
      </c>
      <c r="AA65" s="16"/>
      <c r="AB65" s="35">
        <f>AB63+AB57</f>
        <v>72.8</v>
      </c>
      <c r="AC65" s="16"/>
      <c r="AD65" s="15" t="s">
        <v>87</v>
      </c>
      <c r="AE65" s="16"/>
      <c r="AF65" s="16"/>
      <c r="AG65" s="35">
        <f>AG63+AG57</f>
        <v>72.8</v>
      </c>
      <c r="AH65" s="16"/>
      <c r="AI65" s="35">
        <f>AI63+AI57</f>
        <v>49.6</v>
      </c>
      <c r="AJ65" s="16"/>
      <c r="AK65" s="35">
        <f>AK63+AK57</f>
        <v>124.50000000000004</v>
      </c>
    </row>
    <row r="66" spans="1:38" ht="11.1" customHeight="1" thickTop="1">
      <c r="A66" s="15"/>
      <c r="B66" s="16"/>
      <c r="C66" s="16"/>
      <c r="D66" s="58"/>
      <c r="E66" s="16"/>
      <c r="F66" s="58"/>
      <c r="G66" s="16"/>
      <c r="H66" s="58"/>
      <c r="I66" s="16"/>
      <c r="J66" s="58"/>
      <c r="K66" s="16"/>
      <c r="L66" s="58"/>
      <c r="M66" s="16"/>
      <c r="N66" s="58"/>
      <c r="O66" s="16"/>
      <c r="P66" s="58"/>
      <c r="Q66" s="16"/>
      <c r="R66" s="58"/>
      <c r="S66" s="16"/>
      <c r="T66" s="58"/>
      <c r="U66" s="16"/>
      <c r="V66" s="58"/>
      <c r="W66" s="16"/>
      <c r="X66" s="58"/>
      <c r="Y66" s="16"/>
      <c r="Z66" s="58"/>
      <c r="AA66" s="16"/>
      <c r="AB66" s="58"/>
      <c r="AC66" s="16"/>
      <c r="AD66" s="15"/>
      <c r="AE66" s="16"/>
      <c r="AF66" s="16"/>
      <c r="AG66" s="58"/>
      <c r="AH66" s="16"/>
      <c r="AI66" s="58"/>
      <c r="AJ66" s="16"/>
      <c r="AK66" s="58"/>
    </row>
    <row r="67" spans="1:38" ht="3.95" customHeight="1"/>
    <row r="68" spans="1:38" ht="11.1" customHeight="1">
      <c r="A68" s="9" t="s">
        <v>42</v>
      </c>
      <c r="D68" s="9"/>
      <c r="E68" s="18"/>
      <c r="F68" s="9"/>
      <c r="G68" s="18"/>
      <c r="H68" s="9"/>
      <c r="I68" s="18"/>
      <c r="J68" s="9"/>
      <c r="K68" s="18"/>
      <c r="L68" s="9"/>
      <c r="M68" s="18"/>
      <c r="N68" s="9"/>
      <c r="O68" s="18"/>
      <c r="P68" s="9"/>
      <c r="Q68" s="18"/>
      <c r="R68" s="9"/>
      <c r="S68" s="18"/>
      <c r="T68" s="9"/>
      <c r="U68" s="18"/>
      <c r="V68" s="9"/>
      <c r="W68" s="18"/>
      <c r="X68" s="9"/>
      <c r="Y68" s="18"/>
      <c r="Z68" s="9"/>
      <c r="AB68" s="9"/>
      <c r="AD68" s="9" t="s">
        <v>42</v>
      </c>
      <c r="AG68" s="9"/>
      <c r="AH68" s="18"/>
      <c r="AI68" s="9"/>
      <c r="AJ68" s="18"/>
      <c r="AK68" s="9"/>
    </row>
    <row r="69" spans="1:38" ht="11.1" customHeight="1">
      <c r="A69" s="9"/>
      <c r="D69" s="9"/>
      <c r="E69" s="18"/>
      <c r="F69" s="9"/>
      <c r="G69" s="18"/>
      <c r="H69" s="9"/>
      <c r="I69" s="18"/>
      <c r="J69" s="9"/>
      <c r="K69" s="18"/>
      <c r="L69" s="9"/>
      <c r="M69" s="18"/>
      <c r="N69" s="9"/>
      <c r="O69" s="18"/>
      <c r="P69" s="9"/>
      <c r="Q69" s="18"/>
      <c r="R69" s="9"/>
      <c r="S69" s="18"/>
      <c r="T69" s="9"/>
      <c r="U69" s="18"/>
      <c r="V69" s="9"/>
      <c r="W69" s="18"/>
      <c r="X69" s="9"/>
      <c r="Y69" s="18"/>
      <c r="Z69" s="9"/>
      <c r="AB69" s="9"/>
      <c r="AD69" s="9"/>
      <c r="AG69" s="9"/>
      <c r="AH69" s="18"/>
      <c r="AI69" s="9"/>
      <c r="AJ69" s="18"/>
      <c r="AK69" s="9"/>
    </row>
    <row r="70" spans="1:38" ht="11.1" customHeight="1">
      <c r="A70" s="15" t="s">
        <v>43</v>
      </c>
      <c r="B70" s="16"/>
      <c r="C70" s="16"/>
      <c r="D70" s="19">
        <f>IF(D68=0,0,#REF!/D68)</f>
        <v>0</v>
      </c>
      <c r="E70" s="19"/>
      <c r="F70" s="19">
        <f>IF(F68=0,0,#REF!/F68)</f>
        <v>0</v>
      </c>
      <c r="G70" s="19"/>
      <c r="H70" s="19">
        <f>IF(H68=0,0,#REF!/H68)</f>
        <v>0</v>
      </c>
      <c r="I70" s="19"/>
      <c r="J70" s="19">
        <f>IF(J68=0,0,#REF!/J68)</f>
        <v>0</v>
      </c>
      <c r="K70" s="19"/>
      <c r="L70" s="19">
        <f>IF(L68=0,0,#REF!/L68)</f>
        <v>0</v>
      </c>
      <c r="M70" s="19"/>
      <c r="N70" s="19">
        <f>IF(N68=0,0,#REF!/N68)</f>
        <v>0</v>
      </c>
      <c r="O70" s="19"/>
      <c r="P70" s="19">
        <f>IF(P68=0,0,#REF!/P68)</f>
        <v>0</v>
      </c>
      <c r="Q70" s="19"/>
      <c r="R70" s="19">
        <f>IF(R68=0,0,#REF!/R68)</f>
        <v>0</v>
      </c>
      <c r="S70" s="19"/>
      <c r="T70" s="19">
        <f>IF(T68=0,0,#REF!/T68)</f>
        <v>0</v>
      </c>
      <c r="U70" s="19"/>
      <c r="V70" s="19">
        <f>IF(V68=0,0,#REF!/V68)</f>
        <v>0</v>
      </c>
      <c r="W70" s="19"/>
      <c r="X70" s="19">
        <f>IF(X68=0,0,#REF!/X68)</f>
        <v>0</v>
      </c>
      <c r="Y70" s="19"/>
      <c r="Z70" s="19">
        <f>IF(Z68=0,0,#REF!/Z68)</f>
        <v>0</v>
      </c>
      <c r="AA70" s="19"/>
      <c r="AB70" s="19">
        <f>IF(AB68=0,0,#REF!/AB68)</f>
        <v>0</v>
      </c>
      <c r="AC70" s="16"/>
      <c r="AD70" s="15" t="s">
        <v>43</v>
      </c>
      <c r="AE70" s="16"/>
      <c r="AF70" s="16"/>
      <c r="AG70" s="19">
        <f>IF(AG68=0,0,#REF!/AG68)</f>
        <v>0</v>
      </c>
      <c r="AH70" s="19"/>
      <c r="AI70" s="19">
        <f>IF(AI68=0,0,#REF!/AI68)</f>
        <v>0</v>
      </c>
      <c r="AJ70" s="19"/>
      <c r="AK70" s="19">
        <f>IF(AK68=0,0,#REF!/AK68)</f>
        <v>0</v>
      </c>
    </row>
    <row r="73" spans="1:38" ht="15.75">
      <c r="A73" s="6" t="str">
        <f>A1</f>
        <v>TRANSWESTERN PIPELINE GROUP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3"/>
      <c r="AB73" s="3"/>
      <c r="AD73" s="6" t="str">
        <f>AD1</f>
        <v>TRANSWESTERN PIPELINE GROUP</v>
      </c>
      <c r="AE73" s="1"/>
      <c r="AF73" s="1"/>
      <c r="AG73" s="1"/>
      <c r="AH73" s="1"/>
      <c r="AI73" s="1"/>
      <c r="AJ73" s="1"/>
      <c r="AK73" s="1"/>
      <c r="AL73" s="3"/>
    </row>
    <row r="74" spans="1:38" ht="15.75">
      <c r="A74" s="6" t="str">
        <f>A2</f>
        <v>2001 - 2003 OPERATING &amp; STRATEGIC PLAN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5"/>
      <c r="AB74" s="5"/>
      <c r="AD74" s="6" t="str">
        <f>AD2</f>
        <v>2001 - 2003 OPERATING &amp; STRATEGIC PLAN</v>
      </c>
      <c r="AE74" s="1"/>
      <c r="AF74" s="1"/>
      <c r="AG74" s="1"/>
      <c r="AH74" s="1"/>
      <c r="AI74" s="1"/>
      <c r="AJ74" s="1"/>
      <c r="AK74" s="1"/>
      <c r="AL74" s="5"/>
    </row>
    <row r="75" spans="1:38" ht="15.75">
      <c r="A75" s="67" t="s">
        <v>106</v>
      </c>
      <c r="B75" s="1"/>
      <c r="C75" s="1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 s="70" t="s">
        <v>98</v>
      </c>
      <c r="AD75" s="6" t="str">
        <f>A75</f>
        <v>CASH FLOW STATEMENT</v>
      </c>
      <c r="AE75" s="1"/>
      <c r="AF75" s="1"/>
      <c r="AG75" s="1"/>
      <c r="AH75" s="1"/>
      <c r="AI75" s="1"/>
      <c r="AJ75" s="1"/>
      <c r="AK75" s="1"/>
      <c r="AL75" s="65"/>
    </row>
    <row r="76" spans="1:38" s="16" customFormat="1">
      <c r="D76" s="23" t="s">
        <v>2</v>
      </c>
      <c r="E76" s="24"/>
      <c r="F76" s="23" t="s">
        <v>51</v>
      </c>
      <c r="G76" s="24"/>
      <c r="H76" s="23" t="s">
        <v>3</v>
      </c>
      <c r="I76" s="25"/>
      <c r="J76" s="23" t="s">
        <v>4</v>
      </c>
      <c r="K76" s="25"/>
      <c r="L76" s="23" t="s">
        <v>5</v>
      </c>
      <c r="M76" s="10"/>
      <c r="N76" s="22" t="s">
        <v>6</v>
      </c>
      <c r="P76" s="22" t="s">
        <v>7</v>
      </c>
      <c r="R76" s="22" t="s">
        <v>8</v>
      </c>
      <c r="T76" s="22" t="s">
        <v>9</v>
      </c>
      <c r="V76" s="22" t="s">
        <v>10</v>
      </c>
      <c r="X76" s="22" t="s">
        <v>11</v>
      </c>
      <c r="Z76" s="22" t="s">
        <v>12</v>
      </c>
      <c r="AA76" s="10"/>
      <c r="AB76" s="11" t="s">
        <v>13</v>
      </c>
      <c r="AG76" s="59" t="s">
        <v>98</v>
      </c>
      <c r="AH76" s="24"/>
      <c r="AI76" s="59" t="s">
        <v>102</v>
      </c>
      <c r="AJ76" s="24"/>
      <c r="AK76" s="59" t="s">
        <v>104</v>
      </c>
    </row>
    <row r="77" spans="1:38">
      <c r="A77" s="15" t="s">
        <v>52</v>
      </c>
      <c r="AD77" s="15" t="s">
        <v>52</v>
      </c>
    </row>
    <row r="78" spans="1:38" s="49" customFormat="1">
      <c r="A78" s="48" t="s">
        <v>85</v>
      </c>
      <c r="D78" s="50">
        <f>D65</f>
        <v>6.5000000000000009</v>
      </c>
      <c r="E78" s="51"/>
      <c r="F78" s="50">
        <f>F65</f>
        <v>5.3999999999999986</v>
      </c>
      <c r="G78" s="51"/>
      <c r="H78" s="50">
        <f>H65</f>
        <v>6.6000000000000005</v>
      </c>
      <c r="I78" s="51"/>
      <c r="J78" s="50">
        <f>J65</f>
        <v>6</v>
      </c>
      <c r="K78" s="51"/>
      <c r="L78" s="50">
        <f>L65</f>
        <v>6.2000000000000011</v>
      </c>
      <c r="M78" s="51"/>
      <c r="N78" s="50">
        <f>N65</f>
        <v>5.8</v>
      </c>
      <c r="O78" s="51"/>
      <c r="P78" s="50">
        <f>P65</f>
        <v>5.8999999999999986</v>
      </c>
      <c r="Q78" s="51"/>
      <c r="R78" s="50">
        <f>R65</f>
        <v>6</v>
      </c>
      <c r="S78" s="51"/>
      <c r="T78" s="50">
        <f>T65</f>
        <v>5.9000000000000021</v>
      </c>
      <c r="U78" s="51"/>
      <c r="V78" s="50">
        <f>V65</f>
        <v>6.6000000000000023</v>
      </c>
      <c r="W78" s="51"/>
      <c r="X78" s="50">
        <f>X65</f>
        <v>5.7</v>
      </c>
      <c r="Y78" s="51"/>
      <c r="Z78" s="50">
        <f>Z65</f>
        <v>6.2000000000000011</v>
      </c>
      <c r="AB78" s="48">
        <f t="shared" ref="AB78:AB84" si="2">SUM(D78:Z78)</f>
        <v>72.8</v>
      </c>
      <c r="AD78" s="48" t="s">
        <v>85</v>
      </c>
      <c r="AG78" s="63">
        <f>AB78</f>
        <v>72.8</v>
      </c>
      <c r="AH78" s="51"/>
      <c r="AI78" s="50">
        <f>AI65</f>
        <v>49.6</v>
      </c>
      <c r="AJ78" s="51"/>
      <c r="AK78" s="50">
        <f>AK65</f>
        <v>124.50000000000004</v>
      </c>
    </row>
    <row r="79" spans="1:38">
      <c r="A79" s="9" t="s">
        <v>53</v>
      </c>
      <c r="D79" s="38"/>
      <c r="E79" s="29"/>
      <c r="F79" s="38"/>
      <c r="G79" s="29"/>
      <c r="H79" s="38"/>
      <c r="I79" s="29"/>
      <c r="J79" s="38"/>
      <c r="K79" s="29"/>
      <c r="L79" s="38"/>
      <c r="M79" s="29"/>
      <c r="N79" s="38"/>
      <c r="O79" s="29"/>
      <c r="P79" s="38"/>
      <c r="Q79" s="29"/>
      <c r="R79" s="38"/>
      <c r="S79" s="29"/>
      <c r="T79" s="38"/>
      <c r="U79" s="29"/>
      <c r="V79" s="38"/>
      <c r="W79" s="29"/>
      <c r="X79" s="38"/>
      <c r="Y79" s="29"/>
      <c r="Z79" s="38"/>
      <c r="AD79" s="9" t="s">
        <v>53</v>
      </c>
      <c r="AG79" s="38"/>
      <c r="AH79" s="29"/>
      <c r="AI79" s="38"/>
      <c r="AJ79" s="29"/>
      <c r="AK79" s="38"/>
    </row>
    <row r="80" spans="1:38">
      <c r="B80" s="9" t="s">
        <v>24</v>
      </c>
      <c r="D80" s="37">
        <f>D19+D20</f>
        <v>1.8</v>
      </c>
      <c r="E80" s="29"/>
      <c r="F80" s="37">
        <f>F19+F20</f>
        <v>1.8</v>
      </c>
      <c r="G80" s="29"/>
      <c r="H80" s="37">
        <f>H19+H20</f>
        <v>1.9</v>
      </c>
      <c r="I80" s="29"/>
      <c r="J80" s="37">
        <f>J19+J20</f>
        <v>1.8</v>
      </c>
      <c r="K80" s="29"/>
      <c r="L80" s="37">
        <f>L19+L20</f>
        <v>1.8</v>
      </c>
      <c r="M80" s="29"/>
      <c r="N80" s="37">
        <f>N19+N20</f>
        <v>1.8</v>
      </c>
      <c r="O80" s="29"/>
      <c r="P80" s="37">
        <f>P19+P20</f>
        <v>1.8</v>
      </c>
      <c r="Q80" s="29"/>
      <c r="R80" s="37">
        <f>R19+R20</f>
        <v>1.9</v>
      </c>
      <c r="S80" s="29"/>
      <c r="T80" s="37">
        <f>T19+T20</f>
        <v>1.8</v>
      </c>
      <c r="U80" s="29"/>
      <c r="V80" s="37">
        <f>V19+V20</f>
        <v>1.9</v>
      </c>
      <c r="W80" s="29"/>
      <c r="X80" s="37">
        <f>X19+X20</f>
        <v>1.8</v>
      </c>
      <c r="Y80" s="29"/>
      <c r="Z80" s="37">
        <f>Z19+Z20</f>
        <v>1.9</v>
      </c>
      <c r="AB80" s="9">
        <f t="shared" si="2"/>
        <v>22</v>
      </c>
      <c r="AE80" s="9" t="s">
        <v>24</v>
      </c>
      <c r="AG80" s="60">
        <f>AB80</f>
        <v>22</v>
      </c>
      <c r="AH80" s="29"/>
      <c r="AI80" s="37">
        <f>AI19+AI20</f>
        <v>24.7</v>
      </c>
      <c r="AJ80" s="29"/>
      <c r="AK80" s="37">
        <f>AK19+AK20</f>
        <v>32.9</v>
      </c>
    </row>
    <row r="81" spans="1:37">
      <c r="B81" s="9" t="s">
        <v>54</v>
      </c>
      <c r="D81" s="46">
        <f>D54</f>
        <v>0</v>
      </c>
      <c r="E81" s="29"/>
      <c r="F81" s="46">
        <f>F54</f>
        <v>0.1</v>
      </c>
      <c r="G81" s="29"/>
      <c r="H81" s="46">
        <f>H54</f>
        <v>0</v>
      </c>
      <c r="I81" s="29"/>
      <c r="J81" s="46">
        <f>J54</f>
        <v>0.1</v>
      </c>
      <c r="K81" s="29"/>
      <c r="L81" s="46">
        <f>L54</f>
        <v>0</v>
      </c>
      <c r="M81" s="29"/>
      <c r="N81" s="39">
        <f>N54+0.1</f>
        <v>0.1</v>
      </c>
      <c r="O81" s="29"/>
      <c r="P81" s="39">
        <f>P54-0.1</f>
        <v>0</v>
      </c>
      <c r="Q81" s="29"/>
      <c r="R81" s="46">
        <f>R54</f>
        <v>0</v>
      </c>
      <c r="S81" s="29"/>
      <c r="T81" s="46">
        <f>T54</f>
        <v>0.5</v>
      </c>
      <c r="U81" s="29"/>
      <c r="V81" s="46">
        <f>V54</f>
        <v>0.1</v>
      </c>
      <c r="W81" s="29"/>
      <c r="X81" s="46">
        <f>X54</f>
        <v>-0.7</v>
      </c>
      <c r="Y81" s="29"/>
      <c r="Z81" s="46">
        <f>Z54</f>
        <v>0.1</v>
      </c>
      <c r="AB81" s="9">
        <f t="shared" si="2"/>
        <v>0.30000000000000004</v>
      </c>
      <c r="AE81" s="9" t="s">
        <v>54</v>
      </c>
      <c r="AG81" s="60">
        <f>AB81</f>
        <v>0.30000000000000004</v>
      </c>
      <c r="AH81" s="29"/>
      <c r="AI81" s="46">
        <f>AI54</f>
        <v>11.8</v>
      </c>
      <c r="AJ81" s="29"/>
      <c r="AK81" s="46">
        <f>AK54</f>
        <v>19.899999999999999</v>
      </c>
    </row>
    <row r="82" spans="1:37">
      <c r="B82" s="9" t="s">
        <v>55</v>
      </c>
      <c r="D82" s="12">
        <v>0</v>
      </c>
      <c r="E82" s="29"/>
      <c r="F82" s="12">
        <v>0</v>
      </c>
      <c r="G82" s="29"/>
      <c r="H82" s="12">
        <v>0</v>
      </c>
      <c r="I82" s="29"/>
      <c r="J82" s="12">
        <v>0</v>
      </c>
      <c r="K82" s="29"/>
      <c r="L82" s="12">
        <v>0</v>
      </c>
      <c r="M82" s="29"/>
      <c r="N82" s="12">
        <v>0</v>
      </c>
      <c r="O82" s="29"/>
      <c r="P82" s="12">
        <v>0</v>
      </c>
      <c r="Q82" s="29"/>
      <c r="R82" s="12">
        <v>0</v>
      </c>
      <c r="S82" s="29"/>
      <c r="T82" s="12">
        <v>0</v>
      </c>
      <c r="U82" s="29"/>
      <c r="V82" s="12">
        <v>0</v>
      </c>
      <c r="W82" s="29"/>
      <c r="X82" s="12">
        <v>0</v>
      </c>
      <c r="Y82" s="29"/>
      <c r="Z82" s="12">
        <v>0</v>
      </c>
      <c r="AB82" s="9">
        <f t="shared" si="2"/>
        <v>0</v>
      </c>
      <c r="AE82" s="9" t="s">
        <v>55</v>
      </c>
      <c r="AG82" s="60">
        <f>AB82</f>
        <v>0</v>
      </c>
      <c r="AH82" s="29"/>
      <c r="AI82" s="12">
        <v>0</v>
      </c>
      <c r="AJ82" s="29"/>
      <c r="AK82" s="12">
        <v>0</v>
      </c>
    </row>
    <row r="83" spans="1:37">
      <c r="B83" s="9" t="s">
        <v>22</v>
      </c>
      <c r="D83" s="12">
        <v>0</v>
      </c>
      <c r="E83" s="29"/>
      <c r="F83" s="12">
        <v>0</v>
      </c>
      <c r="G83" s="29"/>
      <c r="H83" s="12">
        <v>0</v>
      </c>
      <c r="I83" s="29"/>
      <c r="J83" s="12">
        <v>0</v>
      </c>
      <c r="K83" s="29"/>
      <c r="L83" s="12">
        <v>0</v>
      </c>
      <c r="M83" s="29"/>
      <c r="N83" s="12">
        <v>0</v>
      </c>
      <c r="O83" s="29"/>
      <c r="P83" s="12">
        <v>0</v>
      </c>
      <c r="Q83" s="29"/>
      <c r="R83" s="12">
        <v>0</v>
      </c>
      <c r="S83" s="29"/>
      <c r="T83" s="12">
        <v>0</v>
      </c>
      <c r="U83" s="29"/>
      <c r="V83" s="12">
        <v>0</v>
      </c>
      <c r="W83" s="29"/>
      <c r="X83" s="12">
        <v>0</v>
      </c>
      <c r="Y83" s="29"/>
      <c r="Z83" s="12">
        <v>0</v>
      </c>
      <c r="AB83" s="9">
        <f t="shared" si="2"/>
        <v>0</v>
      </c>
      <c r="AE83" s="9" t="s">
        <v>22</v>
      </c>
      <c r="AG83" s="60">
        <f>AB83</f>
        <v>0</v>
      </c>
      <c r="AH83" s="29"/>
      <c r="AI83" s="12">
        <v>0</v>
      </c>
      <c r="AJ83" s="29"/>
      <c r="AK83" s="12">
        <v>0</v>
      </c>
    </row>
    <row r="84" spans="1:37">
      <c r="A84" s="9"/>
      <c r="B84" s="10" t="s">
        <v>56</v>
      </c>
      <c r="D84" s="40">
        <f>-D30</f>
        <v>0</v>
      </c>
      <c r="E84" s="29"/>
      <c r="F84" s="40">
        <f>-F30</f>
        <v>0</v>
      </c>
      <c r="G84" s="29"/>
      <c r="H84" s="40">
        <f>-H30</f>
        <v>0</v>
      </c>
      <c r="I84" s="29"/>
      <c r="J84" s="40">
        <f>-J30</f>
        <v>0</v>
      </c>
      <c r="K84" s="29"/>
      <c r="L84" s="40">
        <f>-L30</f>
        <v>0</v>
      </c>
      <c r="M84" s="29"/>
      <c r="N84" s="40">
        <f>-N30</f>
        <v>0</v>
      </c>
      <c r="O84" s="29"/>
      <c r="P84" s="40">
        <f>-P30</f>
        <v>0</v>
      </c>
      <c r="Q84" s="29"/>
      <c r="R84" s="40">
        <f>-R30</f>
        <v>0</v>
      </c>
      <c r="S84" s="29"/>
      <c r="T84" s="40">
        <f>-T30</f>
        <v>0</v>
      </c>
      <c r="U84" s="29"/>
      <c r="V84" s="40">
        <f>-V30</f>
        <v>0</v>
      </c>
      <c r="W84" s="29"/>
      <c r="X84" s="40">
        <f>-X30</f>
        <v>0</v>
      </c>
      <c r="Y84" s="29"/>
      <c r="Z84" s="40">
        <f>-Z30</f>
        <v>0</v>
      </c>
      <c r="AB84" s="14">
        <f t="shared" si="2"/>
        <v>0</v>
      </c>
      <c r="AD84" s="9"/>
      <c r="AE84" s="10" t="s">
        <v>56</v>
      </c>
      <c r="AG84" s="61">
        <f>AB84</f>
        <v>0</v>
      </c>
      <c r="AH84" s="29"/>
      <c r="AI84" s="40">
        <f>-AI30</f>
        <v>0</v>
      </c>
      <c r="AJ84" s="29"/>
      <c r="AK84" s="40">
        <f>-AK30</f>
        <v>0</v>
      </c>
    </row>
    <row r="85" spans="1:37" ht="3.95" customHeight="1">
      <c r="D85" s="38"/>
      <c r="E85" s="29"/>
      <c r="F85" s="38"/>
      <c r="G85" s="29"/>
      <c r="H85" s="38"/>
      <c r="I85" s="29"/>
      <c r="J85" s="38"/>
      <c r="K85" s="29"/>
      <c r="L85" s="38"/>
      <c r="M85" s="29"/>
      <c r="N85" s="38"/>
      <c r="O85" s="29"/>
      <c r="P85" s="38"/>
      <c r="Q85" s="29"/>
      <c r="R85" s="38"/>
      <c r="S85" s="29"/>
      <c r="T85" s="38"/>
      <c r="U85" s="29"/>
      <c r="V85" s="38"/>
      <c r="W85" s="29"/>
      <c r="X85" s="38"/>
      <c r="Y85" s="29"/>
      <c r="Z85" s="38"/>
      <c r="AG85" s="38"/>
      <c r="AH85" s="29"/>
      <c r="AI85" s="38"/>
      <c r="AJ85" s="29"/>
      <c r="AK85" s="38"/>
    </row>
    <row r="86" spans="1:37">
      <c r="A86" s="16"/>
      <c r="B86" s="16"/>
      <c r="C86" s="15" t="s">
        <v>57</v>
      </c>
      <c r="D86" s="41">
        <f>SUM(D78:D84)</f>
        <v>8.3000000000000007</v>
      </c>
      <c r="E86" s="30"/>
      <c r="F86" s="41">
        <f>SUM(F78:F84)</f>
        <v>7.299999999999998</v>
      </c>
      <c r="G86" s="30"/>
      <c r="H86" s="41">
        <f>SUM(H78:H84)</f>
        <v>8.5</v>
      </c>
      <c r="I86" s="30"/>
      <c r="J86" s="41">
        <f>SUM(J78:J84)</f>
        <v>7.8999999999999995</v>
      </c>
      <c r="K86" s="30"/>
      <c r="L86" s="41">
        <f>SUM(L78:L84)</f>
        <v>8.0000000000000018</v>
      </c>
      <c r="M86" s="30"/>
      <c r="N86" s="41">
        <f>SUM(N78:N84)</f>
        <v>7.6999999999999993</v>
      </c>
      <c r="O86" s="30"/>
      <c r="P86" s="41">
        <f>SUM(P78:P84)</f>
        <v>7.6999999999999984</v>
      </c>
      <c r="Q86" s="30"/>
      <c r="R86" s="41">
        <f>SUM(R78:R84)</f>
        <v>7.9</v>
      </c>
      <c r="S86" s="30"/>
      <c r="T86" s="41">
        <f>SUM(T78:T84)</f>
        <v>8.2000000000000028</v>
      </c>
      <c r="U86" s="30"/>
      <c r="V86" s="41">
        <f>SUM(V78:V84)</f>
        <v>8.6000000000000014</v>
      </c>
      <c r="W86" s="30"/>
      <c r="X86" s="41">
        <f>SUM(X78:X84)</f>
        <v>6.8</v>
      </c>
      <c r="Y86" s="30"/>
      <c r="Z86" s="41">
        <f>SUM(Z78:Z84)</f>
        <v>8.2000000000000011</v>
      </c>
      <c r="AB86" s="41">
        <f>SUM(AB78:AB84)</f>
        <v>95.1</v>
      </c>
      <c r="AD86" s="16"/>
      <c r="AE86" s="16"/>
      <c r="AF86" s="15" t="s">
        <v>57</v>
      </c>
      <c r="AG86" s="41">
        <f>SUM(AG78:AG84)</f>
        <v>95.1</v>
      </c>
      <c r="AH86" s="30"/>
      <c r="AI86" s="41">
        <f>SUM(AI78:AI84)</f>
        <v>86.1</v>
      </c>
      <c r="AJ86" s="30"/>
      <c r="AK86" s="41">
        <f>SUM(AK78:AK84)</f>
        <v>177.30000000000004</v>
      </c>
    </row>
    <row r="87" spans="1:37" ht="3.95" customHeight="1">
      <c r="D87" s="38"/>
      <c r="E87" s="29"/>
      <c r="F87" s="38"/>
      <c r="G87" s="29"/>
      <c r="H87" s="38"/>
      <c r="I87" s="29"/>
      <c r="J87" s="38"/>
      <c r="K87" s="29"/>
      <c r="L87" s="38"/>
      <c r="M87" s="29"/>
      <c r="N87" s="38"/>
      <c r="O87" s="29"/>
      <c r="P87" s="38"/>
      <c r="Q87" s="29"/>
      <c r="R87" s="38"/>
      <c r="S87" s="29"/>
      <c r="T87" s="38"/>
      <c r="U87" s="29"/>
      <c r="V87" s="38"/>
      <c r="W87" s="29"/>
      <c r="X87" s="38"/>
      <c r="Y87" s="29"/>
      <c r="Z87" s="38"/>
      <c r="AG87" s="38"/>
      <c r="AH87" s="29"/>
      <c r="AI87" s="38"/>
      <c r="AJ87" s="29"/>
      <c r="AK87" s="38"/>
    </row>
    <row r="88" spans="1:37">
      <c r="B88" s="9" t="s">
        <v>58</v>
      </c>
      <c r="D88" s="12">
        <v>0</v>
      </c>
      <c r="E88" s="29"/>
      <c r="F88" s="12">
        <v>0</v>
      </c>
      <c r="G88" s="29"/>
      <c r="H88" s="12">
        <v>0</v>
      </c>
      <c r="I88" s="29"/>
      <c r="J88" s="12">
        <v>0</v>
      </c>
      <c r="K88" s="29"/>
      <c r="L88" s="12">
        <v>0</v>
      </c>
      <c r="M88" s="29"/>
      <c r="N88" s="12">
        <v>0</v>
      </c>
      <c r="O88" s="29"/>
      <c r="P88" s="12">
        <v>0</v>
      </c>
      <c r="Q88" s="29"/>
      <c r="R88" s="12">
        <v>0</v>
      </c>
      <c r="S88" s="29"/>
      <c r="T88" s="12">
        <v>0</v>
      </c>
      <c r="U88" s="29"/>
      <c r="V88" s="12">
        <v>0</v>
      </c>
      <c r="W88" s="29"/>
      <c r="X88" s="12">
        <v>0</v>
      </c>
      <c r="Y88" s="29"/>
      <c r="Z88" s="12">
        <v>0</v>
      </c>
      <c r="AB88" s="9">
        <f>SUM(D88:Z88)</f>
        <v>0</v>
      </c>
      <c r="AE88" s="9" t="s">
        <v>58</v>
      </c>
      <c r="AG88" s="60">
        <f>AB88</f>
        <v>0</v>
      </c>
      <c r="AH88" s="29"/>
      <c r="AI88" s="12">
        <v>0</v>
      </c>
      <c r="AJ88" s="29"/>
      <c r="AK88" s="12">
        <v>0</v>
      </c>
    </row>
    <row r="89" spans="1:37">
      <c r="B89" s="9" t="s">
        <v>59</v>
      </c>
      <c r="D89" s="37">
        <f>-D27</f>
        <v>0</v>
      </c>
      <c r="E89" s="29"/>
      <c r="F89" s="37">
        <f>-F27</f>
        <v>0</v>
      </c>
      <c r="G89" s="29"/>
      <c r="H89" s="37">
        <f>-H27</f>
        <v>0</v>
      </c>
      <c r="I89" s="29"/>
      <c r="J89" s="37">
        <f>-J27</f>
        <v>0</v>
      </c>
      <c r="K89" s="29"/>
      <c r="L89" s="37">
        <f>-L27</f>
        <v>0</v>
      </c>
      <c r="M89" s="29"/>
      <c r="N89" s="37">
        <f>-N27</f>
        <v>0</v>
      </c>
      <c r="O89" s="29"/>
      <c r="P89" s="37">
        <f>-P27</f>
        <v>0</v>
      </c>
      <c r="Q89" s="29"/>
      <c r="R89" s="37">
        <f>-R27</f>
        <v>0</v>
      </c>
      <c r="S89" s="29"/>
      <c r="T89" s="37">
        <f>-T27</f>
        <v>0</v>
      </c>
      <c r="U89" s="29"/>
      <c r="V89" s="37">
        <f>-V27</f>
        <v>0</v>
      </c>
      <c r="W89" s="29"/>
      <c r="X89" s="37">
        <f>-X27</f>
        <v>0</v>
      </c>
      <c r="Y89" s="29"/>
      <c r="Z89" s="37">
        <f>-Z27</f>
        <v>0</v>
      </c>
      <c r="AB89" s="9">
        <f>SUM(D89:Z89)</f>
        <v>0</v>
      </c>
      <c r="AE89" s="9" t="s">
        <v>59</v>
      </c>
      <c r="AG89" s="60">
        <f>AB89</f>
        <v>0</v>
      </c>
      <c r="AH89" s="29"/>
      <c r="AI89" s="37">
        <f>-AI27</f>
        <v>0</v>
      </c>
      <c r="AJ89" s="29"/>
      <c r="AK89" s="37">
        <f>-AK27</f>
        <v>0</v>
      </c>
    </row>
    <row r="90" spans="1:37">
      <c r="B90" s="9" t="s">
        <v>60</v>
      </c>
      <c r="D90" s="12">
        <v>0</v>
      </c>
      <c r="E90" s="29"/>
      <c r="F90" s="12">
        <v>0</v>
      </c>
      <c r="G90" s="29"/>
      <c r="H90" s="12">
        <v>0</v>
      </c>
      <c r="I90" s="29"/>
      <c r="J90" s="12">
        <v>0</v>
      </c>
      <c r="K90" s="29"/>
      <c r="L90" s="12">
        <v>0</v>
      </c>
      <c r="M90" s="29"/>
      <c r="N90" s="12">
        <v>0</v>
      </c>
      <c r="O90" s="29"/>
      <c r="P90" s="12">
        <v>0</v>
      </c>
      <c r="Q90" s="29"/>
      <c r="R90" s="12">
        <v>0</v>
      </c>
      <c r="S90" s="29"/>
      <c r="T90" s="12">
        <v>0</v>
      </c>
      <c r="U90" s="29"/>
      <c r="V90" s="12">
        <v>0</v>
      </c>
      <c r="W90" s="29"/>
      <c r="X90" s="12">
        <v>0</v>
      </c>
      <c r="Y90" s="29"/>
      <c r="Z90" s="12">
        <v>0</v>
      </c>
      <c r="AB90" s="9">
        <f>SUM(D90:Z90)</f>
        <v>0</v>
      </c>
      <c r="AE90" s="9" t="s">
        <v>60</v>
      </c>
      <c r="AG90" s="60">
        <f>AB90</f>
        <v>0</v>
      </c>
      <c r="AH90" s="29"/>
      <c r="AI90" s="12">
        <v>0</v>
      </c>
      <c r="AJ90" s="29"/>
      <c r="AK90" s="12">
        <v>0</v>
      </c>
    </row>
    <row r="91" spans="1:37">
      <c r="B91" s="9" t="s">
        <v>33</v>
      </c>
      <c r="D91" s="13">
        <v>-0.4</v>
      </c>
      <c r="E91" s="29"/>
      <c r="F91" s="13">
        <v>-0.5</v>
      </c>
      <c r="G91" s="29"/>
      <c r="H91" s="13">
        <v>-0.5</v>
      </c>
      <c r="I91" s="29"/>
      <c r="J91" s="13">
        <v>-0.5</v>
      </c>
      <c r="K91" s="29"/>
      <c r="L91" s="13">
        <v>-0.4</v>
      </c>
      <c r="M91" s="29"/>
      <c r="N91" s="13">
        <v>-0.4</v>
      </c>
      <c r="O91" s="29"/>
      <c r="P91" s="13">
        <v>-0.4</v>
      </c>
      <c r="Q91" s="29"/>
      <c r="R91" s="13">
        <v>-0.5</v>
      </c>
      <c r="S91" s="29"/>
      <c r="T91" s="13">
        <v>-0.4</v>
      </c>
      <c r="U91" s="29"/>
      <c r="V91" s="13">
        <v>-0.5</v>
      </c>
      <c r="W91" s="29"/>
      <c r="X91" s="13">
        <v>-0.5</v>
      </c>
      <c r="Y91" s="29"/>
      <c r="Z91" s="13">
        <v>-1</v>
      </c>
      <c r="AB91" s="14">
        <f>SUM(D91:Z91)</f>
        <v>-6</v>
      </c>
      <c r="AE91" s="9" t="s">
        <v>33</v>
      </c>
      <c r="AG91" s="61">
        <f>AB91</f>
        <v>-6</v>
      </c>
      <c r="AH91" s="29"/>
      <c r="AI91" s="13">
        <v>2.2000000000000002</v>
      </c>
      <c r="AJ91" s="29"/>
      <c r="AK91" s="13">
        <v>4.0999999999999996</v>
      </c>
    </row>
    <row r="92" spans="1:37" ht="3.95" customHeight="1">
      <c r="D92" s="38"/>
      <c r="E92" s="29"/>
      <c r="F92" s="38"/>
      <c r="G92" s="29"/>
      <c r="H92" s="38"/>
      <c r="I92" s="29"/>
      <c r="J92" s="38"/>
      <c r="K92" s="29"/>
      <c r="L92" s="38"/>
      <c r="M92" s="29"/>
      <c r="N92" s="38"/>
      <c r="O92" s="29"/>
      <c r="P92" s="38"/>
      <c r="Q92" s="29"/>
      <c r="R92" s="38"/>
      <c r="S92" s="29"/>
      <c r="T92" s="38"/>
      <c r="U92" s="29"/>
      <c r="V92" s="38"/>
      <c r="W92" s="29"/>
      <c r="X92" s="38"/>
      <c r="Y92" s="29"/>
      <c r="Z92" s="38"/>
      <c r="AB92" s="38"/>
      <c r="AG92" s="38"/>
      <c r="AH92" s="29"/>
      <c r="AI92" s="38"/>
      <c r="AJ92" s="29"/>
      <c r="AK92" s="38"/>
    </row>
    <row r="93" spans="1:37">
      <c r="C93" s="15" t="s">
        <v>62</v>
      </c>
      <c r="D93" s="41">
        <f>SUM(D86:D92)</f>
        <v>7.9</v>
      </c>
      <c r="E93" s="29"/>
      <c r="F93" s="41">
        <f>SUM(F86:F92)</f>
        <v>6.799999999999998</v>
      </c>
      <c r="G93" s="29"/>
      <c r="H93" s="41">
        <f>SUM(H86:H92)</f>
        <v>8</v>
      </c>
      <c r="I93" s="29"/>
      <c r="J93" s="41">
        <f>SUM(J86:J92)</f>
        <v>7.3999999999999995</v>
      </c>
      <c r="K93" s="29"/>
      <c r="L93" s="41">
        <f>SUM(L86:L92)</f>
        <v>7.6000000000000014</v>
      </c>
      <c r="M93" s="29"/>
      <c r="N93" s="41">
        <f>SUM(N86:N92)</f>
        <v>7.2999999999999989</v>
      </c>
      <c r="O93" s="29"/>
      <c r="P93" s="41">
        <f>SUM(P86:P92)</f>
        <v>7.299999999999998</v>
      </c>
      <c r="Q93" s="29"/>
      <c r="R93" s="41">
        <f>SUM(R86:R92)</f>
        <v>7.4</v>
      </c>
      <c r="S93" s="29"/>
      <c r="T93" s="41">
        <f>SUM(T86:T92)</f>
        <v>7.8000000000000025</v>
      </c>
      <c r="U93" s="29"/>
      <c r="V93" s="41">
        <f>SUM(V86:V92)</f>
        <v>8.1000000000000014</v>
      </c>
      <c r="W93" s="29"/>
      <c r="X93" s="41">
        <f>SUM(X86:X92)</f>
        <v>6.3</v>
      </c>
      <c r="Y93" s="29"/>
      <c r="Z93" s="41">
        <f>SUM(Z86:Z92)</f>
        <v>7.2000000000000011</v>
      </c>
      <c r="AB93" s="41">
        <f>SUM(AB86:AB92)</f>
        <v>89.1</v>
      </c>
      <c r="AF93" s="15" t="s">
        <v>62</v>
      </c>
      <c r="AG93" s="41">
        <f>SUM(AG86:AG92)</f>
        <v>89.1</v>
      </c>
      <c r="AH93" s="29"/>
      <c r="AI93" s="41">
        <f>SUM(AI86:AI92)</f>
        <v>88.3</v>
      </c>
      <c r="AJ93" s="29"/>
      <c r="AK93" s="41">
        <f>SUM(AK86:AK92)</f>
        <v>181.40000000000003</v>
      </c>
    </row>
    <row r="94" spans="1:37" ht="3.95" customHeight="1">
      <c r="D94" s="38"/>
      <c r="E94" s="29"/>
      <c r="F94" s="38"/>
      <c r="G94" s="29"/>
      <c r="H94" s="38"/>
      <c r="I94" s="29"/>
      <c r="J94" s="38"/>
      <c r="K94" s="29"/>
      <c r="L94" s="38"/>
      <c r="M94" s="29"/>
      <c r="N94" s="38"/>
      <c r="O94" s="29"/>
      <c r="P94" s="38"/>
      <c r="Q94" s="29"/>
      <c r="R94" s="38"/>
      <c r="S94" s="29"/>
      <c r="T94" s="38"/>
      <c r="U94" s="29"/>
      <c r="V94" s="38"/>
      <c r="W94" s="29"/>
      <c r="X94" s="38"/>
      <c r="Y94" s="29"/>
      <c r="Z94" s="38"/>
      <c r="AG94" s="38"/>
      <c r="AH94" s="29"/>
      <c r="AI94" s="38"/>
      <c r="AJ94" s="29"/>
      <c r="AK94" s="38"/>
    </row>
    <row r="95" spans="1:37">
      <c r="A95" s="9" t="s">
        <v>63</v>
      </c>
      <c r="D95" s="39"/>
      <c r="E95" s="29"/>
      <c r="F95" s="39"/>
      <c r="G95" s="29"/>
      <c r="H95" s="39"/>
      <c r="I95" s="29"/>
      <c r="J95" s="39"/>
      <c r="K95" s="29"/>
      <c r="L95" s="39"/>
      <c r="M95" s="29"/>
      <c r="N95" s="39"/>
      <c r="O95" s="29"/>
      <c r="P95" s="39"/>
      <c r="Q95" s="29"/>
      <c r="R95" s="39"/>
      <c r="S95" s="29"/>
      <c r="T95" s="39"/>
      <c r="U95" s="29"/>
      <c r="V95" s="39"/>
      <c r="W95" s="29"/>
      <c r="X95" s="39"/>
      <c r="Y95" s="29"/>
      <c r="Z95" s="39"/>
      <c r="AD95" s="9" t="s">
        <v>63</v>
      </c>
      <c r="AG95" s="39"/>
      <c r="AH95" s="29"/>
      <c r="AI95" s="39"/>
      <c r="AJ95" s="29"/>
      <c r="AK95" s="39"/>
    </row>
    <row r="96" spans="1:37">
      <c r="B96" s="9" t="s">
        <v>64</v>
      </c>
      <c r="D96" s="39">
        <v>0</v>
      </c>
      <c r="E96" s="29"/>
      <c r="F96" s="39">
        <v>0</v>
      </c>
      <c r="G96" s="29"/>
      <c r="H96" s="39">
        <v>0</v>
      </c>
      <c r="I96" s="29"/>
      <c r="J96" s="39">
        <v>0</v>
      </c>
      <c r="K96" s="29"/>
      <c r="L96" s="39">
        <v>0</v>
      </c>
      <c r="M96" s="29"/>
      <c r="N96" s="39">
        <v>0</v>
      </c>
      <c r="O96" s="29"/>
      <c r="P96" s="39">
        <v>0</v>
      </c>
      <c r="Q96" s="29"/>
      <c r="R96" s="39">
        <v>0</v>
      </c>
      <c r="S96" s="29"/>
      <c r="T96" s="39">
        <v>0</v>
      </c>
      <c r="U96" s="29"/>
      <c r="V96" s="39">
        <v>0</v>
      </c>
      <c r="W96" s="29"/>
      <c r="X96" s="39">
        <v>0</v>
      </c>
      <c r="Y96" s="29"/>
      <c r="Z96" s="39">
        <v>0</v>
      </c>
      <c r="AB96" s="9">
        <f t="shared" ref="AB96:AB103" si="3">SUM(D96:Z96)</f>
        <v>0</v>
      </c>
      <c r="AE96" s="9" t="s">
        <v>64</v>
      </c>
      <c r="AG96" s="60">
        <f t="shared" ref="AG96:AG102" si="4">AB96</f>
        <v>0</v>
      </c>
      <c r="AH96" s="29"/>
      <c r="AI96" s="39">
        <v>0</v>
      </c>
      <c r="AJ96" s="29"/>
      <c r="AK96" s="39">
        <v>0</v>
      </c>
    </row>
    <row r="97" spans="1:37">
      <c r="B97" s="21" t="s">
        <v>66</v>
      </c>
      <c r="C97" s="20"/>
      <c r="D97" s="39">
        <v>0</v>
      </c>
      <c r="E97" s="29"/>
      <c r="F97" s="39">
        <v>0</v>
      </c>
      <c r="G97" s="29"/>
      <c r="H97" s="39">
        <v>0</v>
      </c>
      <c r="I97" s="29"/>
      <c r="J97" s="39">
        <v>0</v>
      </c>
      <c r="K97" s="29"/>
      <c r="L97" s="39">
        <v>0</v>
      </c>
      <c r="M97" s="29"/>
      <c r="N97" s="39">
        <v>0</v>
      </c>
      <c r="O97" s="29"/>
      <c r="P97" s="39">
        <v>0</v>
      </c>
      <c r="Q97" s="29"/>
      <c r="R97" s="39">
        <v>0</v>
      </c>
      <c r="S97" s="29"/>
      <c r="T97" s="39">
        <v>0</v>
      </c>
      <c r="U97" s="29"/>
      <c r="V97" s="39">
        <v>0</v>
      </c>
      <c r="W97" s="29"/>
      <c r="X97" s="39">
        <v>0</v>
      </c>
      <c r="Y97" s="29"/>
      <c r="Z97" s="39">
        <v>0</v>
      </c>
      <c r="AB97" s="9">
        <f t="shared" si="3"/>
        <v>0</v>
      </c>
      <c r="AE97" s="21" t="s">
        <v>66</v>
      </c>
      <c r="AF97" s="20"/>
      <c r="AG97" s="60">
        <f t="shared" si="4"/>
        <v>0</v>
      </c>
      <c r="AH97" s="29"/>
      <c r="AI97" s="39">
        <v>0</v>
      </c>
      <c r="AJ97" s="29"/>
      <c r="AK97" s="39">
        <v>0</v>
      </c>
    </row>
    <row r="98" spans="1:37">
      <c r="B98" s="9" t="s">
        <v>99</v>
      </c>
      <c r="D98" s="39">
        <v>-0.6</v>
      </c>
      <c r="E98" s="29"/>
      <c r="F98" s="39">
        <v>1.7</v>
      </c>
      <c r="G98" s="29"/>
      <c r="H98" s="39">
        <v>-1.2</v>
      </c>
      <c r="I98" s="29"/>
      <c r="J98" s="39">
        <v>0.4</v>
      </c>
      <c r="K98" s="29"/>
      <c r="L98" s="39">
        <v>-0.4</v>
      </c>
      <c r="M98" s="29"/>
      <c r="N98" s="39">
        <v>0.9</v>
      </c>
      <c r="O98" s="29"/>
      <c r="P98" s="39">
        <v>-0.6</v>
      </c>
      <c r="Q98" s="29"/>
      <c r="R98" s="39">
        <v>0</v>
      </c>
      <c r="S98" s="29"/>
      <c r="T98" s="39">
        <v>0.3</v>
      </c>
      <c r="U98" s="29"/>
      <c r="V98" s="39">
        <v>-1.2</v>
      </c>
      <c r="W98" s="29"/>
      <c r="X98" s="39">
        <v>1.5</v>
      </c>
      <c r="Y98" s="29"/>
      <c r="Z98" s="39">
        <v>0</v>
      </c>
      <c r="AB98" s="9">
        <f t="shared" si="3"/>
        <v>0.80000000000000027</v>
      </c>
      <c r="AE98" s="9" t="s">
        <v>99</v>
      </c>
      <c r="AG98" s="60">
        <f t="shared" si="4"/>
        <v>0.80000000000000027</v>
      </c>
      <c r="AH98" s="29"/>
      <c r="AI98" s="39">
        <v>0</v>
      </c>
      <c r="AJ98" s="29"/>
      <c r="AK98" s="39">
        <v>0</v>
      </c>
    </row>
    <row r="99" spans="1:37">
      <c r="B99" s="9" t="s">
        <v>100</v>
      </c>
      <c r="D99" s="39">
        <v>-3.4</v>
      </c>
      <c r="E99" s="29"/>
      <c r="F99" s="39">
        <v>-2.5</v>
      </c>
      <c r="G99" s="29"/>
      <c r="H99" s="39">
        <v>-1.2</v>
      </c>
      <c r="I99" s="29"/>
      <c r="J99" s="39">
        <v>-0.5</v>
      </c>
      <c r="K99" s="29"/>
      <c r="L99" s="39">
        <v>-0.5</v>
      </c>
      <c r="M99" s="29"/>
      <c r="N99" s="39">
        <v>-0.7</v>
      </c>
      <c r="O99" s="29"/>
      <c r="P99" s="39">
        <v>0.1</v>
      </c>
      <c r="Q99" s="29"/>
      <c r="R99" s="39">
        <v>-0.4</v>
      </c>
      <c r="S99" s="29"/>
      <c r="T99" s="39">
        <v>-0.5</v>
      </c>
      <c r="U99" s="29"/>
      <c r="V99" s="39">
        <v>1.4</v>
      </c>
      <c r="W99" s="29"/>
      <c r="X99" s="39">
        <v>-1.1000000000000001</v>
      </c>
      <c r="Y99" s="29"/>
      <c r="Z99" s="39">
        <v>0.8</v>
      </c>
      <c r="AB99" s="9">
        <f t="shared" si="3"/>
        <v>-8.5</v>
      </c>
      <c r="AE99" s="9" t="s">
        <v>100</v>
      </c>
      <c r="AG99" s="60">
        <f t="shared" si="4"/>
        <v>-8.5</v>
      </c>
      <c r="AH99" s="29"/>
      <c r="AI99" s="39">
        <v>-5.5</v>
      </c>
      <c r="AJ99" s="29"/>
      <c r="AK99" s="39">
        <v>-4</v>
      </c>
    </row>
    <row r="100" spans="1:37">
      <c r="B100" s="9" t="s">
        <v>65</v>
      </c>
      <c r="D100" s="39">
        <v>0</v>
      </c>
      <c r="E100" s="29"/>
      <c r="F100" s="39">
        <v>0</v>
      </c>
      <c r="G100" s="29"/>
      <c r="H100" s="39">
        <v>0</v>
      </c>
      <c r="I100" s="29"/>
      <c r="J100" s="39">
        <v>0</v>
      </c>
      <c r="K100" s="29"/>
      <c r="L100" s="39">
        <v>0</v>
      </c>
      <c r="M100" s="29"/>
      <c r="N100" s="39">
        <v>0</v>
      </c>
      <c r="O100" s="29"/>
      <c r="P100" s="39">
        <v>0</v>
      </c>
      <c r="Q100" s="29"/>
      <c r="R100" s="39">
        <v>0</v>
      </c>
      <c r="S100" s="29"/>
      <c r="T100" s="39">
        <v>0</v>
      </c>
      <c r="U100" s="29"/>
      <c r="V100" s="39">
        <v>0</v>
      </c>
      <c r="W100" s="29"/>
      <c r="X100" s="39">
        <v>0</v>
      </c>
      <c r="Y100" s="29"/>
      <c r="Z100" s="39">
        <v>0</v>
      </c>
      <c r="AB100" s="9">
        <f t="shared" si="3"/>
        <v>0</v>
      </c>
      <c r="AE100" s="9" t="s">
        <v>65</v>
      </c>
      <c r="AG100" s="60">
        <f t="shared" si="4"/>
        <v>0</v>
      </c>
      <c r="AH100" s="29"/>
      <c r="AI100" s="39">
        <v>0</v>
      </c>
      <c r="AJ100" s="29"/>
      <c r="AK100" s="39">
        <v>0</v>
      </c>
    </row>
    <row r="101" spans="1:37">
      <c r="B101" s="9" t="s">
        <v>67</v>
      </c>
      <c r="D101" s="39">
        <v>0.4</v>
      </c>
      <c r="E101" s="29"/>
      <c r="F101" s="39">
        <v>0.6</v>
      </c>
      <c r="G101" s="29"/>
      <c r="H101" s="39">
        <v>0.8</v>
      </c>
      <c r="I101" s="29"/>
      <c r="J101" s="39">
        <v>-2.2000000000000002</v>
      </c>
      <c r="K101" s="29"/>
      <c r="L101" s="39">
        <v>-0.1</v>
      </c>
      <c r="M101" s="29"/>
      <c r="N101" s="39">
        <v>0.7</v>
      </c>
      <c r="O101" s="29"/>
      <c r="P101" s="39">
        <v>0.9</v>
      </c>
      <c r="Q101" s="29"/>
      <c r="R101" s="39">
        <v>0.6</v>
      </c>
      <c r="S101" s="29"/>
      <c r="T101" s="39">
        <v>0.8</v>
      </c>
      <c r="U101" s="29"/>
      <c r="V101" s="39">
        <v>-2.4</v>
      </c>
      <c r="W101" s="29"/>
      <c r="X101" s="39">
        <v>0.7</v>
      </c>
      <c r="Y101" s="29"/>
      <c r="Z101" s="39">
        <v>-0.4</v>
      </c>
      <c r="AB101" s="9">
        <f t="shared" si="3"/>
        <v>0.4</v>
      </c>
      <c r="AE101" s="9" t="s">
        <v>67</v>
      </c>
      <c r="AG101" s="60">
        <f t="shared" si="4"/>
        <v>0.4</v>
      </c>
      <c r="AH101" s="29"/>
      <c r="AI101" s="39">
        <v>0</v>
      </c>
      <c r="AJ101" s="29"/>
      <c r="AK101" s="39">
        <v>0</v>
      </c>
    </row>
    <row r="102" spans="1:37">
      <c r="B102" s="9" t="s">
        <v>68</v>
      </c>
      <c r="D102" s="39">
        <v>1</v>
      </c>
      <c r="E102" s="29"/>
      <c r="F102" s="39">
        <v>1</v>
      </c>
      <c r="G102" s="29"/>
      <c r="H102" s="39">
        <v>1.1000000000000001</v>
      </c>
      <c r="I102" s="29"/>
      <c r="J102" s="39">
        <v>-4.5</v>
      </c>
      <c r="K102" s="29"/>
      <c r="L102" s="39">
        <v>0.4</v>
      </c>
      <c r="M102" s="29"/>
      <c r="N102" s="39">
        <v>1</v>
      </c>
      <c r="O102" s="29"/>
      <c r="P102" s="39">
        <v>1.1000000000000001</v>
      </c>
      <c r="Q102" s="29"/>
      <c r="R102" s="39">
        <v>1</v>
      </c>
      <c r="S102" s="29"/>
      <c r="T102" s="39">
        <v>1.1000000000000001</v>
      </c>
      <c r="U102" s="29"/>
      <c r="V102" s="39">
        <v>-4.5</v>
      </c>
      <c r="W102" s="29"/>
      <c r="X102" s="39">
        <v>0.3</v>
      </c>
      <c r="Y102" s="29"/>
      <c r="Z102" s="39">
        <v>1.1000000000000001</v>
      </c>
      <c r="AB102" s="9">
        <f t="shared" si="3"/>
        <v>0.10000000000000031</v>
      </c>
      <c r="AE102" s="9" t="s">
        <v>68</v>
      </c>
      <c r="AG102" s="60">
        <f t="shared" si="4"/>
        <v>0.10000000000000031</v>
      </c>
      <c r="AH102" s="29"/>
      <c r="AI102" s="39">
        <v>0</v>
      </c>
      <c r="AJ102" s="29"/>
      <c r="AK102" s="39">
        <v>0</v>
      </c>
    </row>
    <row r="103" spans="1:37">
      <c r="B103" s="9" t="s">
        <v>33</v>
      </c>
      <c r="D103" s="42">
        <v>0.2</v>
      </c>
      <c r="E103" s="29"/>
      <c r="F103" s="42">
        <v>-0.8</v>
      </c>
      <c r="G103" s="29"/>
      <c r="H103" s="42">
        <v>0.2</v>
      </c>
      <c r="I103" s="29"/>
      <c r="J103" s="42">
        <v>0.2</v>
      </c>
      <c r="K103" s="29"/>
      <c r="L103" s="42">
        <v>0.2</v>
      </c>
      <c r="M103" s="29"/>
      <c r="N103" s="42">
        <v>0.2</v>
      </c>
      <c r="O103" s="29"/>
      <c r="P103" s="42">
        <v>0.2</v>
      </c>
      <c r="Q103" s="29"/>
      <c r="R103" s="42">
        <v>0.2</v>
      </c>
      <c r="S103" s="29"/>
      <c r="T103" s="42">
        <v>-1</v>
      </c>
      <c r="U103" s="29"/>
      <c r="V103" s="42">
        <v>0.2</v>
      </c>
      <c r="W103" s="29"/>
      <c r="X103" s="42">
        <v>0.2</v>
      </c>
      <c r="Y103" s="29"/>
      <c r="Z103" s="42">
        <v>0</v>
      </c>
      <c r="AB103" s="14">
        <f t="shared" si="3"/>
        <v>0</v>
      </c>
      <c r="AE103" s="9" t="s">
        <v>33</v>
      </c>
      <c r="AG103" s="61">
        <f>AB103</f>
        <v>0</v>
      </c>
      <c r="AH103" s="29"/>
      <c r="AI103" s="42">
        <v>0</v>
      </c>
      <c r="AJ103" s="29"/>
      <c r="AK103" s="42">
        <v>0</v>
      </c>
    </row>
    <row r="104" spans="1:37" ht="3.95" customHeight="1">
      <c r="D104" s="38"/>
      <c r="E104" s="29"/>
      <c r="F104" s="38"/>
      <c r="G104" s="29"/>
      <c r="H104" s="38"/>
      <c r="I104" s="29"/>
      <c r="J104" s="38"/>
      <c r="K104" s="29"/>
      <c r="L104" s="38"/>
      <c r="M104" s="29"/>
      <c r="N104" s="38"/>
      <c r="O104" s="29"/>
      <c r="P104" s="38"/>
      <c r="Q104" s="29"/>
      <c r="R104" s="38"/>
      <c r="S104" s="29"/>
      <c r="T104" s="38"/>
      <c r="U104" s="29"/>
      <c r="V104" s="38"/>
      <c r="W104" s="29"/>
      <c r="X104" s="38"/>
      <c r="Y104" s="29"/>
      <c r="Z104" s="38"/>
      <c r="AG104" s="38"/>
      <c r="AH104" s="29"/>
      <c r="AI104" s="38"/>
      <c r="AJ104" s="29"/>
      <c r="AK104" s="38"/>
    </row>
    <row r="105" spans="1:37">
      <c r="A105" s="16"/>
      <c r="B105" s="15" t="s">
        <v>69</v>
      </c>
      <c r="D105" s="43">
        <f>SUM(D95:D104)</f>
        <v>-2.4</v>
      </c>
      <c r="E105" s="29"/>
      <c r="F105" s="43">
        <f>SUM(F95:F104)</f>
        <v>0</v>
      </c>
      <c r="G105" s="29"/>
      <c r="H105" s="43">
        <f>SUM(H95:H104)</f>
        <v>-0.29999999999999977</v>
      </c>
      <c r="I105" s="29"/>
      <c r="J105" s="43">
        <f>SUM(J95:J104)</f>
        <v>-6.6000000000000005</v>
      </c>
      <c r="K105" s="29"/>
      <c r="L105" s="43">
        <f>SUM(L95:L104)</f>
        <v>-0.39999999999999997</v>
      </c>
      <c r="M105" s="29"/>
      <c r="N105" s="43">
        <f>SUM(N95:N104)</f>
        <v>2.1</v>
      </c>
      <c r="O105" s="29"/>
      <c r="P105" s="43">
        <f>SUM(P95:P104)</f>
        <v>1.7</v>
      </c>
      <c r="Q105" s="29"/>
      <c r="R105" s="43">
        <f>SUM(R95:R104)</f>
        <v>1.4</v>
      </c>
      <c r="S105" s="29"/>
      <c r="T105" s="43">
        <f>SUM(T95:T104)</f>
        <v>0.70000000000000018</v>
      </c>
      <c r="U105" s="29"/>
      <c r="V105" s="43">
        <f>SUM(V95:V104)</f>
        <v>-6.5</v>
      </c>
      <c r="W105" s="29"/>
      <c r="X105" s="43">
        <f>SUM(X95:X104)</f>
        <v>1.5999999999999999</v>
      </c>
      <c r="Y105" s="29"/>
      <c r="Z105" s="43">
        <f>SUM(Z95:Z104)</f>
        <v>1.5</v>
      </c>
      <c r="AB105" s="43">
        <f>SUM(AB95:AB104)</f>
        <v>-7.1999999999999984</v>
      </c>
      <c r="AD105" s="16"/>
      <c r="AE105" s="15" t="s">
        <v>69</v>
      </c>
      <c r="AG105" s="43">
        <f>SUM(AG95:AG104)</f>
        <v>-7.1999999999999984</v>
      </c>
      <c r="AH105" s="29"/>
      <c r="AI105" s="43">
        <f>SUM(AI95:AI104)</f>
        <v>-5.5</v>
      </c>
      <c r="AJ105" s="29"/>
      <c r="AK105" s="43">
        <f>SUM(AK95:AK104)</f>
        <v>-4</v>
      </c>
    </row>
    <row r="106" spans="1:37" ht="3.95" customHeight="1">
      <c r="A106" s="16"/>
      <c r="C106" s="16"/>
      <c r="D106" s="44"/>
      <c r="E106" s="29"/>
      <c r="F106" s="44"/>
      <c r="G106" s="29"/>
      <c r="H106" s="44"/>
      <c r="I106" s="29"/>
      <c r="J106" s="44"/>
      <c r="K106" s="29"/>
      <c r="L106" s="44"/>
      <c r="M106" s="29"/>
      <c r="N106" s="44"/>
      <c r="O106" s="29"/>
      <c r="P106" s="44"/>
      <c r="Q106" s="29"/>
      <c r="R106" s="44"/>
      <c r="S106" s="29"/>
      <c r="T106" s="44"/>
      <c r="U106" s="29"/>
      <c r="V106" s="44"/>
      <c r="W106" s="29"/>
      <c r="X106" s="44"/>
      <c r="Y106" s="29"/>
      <c r="Z106" s="44"/>
      <c r="AB106" s="44"/>
      <c r="AD106" s="16"/>
      <c r="AF106" s="16"/>
      <c r="AG106" s="44"/>
      <c r="AH106" s="29"/>
      <c r="AI106" s="44"/>
      <c r="AJ106" s="29"/>
      <c r="AK106" s="44"/>
    </row>
    <row r="107" spans="1:37">
      <c r="A107" s="15" t="s">
        <v>70</v>
      </c>
      <c r="D107" s="47">
        <f>D93+D105</f>
        <v>5.5</v>
      </c>
      <c r="E107" s="29"/>
      <c r="F107" s="47">
        <f>F93+F105</f>
        <v>6.799999999999998</v>
      </c>
      <c r="G107" s="29"/>
      <c r="H107" s="47">
        <f>H93+H105</f>
        <v>7.7</v>
      </c>
      <c r="I107" s="29"/>
      <c r="J107" s="47">
        <f>J93+J105</f>
        <v>0.79999999999999893</v>
      </c>
      <c r="K107" s="29"/>
      <c r="L107" s="47">
        <f>L93+L105</f>
        <v>7.2000000000000011</v>
      </c>
      <c r="M107" s="29"/>
      <c r="N107" s="47">
        <f>N93+N105</f>
        <v>9.3999999999999986</v>
      </c>
      <c r="O107" s="29"/>
      <c r="P107" s="47">
        <f>P93+P105</f>
        <v>8.9999999999999982</v>
      </c>
      <c r="Q107" s="29"/>
      <c r="R107" s="47">
        <f>R93+R105</f>
        <v>8.8000000000000007</v>
      </c>
      <c r="S107" s="29"/>
      <c r="T107" s="47">
        <f>T93+T105</f>
        <v>8.5000000000000036</v>
      </c>
      <c r="U107" s="29"/>
      <c r="V107" s="47">
        <f>V93+V105</f>
        <v>1.6000000000000014</v>
      </c>
      <c r="W107" s="29"/>
      <c r="X107" s="47">
        <f>X93+X105</f>
        <v>7.8999999999999995</v>
      </c>
      <c r="Y107" s="29"/>
      <c r="Z107" s="47">
        <f>Z93+Z105</f>
        <v>8.7000000000000011</v>
      </c>
      <c r="AB107" s="47">
        <f>AB93+AB105</f>
        <v>81.899999999999991</v>
      </c>
      <c r="AD107" s="15" t="s">
        <v>70</v>
      </c>
      <c r="AG107" s="47">
        <f>AG93+AG105</f>
        <v>81.899999999999991</v>
      </c>
      <c r="AH107" s="29"/>
      <c r="AI107" s="47">
        <f>AI93+AI105</f>
        <v>82.8</v>
      </c>
      <c r="AJ107" s="29"/>
      <c r="AK107" s="47">
        <f>AK93+AK105</f>
        <v>177.40000000000003</v>
      </c>
    </row>
    <row r="108" spans="1:37">
      <c r="D108" s="38"/>
      <c r="E108" s="29"/>
      <c r="F108" s="38"/>
      <c r="G108" s="29"/>
      <c r="H108" s="38"/>
      <c r="I108" s="29"/>
      <c r="J108" s="38"/>
      <c r="K108" s="29"/>
      <c r="L108" s="38"/>
      <c r="M108" s="29"/>
      <c r="N108" s="38"/>
      <c r="O108" s="29"/>
      <c r="P108" s="38"/>
      <c r="Q108" s="29"/>
      <c r="R108" s="38"/>
      <c r="S108" s="29"/>
      <c r="T108" s="38"/>
      <c r="U108" s="29"/>
      <c r="V108" s="38"/>
      <c r="W108" s="29"/>
      <c r="X108" s="38"/>
      <c r="Y108" s="29"/>
      <c r="Z108" s="38"/>
      <c r="AG108" s="38"/>
      <c r="AH108" s="29"/>
      <c r="AI108" s="38"/>
      <c r="AJ108" s="29"/>
      <c r="AK108" s="38"/>
    </row>
    <row r="109" spans="1:37">
      <c r="A109" s="9" t="s">
        <v>71</v>
      </c>
      <c r="D109" s="38"/>
      <c r="E109" s="29"/>
      <c r="F109" s="38"/>
      <c r="G109" s="29"/>
      <c r="H109" s="38"/>
      <c r="I109" s="29"/>
      <c r="J109" s="38"/>
      <c r="K109" s="29"/>
      <c r="L109" s="38"/>
      <c r="M109" s="29"/>
      <c r="N109" s="38"/>
      <c r="O109" s="29"/>
      <c r="P109" s="38"/>
      <c r="Q109" s="29"/>
      <c r="R109" s="38"/>
      <c r="S109" s="29"/>
      <c r="T109" s="38"/>
      <c r="U109" s="29"/>
      <c r="V109" s="38"/>
      <c r="W109" s="29"/>
      <c r="X109" s="38"/>
      <c r="Y109" s="29"/>
      <c r="Z109" s="38"/>
      <c r="AD109" s="9" t="s">
        <v>71</v>
      </c>
      <c r="AG109" s="38"/>
      <c r="AH109" s="29"/>
      <c r="AI109" s="38"/>
      <c r="AJ109" s="29"/>
      <c r="AK109" s="38"/>
    </row>
    <row r="110" spans="1:37">
      <c r="B110" s="9" t="s">
        <v>72</v>
      </c>
      <c r="C110" s="16"/>
      <c r="D110" s="39">
        <v>0</v>
      </c>
      <c r="E110" s="29"/>
      <c r="F110" s="39">
        <v>0</v>
      </c>
      <c r="G110" s="29"/>
      <c r="H110" s="39">
        <v>0</v>
      </c>
      <c r="I110" s="29"/>
      <c r="J110" s="39">
        <v>0</v>
      </c>
      <c r="K110" s="29"/>
      <c r="L110" s="39">
        <v>0</v>
      </c>
      <c r="M110" s="29"/>
      <c r="N110" s="39">
        <v>0</v>
      </c>
      <c r="O110" s="29"/>
      <c r="P110" s="39">
        <v>0</v>
      </c>
      <c r="Q110" s="29"/>
      <c r="R110" s="39">
        <v>0</v>
      </c>
      <c r="S110" s="29"/>
      <c r="T110" s="39">
        <v>0</v>
      </c>
      <c r="U110" s="29"/>
      <c r="V110" s="39">
        <v>0</v>
      </c>
      <c r="W110" s="29"/>
      <c r="X110" s="39">
        <v>0</v>
      </c>
      <c r="Y110" s="29"/>
      <c r="Z110" s="39">
        <v>0</v>
      </c>
      <c r="AB110" s="9">
        <f t="shared" ref="AB110:AB115" si="5">SUM(D110:Z110)</f>
        <v>0</v>
      </c>
      <c r="AE110" s="9" t="s">
        <v>72</v>
      </c>
      <c r="AF110" s="16"/>
      <c r="AG110" s="60">
        <f t="shared" ref="AG110:AG115" si="6">AB110</f>
        <v>0</v>
      </c>
      <c r="AH110" s="29"/>
      <c r="AI110" s="39">
        <v>0</v>
      </c>
      <c r="AJ110" s="29"/>
      <c r="AK110" s="39">
        <v>0</v>
      </c>
    </row>
    <row r="111" spans="1:37">
      <c r="B111" s="9" t="s">
        <v>73</v>
      </c>
      <c r="D111" s="39">
        <v>-9.1</v>
      </c>
      <c r="E111" s="29"/>
      <c r="F111" s="39">
        <v>-0.5</v>
      </c>
      <c r="G111" s="29"/>
      <c r="H111" s="39">
        <v>-1.6</v>
      </c>
      <c r="I111" s="29"/>
      <c r="J111" s="39">
        <v>-1.7</v>
      </c>
      <c r="K111" s="29"/>
      <c r="L111" s="39">
        <v>-2.4</v>
      </c>
      <c r="M111" s="29"/>
      <c r="N111" s="39">
        <v>-18.399999999999999</v>
      </c>
      <c r="O111" s="29"/>
      <c r="P111" s="39">
        <v>-2.7</v>
      </c>
      <c r="Q111" s="29"/>
      <c r="R111" s="39">
        <v>-2.2000000000000002</v>
      </c>
      <c r="S111" s="29"/>
      <c r="T111" s="39">
        <v>-1.5</v>
      </c>
      <c r="U111" s="29"/>
      <c r="V111" s="39">
        <v>-3.2</v>
      </c>
      <c r="W111" s="29"/>
      <c r="X111" s="39">
        <v>-1.2</v>
      </c>
      <c r="Y111" s="29"/>
      <c r="Z111" s="39">
        <v>-3.1</v>
      </c>
      <c r="AB111" s="9">
        <f t="shared" si="5"/>
        <v>-47.600000000000009</v>
      </c>
      <c r="AE111" s="9" t="s">
        <v>73</v>
      </c>
      <c r="AG111" s="60">
        <f t="shared" si="6"/>
        <v>-47.600000000000009</v>
      </c>
      <c r="AH111" s="29"/>
      <c r="AI111" s="39">
        <v>-638.5</v>
      </c>
      <c r="AJ111" s="29"/>
      <c r="AK111" s="39">
        <v>-15.3</v>
      </c>
    </row>
    <row r="112" spans="1:37">
      <c r="B112" s="9" t="s">
        <v>74</v>
      </c>
      <c r="D112" s="39">
        <v>0</v>
      </c>
      <c r="E112" s="29"/>
      <c r="F112" s="39">
        <v>0</v>
      </c>
      <c r="G112" s="29"/>
      <c r="H112" s="39">
        <v>0</v>
      </c>
      <c r="I112" s="29"/>
      <c r="J112" s="39">
        <v>0</v>
      </c>
      <c r="K112" s="29"/>
      <c r="L112" s="39">
        <v>0</v>
      </c>
      <c r="M112" s="29"/>
      <c r="N112" s="39">
        <v>0</v>
      </c>
      <c r="O112" s="29"/>
      <c r="P112" s="39">
        <v>0</v>
      </c>
      <c r="Q112" s="29"/>
      <c r="R112" s="39">
        <v>0</v>
      </c>
      <c r="S112" s="29"/>
      <c r="T112" s="39">
        <v>0</v>
      </c>
      <c r="U112" s="29"/>
      <c r="V112" s="39">
        <v>0</v>
      </c>
      <c r="W112" s="29"/>
      <c r="X112" s="39">
        <v>0</v>
      </c>
      <c r="Y112" s="29"/>
      <c r="Z112" s="39">
        <v>0</v>
      </c>
      <c r="AB112" s="9">
        <f t="shared" si="5"/>
        <v>0</v>
      </c>
      <c r="AE112" s="9" t="s">
        <v>74</v>
      </c>
      <c r="AG112" s="60">
        <f t="shared" si="6"/>
        <v>0</v>
      </c>
      <c r="AH112" s="29"/>
      <c r="AI112" s="39">
        <v>0</v>
      </c>
      <c r="AJ112" s="29"/>
      <c r="AK112" s="39">
        <v>0</v>
      </c>
    </row>
    <row r="113" spans="1:37">
      <c r="B113" s="9" t="s">
        <v>75</v>
      </c>
      <c r="D113" s="39">
        <v>0</v>
      </c>
      <c r="E113" s="29"/>
      <c r="F113" s="39">
        <v>0</v>
      </c>
      <c r="G113" s="29"/>
      <c r="H113" s="39">
        <v>0</v>
      </c>
      <c r="I113" s="29"/>
      <c r="J113" s="39">
        <v>0</v>
      </c>
      <c r="K113" s="29"/>
      <c r="L113" s="39">
        <v>0</v>
      </c>
      <c r="M113" s="29"/>
      <c r="N113" s="39">
        <v>0</v>
      </c>
      <c r="O113" s="29"/>
      <c r="P113" s="39">
        <v>0</v>
      </c>
      <c r="Q113" s="29"/>
      <c r="R113" s="39">
        <v>0</v>
      </c>
      <c r="S113" s="29"/>
      <c r="T113" s="39">
        <v>0</v>
      </c>
      <c r="U113" s="29"/>
      <c r="V113" s="39">
        <v>0</v>
      </c>
      <c r="W113" s="29"/>
      <c r="X113" s="39">
        <v>0</v>
      </c>
      <c r="Y113" s="29"/>
      <c r="Z113" s="39">
        <v>0</v>
      </c>
      <c r="AB113" s="9">
        <f t="shared" si="5"/>
        <v>0</v>
      </c>
      <c r="AE113" s="9" t="s">
        <v>75</v>
      </c>
      <c r="AG113" s="60">
        <f t="shared" si="6"/>
        <v>0</v>
      </c>
      <c r="AH113" s="29"/>
      <c r="AI113" s="39">
        <v>0</v>
      </c>
      <c r="AJ113" s="29"/>
      <c r="AK113" s="39">
        <v>0</v>
      </c>
    </row>
    <row r="114" spans="1:37">
      <c r="B114" s="9" t="s">
        <v>101</v>
      </c>
      <c r="D114" s="39">
        <v>0</v>
      </c>
      <c r="E114" s="29"/>
      <c r="F114" s="39">
        <v>0</v>
      </c>
      <c r="G114" s="29"/>
      <c r="H114" s="39">
        <v>0</v>
      </c>
      <c r="I114" s="29"/>
      <c r="J114" s="39">
        <v>0</v>
      </c>
      <c r="K114" s="29"/>
      <c r="L114" s="39">
        <v>0</v>
      </c>
      <c r="M114" s="29"/>
      <c r="N114" s="39">
        <v>0</v>
      </c>
      <c r="O114" s="29"/>
      <c r="P114" s="39">
        <v>0</v>
      </c>
      <c r="Q114" s="29"/>
      <c r="R114" s="39">
        <v>0</v>
      </c>
      <c r="S114" s="29"/>
      <c r="T114" s="39">
        <v>0</v>
      </c>
      <c r="U114" s="29"/>
      <c r="V114" s="39">
        <v>0</v>
      </c>
      <c r="W114" s="29"/>
      <c r="X114" s="39">
        <v>0</v>
      </c>
      <c r="Y114" s="29"/>
      <c r="Z114" s="39">
        <v>0</v>
      </c>
      <c r="AB114" s="9">
        <f t="shared" si="5"/>
        <v>0</v>
      </c>
      <c r="AE114" s="9" t="s">
        <v>94</v>
      </c>
      <c r="AG114" s="60">
        <f t="shared" si="6"/>
        <v>0</v>
      </c>
      <c r="AH114" s="29"/>
      <c r="AI114" s="39">
        <v>0</v>
      </c>
      <c r="AJ114" s="29"/>
      <c r="AK114" s="39">
        <v>0</v>
      </c>
    </row>
    <row r="115" spans="1:37">
      <c r="B115" s="9" t="s">
        <v>33</v>
      </c>
      <c r="D115" s="42">
        <v>0</v>
      </c>
      <c r="E115" s="29"/>
      <c r="F115" s="42">
        <v>0</v>
      </c>
      <c r="G115" s="29"/>
      <c r="H115" s="42">
        <v>0</v>
      </c>
      <c r="I115" s="29"/>
      <c r="J115" s="42">
        <v>0</v>
      </c>
      <c r="K115" s="29"/>
      <c r="L115" s="42">
        <v>0</v>
      </c>
      <c r="M115" s="29"/>
      <c r="N115" s="42">
        <v>0</v>
      </c>
      <c r="O115" s="29"/>
      <c r="P115" s="42">
        <v>0</v>
      </c>
      <c r="Q115" s="29"/>
      <c r="R115" s="42">
        <v>0</v>
      </c>
      <c r="S115" s="29"/>
      <c r="T115" s="42">
        <v>0</v>
      </c>
      <c r="U115" s="29"/>
      <c r="V115" s="42">
        <v>0</v>
      </c>
      <c r="W115" s="29"/>
      <c r="X115" s="42">
        <v>0</v>
      </c>
      <c r="Y115" s="29"/>
      <c r="Z115" s="42">
        <v>0</v>
      </c>
      <c r="AB115" s="14">
        <f t="shared" si="5"/>
        <v>0</v>
      </c>
      <c r="AE115" s="9" t="s">
        <v>33</v>
      </c>
      <c r="AG115" s="61">
        <f t="shared" si="6"/>
        <v>0</v>
      </c>
      <c r="AH115" s="29"/>
      <c r="AI115" s="42">
        <v>0</v>
      </c>
      <c r="AJ115" s="29"/>
      <c r="AK115" s="42">
        <v>0</v>
      </c>
    </row>
    <row r="116" spans="1:37" ht="3.95" customHeight="1">
      <c r="D116" s="38"/>
      <c r="E116" s="29"/>
      <c r="F116" s="38"/>
      <c r="G116" s="29"/>
      <c r="H116" s="38"/>
      <c r="I116" s="29"/>
      <c r="J116" s="38"/>
      <c r="K116" s="29"/>
      <c r="L116" s="38"/>
      <c r="M116" s="29"/>
      <c r="N116" s="38"/>
      <c r="O116" s="29"/>
      <c r="P116" s="38"/>
      <c r="Q116" s="29"/>
      <c r="R116" s="38"/>
      <c r="S116" s="29"/>
      <c r="T116" s="38"/>
      <c r="U116" s="29"/>
      <c r="V116" s="38"/>
      <c r="W116" s="29"/>
      <c r="X116" s="38"/>
      <c r="Y116" s="29"/>
      <c r="Z116" s="38"/>
      <c r="AG116" s="38"/>
      <c r="AH116" s="29"/>
      <c r="AI116" s="38"/>
      <c r="AJ116" s="29"/>
      <c r="AK116" s="38"/>
    </row>
    <row r="117" spans="1:37">
      <c r="B117" s="9" t="s">
        <v>71</v>
      </c>
      <c r="D117" s="40">
        <f>SUM(D110:D115)</f>
        <v>-9.1</v>
      </c>
      <c r="E117" s="29"/>
      <c r="F117" s="40">
        <f>SUM(F110:F115)</f>
        <v>-0.5</v>
      </c>
      <c r="G117" s="29"/>
      <c r="H117" s="40">
        <f>SUM(H110:H115)</f>
        <v>-1.6</v>
      </c>
      <c r="I117" s="29"/>
      <c r="J117" s="40">
        <f>SUM(J110:J115)</f>
        <v>-1.7</v>
      </c>
      <c r="K117" s="29"/>
      <c r="L117" s="40">
        <f>SUM(L110:L115)</f>
        <v>-2.4</v>
      </c>
      <c r="M117" s="29"/>
      <c r="N117" s="40">
        <f>SUM(N110:N115)</f>
        <v>-18.399999999999999</v>
      </c>
      <c r="O117" s="29"/>
      <c r="P117" s="40">
        <f>SUM(P110:P115)</f>
        <v>-2.7</v>
      </c>
      <c r="Q117" s="29"/>
      <c r="R117" s="40">
        <f>SUM(R110:R115)</f>
        <v>-2.2000000000000002</v>
      </c>
      <c r="S117" s="29"/>
      <c r="T117" s="40">
        <f>SUM(T110:T115)</f>
        <v>-1.5</v>
      </c>
      <c r="U117" s="29"/>
      <c r="V117" s="40">
        <f>SUM(V110:V115)</f>
        <v>-3.2</v>
      </c>
      <c r="W117" s="29"/>
      <c r="X117" s="40">
        <f>SUM(X110:X115)</f>
        <v>-1.2</v>
      </c>
      <c r="Y117" s="29"/>
      <c r="Z117" s="40">
        <f>SUM(Z110:Z115)</f>
        <v>-3.1</v>
      </c>
      <c r="AB117" s="40">
        <f>SUM(AB110:AB115)</f>
        <v>-47.600000000000009</v>
      </c>
      <c r="AE117" s="9" t="s">
        <v>71</v>
      </c>
      <c r="AG117" s="40">
        <f>SUM(AG110:AG115)</f>
        <v>-47.600000000000009</v>
      </c>
      <c r="AH117" s="29"/>
      <c r="AI117" s="40">
        <f>SUM(AI110:AI115)</f>
        <v>-638.5</v>
      </c>
      <c r="AJ117" s="29"/>
      <c r="AK117" s="40">
        <f>SUM(AK110:AK115)</f>
        <v>-15.3</v>
      </c>
    </row>
    <row r="118" spans="1:37" ht="3.95" customHeight="1">
      <c r="D118" s="38"/>
      <c r="E118" s="29"/>
      <c r="F118" s="38"/>
      <c r="G118" s="29"/>
      <c r="H118" s="38"/>
      <c r="I118" s="29"/>
      <c r="J118" s="38"/>
      <c r="K118" s="29"/>
      <c r="L118" s="38"/>
      <c r="M118" s="29"/>
      <c r="N118" s="38"/>
      <c r="O118" s="29"/>
      <c r="P118" s="38"/>
      <c r="Q118" s="29"/>
      <c r="R118" s="38"/>
      <c r="S118" s="29"/>
      <c r="T118" s="38"/>
      <c r="U118" s="29"/>
      <c r="V118" s="38"/>
      <c r="W118" s="29"/>
      <c r="X118" s="38"/>
      <c r="Y118" s="29"/>
      <c r="Z118" s="38"/>
      <c r="AB118" s="38"/>
      <c r="AG118" s="38"/>
      <c r="AH118" s="29"/>
      <c r="AI118" s="38"/>
      <c r="AJ118" s="29"/>
      <c r="AK118" s="38"/>
    </row>
    <row r="119" spans="1:37">
      <c r="A119" s="15" t="s">
        <v>76</v>
      </c>
      <c r="B119" s="16"/>
      <c r="C119" s="16"/>
      <c r="D119" s="41">
        <f>D107+D117</f>
        <v>-3.5999999999999996</v>
      </c>
      <c r="E119" s="30"/>
      <c r="F119" s="41">
        <f>F107+F117</f>
        <v>6.299999999999998</v>
      </c>
      <c r="G119" s="30"/>
      <c r="H119" s="41">
        <f>H107+H117</f>
        <v>6.1</v>
      </c>
      <c r="I119" s="30"/>
      <c r="J119" s="41">
        <f>J107+J117</f>
        <v>-0.90000000000000102</v>
      </c>
      <c r="K119" s="30"/>
      <c r="L119" s="41">
        <f>L107+L117</f>
        <v>4.8000000000000007</v>
      </c>
      <c r="M119" s="30"/>
      <c r="N119" s="41">
        <f>N107+N117</f>
        <v>-9</v>
      </c>
      <c r="O119" s="30"/>
      <c r="P119" s="41">
        <f>P107+P117</f>
        <v>6.299999999999998</v>
      </c>
      <c r="Q119" s="30"/>
      <c r="R119" s="41">
        <f>R107+R117</f>
        <v>6.6000000000000005</v>
      </c>
      <c r="S119" s="30"/>
      <c r="T119" s="41">
        <f>T107+T117</f>
        <v>7.0000000000000036</v>
      </c>
      <c r="U119" s="30"/>
      <c r="V119" s="41">
        <f>V107+V117</f>
        <v>-1.5999999999999988</v>
      </c>
      <c r="W119" s="30"/>
      <c r="X119" s="41">
        <f>X107+X117</f>
        <v>6.6999999999999993</v>
      </c>
      <c r="Y119" s="30"/>
      <c r="Z119" s="41">
        <f>Z107+Z117</f>
        <v>5.6000000000000014</v>
      </c>
      <c r="AB119" s="41">
        <f>AB107+AB117</f>
        <v>34.299999999999983</v>
      </c>
      <c r="AD119" s="15" t="s">
        <v>76</v>
      </c>
      <c r="AE119" s="16"/>
      <c r="AF119" s="16"/>
      <c r="AG119" s="41">
        <f>AG107+AG117</f>
        <v>34.299999999999983</v>
      </c>
      <c r="AH119" s="30"/>
      <c r="AI119" s="41">
        <f>AI107+AI117</f>
        <v>-555.70000000000005</v>
      </c>
      <c r="AJ119" s="30"/>
      <c r="AK119" s="41">
        <f>AK107+AK117</f>
        <v>162.10000000000002</v>
      </c>
    </row>
    <row r="120" spans="1:37" ht="3.95" customHeight="1">
      <c r="D120" s="38"/>
      <c r="E120" s="29"/>
      <c r="F120" s="38"/>
      <c r="G120" s="29"/>
      <c r="H120" s="38"/>
      <c r="I120" s="29"/>
      <c r="J120" s="38"/>
      <c r="K120" s="29"/>
      <c r="L120" s="38"/>
      <c r="M120" s="29"/>
      <c r="N120" s="38"/>
      <c r="O120" s="29"/>
      <c r="P120" s="38"/>
      <c r="Q120" s="29"/>
      <c r="R120" s="38"/>
      <c r="S120" s="29"/>
      <c r="T120" s="38"/>
      <c r="U120" s="29"/>
      <c r="V120" s="38"/>
      <c r="W120" s="29"/>
      <c r="X120" s="38"/>
      <c r="Y120" s="29"/>
      <c r="Z120" s="38"/>
      <c r="AG120" s="38"/>
      <c r="AH120" s="29"/>
      <c r="AI120" s="38"/>
      <c r="AJ120" s="29"/>
      <c r="AK120" s="38"/>
    </row>
    <row r="121" spans="1:37">
      <c r="A121" s="9" t="s">
        <v>97</v>
      </c>
      <c r="D121" s="38"/>
      <c r="E121" s="29"/>
      <c r="F121" s="38"/>
      <c r="G121" s="29"/>
      <c r="H121" s="38"/>
      <c r="I121" s="29"/>
      <c r="J121" s="38"/>
      <c r="K121" s="29"/>
      <c r="L121" s="38"/>
      <c r="M121" s="29"/>
      <c r="N121" s="38"/>
      <c r="O121" s="29"/>
      <c r="P121" s="38"/>
      <c r="Q121" s="29"/>
      <c r="R121" s="38"/>
      <c r="S121" s="29"/>
      <c r="T121" s="38"/>
      <c r="U121" s="29"/>
      <c r="V121" s="38"/>
      <c r="W121" s="29"/>
      <c r="X121" s="38"/>
      <c r="Y121" s="29"/>
      <c r="Z121" s="38"/>
      <c r="AD121" s="9" t="s">
        <v>97</v>
      </c>
      <c r="AG121" s="38"/>
      <c r="AH121" s="29"/>
      <c r="AI121" s="38"/>
      <c r="AJ121" s="29"/>
      <c r="AK121" s="38"/>
    </row>
    <row r="122" spans="1:37">
      <c r="B122" s="9" t="s">
        <v>77</v>
      </c>
      <c r="C122" s="16"/>
      <c r="D122" s="39">
        <v>0</v>
      </c>
      <c r="E122" s="29"/>
      <c r="F122" s="39">
        <v>0</v>
      </c>
      <c r="G122" s="29"/>
      <c r="H122" s="39">
        <v>0</v>
      </c>
      <c r="I122" s="29"/>
      <c r="J122" s="39">
        <v>0</v>
      </c>
      <c r="K122" s="29"/>
      <c r="L122" s="39">
        <v>0</v>
      </c>
      <c r="M122" s="29"/>
      <c r="N122" s="39">
        <v>0</v>
      </c>
      <c r="O122" s="29"/>
      <c r="P122" s="39">
        <v>0</v>
      </c>
      <c r="Q122" s="29"/>
      <c r="R122" s="39">
        <v>0</v>
      </c>
      <c r="S122" s="29"/>
      <c r="T122" s="39">
        <v>0</v>
      </c>
      <c r="U122" s="29"/>
      <c r="V122" s="39">
        <v>0</v>
      </c>
      <c r="W122" s="29"/>
      <c r="X122" s="39">
        <v>-3.8</v>
      </c>
      <c r="Y122" s="29"/>
      <c r="Z122" s="39">
        <v>0</v>
      </c>
      <c r="AB122" s="9">
        <f t="shared" ref="AB122:AB128" si="7">SUM(D122:Z122)</f>
        <v>-3.8</v>
      </c>
      <c r="AE122" s="9" t="s">
        <v>77</v>
      </c>
      <c r="AF122" s="16"/>
      <c r="AG122" s="60">
        <f t="shared" ref="AG122:AG127" si="8">AB122</f>
        <v>-3.8</v>
      </c>
      <c r="AH122" s="29"/>
      <c r="AI122" s="39">
        <f>625-3.9</f>
        <v>621.1</v>
      </c>
      <c r="AJ122" s="29"/>
      <c r="AK122" s="39">
        <v>-3.9</v>
      </c>
    </row>
    <row r="123" spans="1:37">
      <c r="B123" s="9" t="s">
        <v>92</v>
      </c>
      <c r="C123" s="16"/>
      <c r="D123" s="39">
        <v>0</v>
      </c>
      <c r="E123" s="29"/>
      <c r="F123" s="39">
        <v>0</v>
      </c>
      <c r="G123" s="29"/>
      <c r="H123" s="39">
        <v>0</v>
      </c>
      <c r="I123" s="29"/>
      <c r="J123" s="39">
        <v>0</v>
      </c>
      <c r="K123" s="29"/>
      <c r="L123" s="39">
        <v>0</v>
      </c>
      <c r="M123" s="29"/>
      <c r="N123" s="39">
        <v>0</v>
      </c>
      <c r="O123" s="29"/>
      <c r="P123" s="39">
        <v>0</v>
      </c>
      <c r="Q123" s="29"/>
      <c r="R123" s="39">
        <v>0</v>
      </c>
      <c r="S123" s="29"/>
      <c r="T123" s="39">
        <v>0</v>
      </c>
      <c r="U123" s="29"/>
      <c r="V123" s="39">
        <v>0</v>
      </c>
      <c r="W123" s="29"/>
      <c r="X123" s="39">
        <v>0</v>
      </c>
      <c r="Y123" s="29"/>
      <c r="Z123" s="39">
        <v>0</v>
      </c>
      <c r="AB123" s="9">
        <f t="shared" si="7"/>
        <v>0</v>
      </c>
      <c r="AE123" s="9" t="s">
        <v>92</v>
      </c>
      <c r="AF123" s="16"/>
      <c r="AG123" s="60">
        <f t="shared" si="8"/>
        <v>0</v>
      </c>
      <c r="AH123" s="29"/>
      <c r="AI123" s="39">
        <v>0</v>
      </c>
      <c r="AJ123" s="29"/>
      <c r="AK123" s="39">
        <v>0</v>
      </c>
    </row>
    <row r="124" spans="1:37">
      <c r="B124" s="9" t="s">
        <v>78</v>
      </c>
      <c r="D124" s="39">
        <v>0</v>
      </c>
      <c r="E124" s="29"/>
      <c r="F124" s="39">
        <v>0</v>
      </c>
      <c r="G124" s="29"/>
      <c r="H124" s="39">
        <v>0</v>
      </c>
      <c r="I124" s="29"/>
      <c r="J124" s="39">
        <v>0</v>
      </c>
      <c r="K124" s="29"/>
      <c r="L124" s="39">
        <v>0</v>
      </c>
      <c r="M124" s="29"/>
      <c r="N124" s="39">
        <v>0</v>
      </c>
      <c r="O124" s="29"/>
      <c r="P124" s="39">
        <v>0</v>
      </c>
      <c r="Q124" s="29"/>
      <c r="R124" s="39">
        <v>0</v>
      </c>
      <c r="S124" s="29"/>
      <c r="T124" s="39">
        <v>0</v>
      </c>
      <c r="U124" s="29"/>
      <c r="V124" s="39">
        <v>0</v>
      </c>
      <c r="W124" s="29"/>
      <c r="X124" s="39">
        <v>0</v>
      </c>
      <c r="Y124" s="29"/>
      <c r="Z124" s="39">
        <v>0</v>
      </c>
      <c r="AB124" s="9">
        <f t="shared" si="7"/>
        <v>0</v>
      </c>
      <c r="AE124" s="9" t="s">
        <v>78</v>
      </c>
      <c r="AG124" s="60">
        <f t="shared" si="8"/>
        <v>0</v>
      </c>
      <c r="AH124" s="29"/>
      <c r="AI124" s="39">
        <v>0</v>
      </c>
      <c r="AJ124" s="29"/>
      <c r="AK124" s="39">
        <v>0</v>
      </c>
    </row>
    <row r="125" spans="1:37">
      <c r="B125" s="9" t="s">
        <v>61</v>
      </c>
      <c r="D125" s="39">
        <v>0</v>
      </c>
      <c r="E125" s="29"/>
      <c r="F125" s="39">
        <v>0</v>
      </c>
      <c r="G125" s="29"/>
      <c r="H125" s="39">
        <v>0</v>
      </c>
      <c r="I125" s="29"/>
      <c r="J125" s="39">
        <v>0</v>
      </c>
      <c r="K125" s="29"/>
      <c r="L125" s="39">
        <v>0</v>
      </c>
      <c r="M125" s="29"/>
      <c r="N125" s="39">
        <v>0</v>
      </c>
      <c r="O125" s="29"/>
      <c r="P125" s="39">
        <v>0</v>
      </c>
      <c r="Q125" s="29"/>
      <c r="R125" s="39">
        <v>0</v>
      </c>
      <c r="S125" s="29"/>
      <c r="T125" s="39">
        <v>0</v>
      </c>
      <c r="U125" s="29"/>
      <c r="V125" s="39">
        <v>0</v>
      </c>
      <c r="W125" s="29"/>
      <c r="X125" s="39">
        <v>0</v>
      </c>
      <c r="Y125" s="29"/>
      <c r="Z125" s="39">
        <v>0</v>
      </c>
      <c r="AB125" s="9">
        <f t="shared" si="7"/>
        <v>0</v>
      </c>
      <c r="AE125" s="9" t="s">
        <v>61</v>
      </c>
      <c r="AG125" s="60">
        <f t="shared" si="8"/>
        <v>0</v>
      </c>
      <c r="AH125" s="29"/>
      <c r="AI125" s="39">
        <v>0</v>
      </c>
      <c r="AJ125" s="29"/>
      <c r="AK125" s="39">
        <v>0</v>
      </c>
    </row>
    <row r="126" spans="1:37">
      <c r="B126" s="9" t="s">
        <v>79</v>
      </c>
      <c r="D126" s="39">
        <v>0</v>
      </c>
      <c r="E126" s="29"/>
      <c r="F126" s="39">
        <v>0</v>
      </c>
      <c r="G126" s="29"/>
      <c r="H126" s="39">
        <v>0</v>
      </c>
      <c r="I126" s="29"/>
      <c r="J126" s="39">
        <v>0</v>
      </c>
      <c r="K126" s="29"/>
      <c r="L126" s="39">
        <v>0</v>
      </c>
      <c r="M126" s="29"/>
      <c r="N126" s="39">
        <v>0</v>
      </c>
      <c r="O126" s="29"/>
      <c r="P126" s="39">
        <v>0</v>
      </c>
      <c r="Q126" s="29"/>
      <c r="R126" s="39">
        <v>0</v>
      </c>
      <c r="S126" s="29"/>
      <c r="T126" s="39">
        <v>0</v>
      </c>
      <c r="U126" s="29"/>
      <c r="V126" s="39">
        <v>0</v>
      </c>
      <c r="W126" s="29"/>
      <c r="X126" s="39">
        <v>0</v>
      </c>
      <c r="Y126" s="29"/>
      <c r="Z126" s="39">
        <v>0</v>
      </c>
      <c r="AB126" s="9">
        <f t="shared" si="7"/>
        <v>0</v>
      </c>
      <c r="AE126" s="9" t="s">
        <v>79</v>
      </c>
      <c r="AG126" s="60">
        <f t="shared" si="8"/>
        <v>0</v>
      </c>
      <c r="AH126" s="29"/>
      <c r="AI126" s="39">
        <v>0</v>
      </c>
      <c r="AJ126" s="29"/>
      <c r="AK126" s="39">
        <v>0</v>
      </c>
    </row>
    <row r="127" spans="1:37">
      <c r="B127" s="9" t="s">
        <v>93</v>
      </c>
      <c r="D127" s="39">
        <v>0</v>
      </c>
      <c r="E127" s="29"/>
      <c r="F127" s="39">
        <v>0</v>
      </c>
      <c r="G127" s="29"/>
      <c r="H127" s="39">
        <v>0</v>
      </c>
      <c r="I127" s="29"/>
      <c r="J127" s="39">
        <v>0</v>
      </c>
      <c r="K127" s="29"/>
      <c r="L127" s="39">
        <v>0</v>
      </c>
      <c r="M127" s="29"/>
      <c r="N127" s="39">
        <v>0</v>
      </c>
      <c r="O127" s="29"/>
      <c r="P127" s="39">
        <v>0</v>
      </c>
      <c r="Q127" s="29"/>
      <c r="R127" s="39">
        <v>0</v>
      </c>
      <c r="S127" s="29"/>
      <c r="T127" s="39">
        <v>0</v>
      </c>
      <c r="U127" s="29"/>
      <c r="V127" s="39">
        <v>0</v>
      </c>
      <c r="W127" s="29"/>
      <c r="X127" s="39">
        <v>0</v>
      </c>
      <c r="Y127" s="29"/>
      <c r="Z127" s="39">
        <v>0</v>
      </c>
      <c r="AB127" s="9">
        <f t="shared" si="7"/>
        <v>0</v>
      </c>
      <c r="AE127" s="9" t="s">
        <v>93</v>
      </c>
      <c r="AG127" s="60">
        <f t="shared" si="8"/>
        <v>0</v>
      </c>
      <c r="AH127" s="29"/>
      <c r="AI127" s="39">
        <v>0</v>
      </c>
      <c r="AJ127" s="29"/>
      <c r="AK127" s="39">
        <v>0</v>
      </c>
    </row>
    <row r="128" spans="1:37">
      <c r="B128" s="9" t="s">
        <v>33</v>
      </c>
      <c r="D128" s="42">
        <v>0</v>
      </c>
      <c r="E128" s="29"/>
      <c r="F128" s="42">
        <v>0</v>
      </c>
      <c r="G128" s="29"/>
      <c r="H128" s="42">
        <v>0</v>
      </c>
      <c r="I128" s="29"/>
      <c r="J128" s="42">
        <v>0</v>
      </c>
      <c r="K128" s="29"/>
      <c r="L128" s="42">
        <v>0</v>
      </c>
      <c r="M128" s="29"/>
      <c r="N128" s="42">
        <v>0</v>
      </c>
      <c r="O128" s="29"/>
      <c r="P128" s="42">
        <v>0</v>
      </c>
      <c r="Q128" s="29"/>
      <c r="R128" s="42">
        <v>0</v>
      </c>
      <c r="S128" s="29"/>
      <c r="T128" s="42">
        <v>0</v>
      </c>
      <c r="U128" s="29"/>
      <c r="V128" s="42">
        <v>0</v>
      </c>
      <c r="W128" s="29"/>
      <c r="X128" s="42">
        <v>0</v>
      </c>
      <c r="Y128" s="29"/>
      <c r="Z128" s="42">
        <v>0</v>
      </c>
      <c r="AB128" s="14">
        <f t="shared" si="7"/>
        <v>0</v>
      </c>
      <c r="AE128" s="9" t="s">
        <v>33</v>
      </c>
      <c r="AG128" s="62">
        <f>AB128</f>
        <v>0</v>
      </c>
      <c r="AH128" s="29"/>
      <c r="AI128" s="42">
        <v>0</v>
      </c>
      <c r="AJ128" s="29"/>
      <c r="AK128" s="42">
        <v>0</v>
      </c>
    </row>
    <row r="129" spans="1:37" ht="3.95" customHeight="1">
      <c r="D129" s="38"/>
      <c r="E129" s="29"/>
      <c r="F129" s="38"/>
      <c r="G129" s="29"/>
      <c r="H129" s="38"/>
      <c r="I129" s="29"/>
      <c r="J129" s="38"/>
      <c r="K129" s="29"/>
      <c r="L129" s="38"/>
      <c r="M129" s="29"/>
      <c r="N129" s="38"/>
      <c r="O129" s="29"/>
      <c r="P129" s="38"/>
      <c r="Q129" s="29"/>
      <c r="R129" s="38"/>
      <c r="S129" s="29"/>
      <c r="T129" s="38"/>
      <c r="U129" s="29"/>
      <c r="V129" s="38"/>
      <c r="W129" s="29"/>
      <c r="X129" s="38"/>
      <c r="Y129" s="29"/>
      <c r="Z129" s="38"/>
      <c r="AG129" s="38"/>
      <c r="AH129" s="29"/>
      <c r="AI129" s="38"/>
      <c r="AJ129" s="29"/>
      <c r="AK129" s="38"/>
    </row>
    <row r="130" spans="1:37">
      <c r="B130" s="9" t="s">
        <v>97</v>
      </c>
      <c r="D130" s="40">
        <f>SUM(D122:D128)</f>
        <v>0</v>
      </c>
      <c r="E130" s="29"/>
      <c r="F130" s="40">
        <f>SUM(F122:F128)</f>
        <v>0</v>
      </c>
      <c r="G130" s="29"/>
      <c r="H130" s="40">
        <f>SUM(H122:H128)</f>
        <v>0</v>
      </c>
      <c r="I130" s="29"/>
      <c r="J130" s="40">
        <f>SUM(J122:J128)</f>
        <v>0</v>
      </c>
      <c r="K130" s="29"/>
      <c r="L130" s="40">
        <f>SUM(L122:L128)</f>
        <v>0</v>
      </c>
      <c r="M130" s="29"/>
      <c r="N130" s="40">
        <f>SUM(N122:N128)</f>
        <v>0</v>
      </c>
      <c r="O130" s="29"/>
      <c r="P130" s="40">
        <f>SUM(P122:P128)</f>
        <v>0</v>
      </c>
      <c r="Q130" s="29"/>
      <c r="R130" s="40">
        <f>SUM(R122:R128)</f>
        <v>0</v>
      </c>
      <c r="S130" s="29"/>
      <c r="T130" s="40">
        <f>SUM(T122:T128)</f>
        <v>0</v>
      </c>
      <c r="U130" s="29"/>
      <c r="V130" s="40">
        <f>SUM(V122:V128)</f>
        <v>0</v>
      </c>
      <c r="W130" s="29"/>
      <c r="X130" s="40">
        <f>SUM(X122:X128)</f>
        <v>-3.8</v>
      </c>
      <c r="Y130" s="29"/>
      <c r="Z130" s="40">
        <f>SUM(Z122:Z128)</f>
        <v>0</v>
      </c>
      <c r="AB130" s="40">
        <f>SUM(AB122:AB128)</f>
        <v>-3.8</v>
      </c>
      <c r="AE130" s="9" t="s">
        <v>97</v>
      </c>
      <c r="AG130" s="40">
        <f>SUM(AG122:AG128)</f>
        <v>-3.8</v>
      </c>
      <c r="AH130" s="29"/>
      <c r="AI130" s="40">
        <f>SUM(AI122:AI128)</f>
        <v>621.1</v>
      </c>
      <c r="AJ130" s="29"/>
      <c r="AK130" s="40">
        <f>SUM(AK122:AK128)</f>
        <v>-3.9</v>
      </c>
    </row>
    <row r="131" spans="1:37" ht="3.95" customHeight="1">
      <c r="D131" s="38"/>
      <c r="E131" s="29"/>
      <c r="F131" s="38"/>
      <c r="G131" s="29"/>
      <c r="H131" s="38"/>
      <c r="I131" s="29"/>
      <c r="J131" s="38"/>
      <c r="K131" s="29"/>
      <c r="L131" s="38"/>
      <c r="M131" s="29"/>
      <c r="N131" s="38"/>
      <c r="O131" s="29"/>
      <c r="P131" s="38"/>
      <c r="Q131" s="29"/>
      <c r="R131" s="38"/>
      <c r="S131" s="29"/>
      <c r="T131" s="38"/>
      <c r="U131" s="29"/>
      <c r="V131" s="38"/>
      <c r="W131" s="29"/>
      <c r="X131" s="38"/>
      <c r="Y131" s="29"/>
      <c r="Z131" s="38"/>
      <c r="AB131" s="38"/>
      <c r="AG131" s="38"/>
      <c r="AH131" s="29"/>
      <c r="AI131" s="38"/>
      <c r="AJ131" s="29"/>
      <c r="AK131" s="38"/>
    </row>
    <row r="132" spans="1:37">
      <c r="A132" s="55" t="s">
        <v>96</v>
      </c>
      <c r="D132" s="37">
        <f>D119+D130</f>
        <v>-3.5999999999999996</v>
      </c>
      <c r="E132" s="28"/>
      <c r="F132" s="37">
        <f>F119+F130</f>
        <v>6.299999999999998</v>
      </c>
      <c r="G132" s="28"/>
      <c r="H132" s="37">
        <f>H119+H130</f>
        <v>6.1</v>
      </c>
      <c r="I132" s="28"/>
      <c r="J132" s="37">
        <f>J119+J130</f>
        <v>-0.90000000000000102</v>
      </c>
      <c r="K132" s="28"/>
      <c r="L132" s="37">
        <f>L119+L130</f>
        <v>4.8000000000000007</v>
      </c>
      <c r="M132" s="28"/>
      <c r="N132" s="37">
        <f>N119+N130</f>
        <v>-9</v>
      </c>
      <c r="O132" s="28"/>
      <c r="P132" s="37">
        <f>P119+P130</f>
        <v>6.299999999999998</v>
      </c>
      <c r="Q132" s="28"/>
      <c r="R132" s="37">
        <f>R119+R130</f>
        <v>6.6000000000000005</v>
      </c>
      <c r="S132" s="28"/>
      <c r="T132" s="37">
        <f>T119+T130</f>
        <v>7.0000000000000036</v>
      </c>
      <c r="U132" s="28"/>
      <c r="V132" s="37">
        <f>V119+V130</f>
        <v>-1.5999999999999988</v>
      </c>
      <c r="W132" s="28"/>
      <c r="X132" s="37">
        <f>X119+X130</f>
        <v>2.8999999999999995</v>
      </c>
      <c r="Y132" s="28"/>
      <c r="Z132" s="37">
        <f>Z119+Z130</f>
        <v>5.6000000000000014</v>
      </c>
      <c r="AB132" s="37">
        <f>AB119+AB130</f>
        <v>30.499999999999982</v>
      </c>
      <c r="AD132" s="55" t="s">
        <v>96</v>
      </c>
      <c r="AG132" s="37">
        <f>AG119+AG130</f>
        <v>30.499999999999982</v>
      </c>
      <c r="AH132" s="28"/>
      <c r="AI132" s="37">
        <f>AI119+AI130</f>
        <v>65.399999999999977</v>
      </c>
      <c r="AJ132" s="28"/>
      <c r="AK132" s="37">
        <f>AK119+AK130</f>
        <v>158.20000000000002</v>
      </c>
    </row>
    <row r="133" spans="1:37" ht="3.95" customHeight="1">
      <c r="D133" s="38"/>
      <c r="E133" s="29"/>
      <c r="F133" s="38"/>
      <c r="G133" s="29"/>
      <c r="H133" s="38"/>
      <c r="I133" s="29"/>
      <c r="J133" s="38"/>
      <c r="K133" s="29"/>
      <c r="L133" s="38"/>
      <c r="M133" s="29"/>
      <c r="N133" s="38"/>
      <c r="O133" s="29"/>
      <c r="P133" s="38"/>
      <c r="Q133" s="29"/>
      <c r="R133" s="38"/>
      <c r="S133" s="29"/>
      <c r="T133" s="38"/>
      <c r="U133" s="29"/>
      <c r="V133" s="38"/>
      <c r="W133" s="29"/>
      <c r="X133" s="38"/>
      <c r="Y133" s="29"/>
      <c r="Z133" s="38"/>
      <c r="AG133" s="38"/>
      <c r="AH133" s="29"/>
      <c r="AI133" s="38"/>
      <c r="AJ133" s="29"/>
      <c r="AK133" s="38"/>
    </row>
    <row r="134" spans="1:37">
      <c r="A134" s="9"/>
      <c r="B134" s="10" t="s">
        <v>80</v>
      </c>
      <c r="D134" s="56">
        <v>0</v>
      </c>
      <c r="E134" s="57"/>
      <c r="F134" s="56">
        <v>0</v>
      </c>
      <c r="G134" s="57"/>
      <c r="H134" s="56">
        <v>0</v>
      </c>
      <c r="I134" s="57"/>
      <c r="J134" s="56">
        <v>0</v>
      </c>
      <c r="K134" s="57"/>
      <c r="L134" s="56">
        <v>0</v>
      </c>
      <c r="M134" s="57"/>
      <c r="N134" s="56">
        <v>0</v>
      </c>
      <c r="O134" s="57"/>
      <c r="P134" s="56">
        <v>0</v>
      </c>
      <c r="Q134" s="57"/>
      <c r="R134" s="56">
        <v>0</v>
      </c>
      <c r="S134" s="57"/>
      <c r="T134" s="56">
        <v>0</v>
      </c>
      <c r="U134" s="57"/>
      <c r="V134" s="56">
        <v>0</v>
      </c>
      <c r="W134" s="57"/>
      <c r="X134" s="56">
        <v>0</v>
      </c>
      <c r="Y134" s="57"/>
      <c r="Z134" s="56">
        <v>0</v>
      </c>
      <c r="AB134" s="14">
        <f>SUM(D134:Z134)</f>
        <v>0</v>
      </c>
      <c r="AD134" s="9"/>
      <c r="AE134" s="10" t="s">
        <v>80</v>
      </c>
      <c r="AG134" s="62">
        <f>AB134</f>
        <v>0</v>
      </c>
      <c r="AH134" s="57"/>
      <c r="AI134" s="56">
        <v>0</v>
      </c>
      <c r="AJ134" s="57"/>
      <c r="AK134" s="56">
        <v>0</v>
      </c>
    </row>
    <row r="135" spans="1:37" ht="3.95" customHeight="1">
      <c r="A135" s="9"/>
      <c r="D135" s="53"/>
      <c r="E135" s="29"/>
      <c r="F135" s="53"/>
      <c r="G135" s="29"/>
      <c r="H135" s="53"/>
      <c r="I135" s="29"/>
      <c r="J135" s="53"/>
      <c r="K135" s="29"/>
      <c r="L135" s="53"/>
      <c r="M135" s="29"/>
      <c r="N135" s="53"/>
      <c r="O135" s="29"/>
      <c r="P135" s="53"/>
      <c r="Q135" s="29"/>
      <c r="R135" s="53"/>
      <c r="S135" s="29"/>
      <c r="T135" s="53"/>
      <c r="U135" s="29"/>
      <c r="V135" s="53"/>
      <c r="W135" s="29"/>
      <c r="X135" s="53"/>
      <c r="Y135" s="29"/>
      <c r="Z135" s="53"/>
      <c r="AD135" s="9"/>
      <c r="AG135" s="53"/>
      <c r="AH135" s="29"/>
      <c r="AI135" s="53"/>
      <c r="AJ135" s="29"/>
      <c r="AK135" s="53"/>
    </row>
    <row r="136" spans="1:37">
      <c r="A136" s="52" t="s">
        <v>95</v>
      </c>
      <c r="B136" s="31"/>
      <c r="C136" s="31"/>
      <c r="D136" s="54">
        <f>D132-D134</f>
        <v>-3.5999999999999996</v>
      </c>
      <c r="E136" s="32"/>
      <c r="F136" s="54">
        <f>F132-F134</f>
        <v>6.299999999999998</v>
      </c>
      <c r="G136" s="32"/>
      <c r="H136" s="54">
        <f>H132-H134</f>
        <v>6.1</v>
      </c>
      <c r="I136" s="32"/>
      <c r="J136" s="54">
        <f>J132-J134</f>
        <v>-0.90000000000000102</v>
      </c>
      <c r="K136" s="32"/>
      <c r="L136" s="54">
        <f>L132-L134</f>
        <v>4.8000000000000007</v>
      </c>
      <c r="M136" s="32"/>
      <c r="N136" s="54">
        <f>N132-N134</f>
        <v>-9</v>
      </c>
      <c r="O136" s="32"/>
      <c r="P136" s="54">
        <f>P132-P134</f>
        <v>6.299999999999998</v>
      </c>
      <c r="Q136" s="32"/>
      <c r="R136" s="54">
        <f>R132-R134</f>
        <v>6.6000000000000005</v>
      </c>
      <c r="S136" s="32"/>
      <c r="T136" s="54">
        <f>T132-T134</f>
        <v>7.0000000000000036</v>
      </c>
      <c r="U136" s="32"/>
      <c r="V136" s="54">
        <f>V132-V134</f>
        <v>-1.5999999999999988</v>
      </c>
      <c r="W136" s="32"/>
      <c r="X136" s="54">
        <f>X132-X134</f>
        <v>2.8999999999999995</v>
      </c>
      <c r="Y136" s="32"/>
      <c r="Z136" s="54">
        <f>Z132-Z134</f>
        <v>5.6000000000000014</v>
      </c>
      <c r="AB136" s="54">
        <f>AB132-AB134</f>
        <v>30.499999999999982</v>
      </c>
      <c r="AD136" s="52" t="s">
        <v>95</v>
      </c>
      <c r="AE136" s="31"/>
      <c r="AF136" s="31"/>
      <c r="AG136" s="54">
        <f>AG132-AG134</f>
        <v>30.499999999999982</v>
      </c>
      <c r="AH136" s="32"/>
      <c r="AI136" s="54">
        <f>AI132-AI134</f>
        <v>65.399999999999977</v>
      </c>
      <c r="AJ136" s="32"/>
      <c r="AK136" s="54">
        <f>AK132-AK134</f>
        <v>158.20000000000002</v>
      </c>
    </row>
    <row r="137" spans="1:37" ht="3.95" customHeight="1">
      <c r="D137" s="38"/>
      <c r="F137" s="38"/>
      <c r="H137" s="38"/>
      <c r="J137" s="38"/>
      <c r="L137" s="38"/>
      <c r="N137" s="38"/>
      <c r="P137" s="38"/>
      <c r="R137" s="38"/>
      <c r="T137" s="38"/>
      <c r="V137" s="38"/>
      <c r="X137" s="38"/>
      <c r="Z137" s="38"/>
      <c r="AG137" s="38"/>
      <c r="AI137" s="38"/>
      <c r="AK137" s="38"/>
    </row>
    <row r="138" spans="1:37">
      <c r="A138" s="9" t="s">
        <v>81</v>
      </c>
      <c r="D138" s="42">
        <v>0</v>
      </c>
      <c r="F138" s="42">
        <v>0</v>
      </c>
      <c r="H138" s="42">
        <v>0</v>
      </c>
      <c r="J138" s="42">
        <v>0</v>
      </c>
      <c r="L138" s="42">
        <v>0</v>
      </c>
      <c r="N138" s="42">
        <v>0</v>
      </c>
      <c r="P138" s="42">
        <v>0</v>
      </c>
      <c r="R138" s="42">
        <v>0</v>
      </c>
      <c r="T138" s="42">
        <v>0</v>
      </c>
      <c r="V138" s="42">
        <v>0</v>
      </c>
      <c r="X138" s="42">
        <v>3.8</v>
      </c>
      <c r="Z138" s="42">
        <v>0</v>
      </c>
      <c r="AB138" s="14">
        <f>SUM(D138:Z138)</f>
        <v>3.8</v>
      </c>
      <c r="AD138" s="9" t="s">
        <v>81</v>
      </c>
      <c r="AG138" s="62">
        <f>AB138</f>
        <v>3.8</v>
      </c>
      <c r="AI138" s="42">
        <f>-625+3.9</f>
        <v>-621.1</v>
      </c>
      <c r="AK138" s="42">
        <v>3.9</v>
      </c>
    </row>
    <row r="139" spans="1:37" ht="3.95" customHeight="1">
      <c r="D139" s="38"/>
      <c r="E139" s="29"/>
      <c r="F139" s="38"/>
      <c r="G139" s="29"/>
      <c r="H139" s="38"/>
      <c r="I139" s="29"/>
      <c r="J139" s="38"/>
      <c r="K139" s="29"/>
      <c r="L139" s="38"/>
      <c r="M139" s="29"/>
      <c r="N139" s="38"/>
      <c r="O139" s="29"/>
      <c r="P139" s="38"/>
      <c r="Q139" s="29"/>
      <c r="R139" s="38"/>
      <c r="S139" s="29"/>
      <c r="T139" s="38"/>
      <c r="U139" s="29"/>
      <c r="V139" s="38"/>
      <c r="W139" s="29"/>
      <c r="X139" s="38"/>
      <c r="Y139" s="29"/>
      <c r="Z139" s="38"/>
      <c r="AG139" s="38"/>
      <c r="AH139" s="29"/>
      <c r="AI139" s="38"/>
      <c r="AJ139" s="29"/>
      <c r="AK139" s="38"/>
    </row>
    <row r="140" spans="1:37">
      <c r="A140" s="15" t="s">
        <v>82</v>
      </c>
      <c r="B140" s="16"/>
      <c r="C140" s="16"/>
      <c r="D140" s="41">
        <f>D136+D138</f>
        <v>-3.5999999999999996</v>
      </c>
      <c r="F140" s="41">
        <f>F136+F138</f>
        <v>6.299999999999998</v>
      </c>
      <c r="H140" s="41">
        <f>H136+H138</f>
        <v>6.1</v>
      </c>
      <c r="J140" s="41">
        <f>J136+J138</f>
        <v>-0.90000000000000102</v>
      </c>
      <c r="L140" s="41">
        <f>L136+L138</f>
        <v>4.8000000000000007</v>
      </c>
      <c r="N140" s="41">
        <f>N136+N138</f>
        <v>-9</v>
      </c>
      <c r="P140" s="41">
        <f>P136+P138</f>
        <v>6.299999999999998</v>
      </c>
      <c r="R140" s="41">
        <f>R136+R138</f>
        <v>6.6000000000000005</v>
      </c>
      <c r="T140" s="41">
        <f>T136+T138</f>
        <v>7.0000000000000036</v>
      </c>
      <c r="V140" s="41">
        <f>V136+V138</f>
        <v>-1.5999999999999988</v>
      </c>
      <c r="X140" s="41">
        <f>X136+X138</f>
        <v>6.6999999999999993</v>
      </c>
      <c r="Z140" s="41">
        <f>Z136+Z138</f>
        <v>5.6000000000000014</v>
      </c>
      <c r="AB140" s="41">
        <f>AB136+AB138</f>
        <v>34.299999999999983</v>
      </c>
      <c r="AD140" s="15" t="s">
        <v>82</v>
      </c>
      <c r="AE140" s="16"/>
      <c r="AF140" s="16"/>
      <c r="AG140" s="41">
        <f>AG136+AG138</f>
        <v>34.299999999999983</v>
      </c>
      <c r="AI140" s="41">
        <f>AI136+AI138</f>
        <v>-555.70000000000005</v>
      </c>
      <c r="AK140" s="41">
        <f>AK136+AK138</f>
        <v>162.10000000000002</v>
      </c>
    </row>
    <row r="141" spans="1:37" ht="3.95" customHeight="1">
      <c r="A141" s="15"/>
      <c r="B141" s="16"/>
      <c r="C141" s="16"/>
      <c r="D141" s="41"/>
      <c r="F141" s="41"/>
      <c r="H141" s="41"/>
      <c r="J141" s="41"/>
      <c r="L141" s="41"/>
      <c r="N141" s="41"/>
      <c r="P141" s="41"/>
      <c r="R141" s="41"/>
      <c r="T141" s="41"/>
      <c r="V141" s="41"/>
      <c r="X141" s="41"/>
      <c r="Z141" s="41"/>
      <c r="AD141" s="15"/>
      <c r="AE141" s="16"/>
      <c r="AF141" s="16"/>
      <c r="AG141" s="41"/>
      <c r="AI141" s="41"/>
      <c r="AK141" s="41"/>
    </row>
    <row r="142" spans="1:37">
      <c r="A142" s="9" t="s">
        <v>83</v>
      </c>
      <c r="D142" s="42">
        <v>194.3</v>
      </c>
      <c r="F142" s="62">
        <f>D144</f>
        <v>190.70000000000002</v>
      </c>
      <c r="H142" s="62">
        <f>F144</f>
        <v>197.00000000000003</v>
      </c>
      <c r="J142" s="62">
        <f>H144</f>
        <v>203.10000000000002</v>
      </c>
      <c r="L142" s="62">
        <f>J144</f>
        <v>202.20000000000002</v>
      </c>
      <c r="N142" s="62">
        <f>L144</f>
        <v>207.00000000000003</v>
      </c>
      <c r="P142" s="62">
        <f>N144</f>
        <v>198.00000000000003</v>
      </c>
      <c r="R142" s="62">
        <f>P144</f>
        <v>204.30000000000004</v>
      </c>
      <c r="T142" s="62">
        <f>R144</f>
        <v>210.90000000000003</v>
      </c>
      <c r="V142" s="62">
        <f>T144</f>
        <v>217.90000000000003</v>
      </c>
      <c r="X142" s="62">
        <f>V144</f>
        <v>216.30000000000004</v>
      </c>
      <c r="Z142" s="62">
        <f>X144</f>
        <v>223.00000000000003</v>
      </c>
      <c r="AB142" s="14">
        <f>D142</f>
        <v>194.3</v>
      </c>
      <c r="AD142" s="9" t="s">
        <v>83</v>
      </c>
      <c r="AG142" s="62">
        <f>AB142</f>
        <v>194.3</v>
      </c>
      <c r="AI142" s="62">
        <f>AG144</f>
        <v>228.6</v>
      </c>
      <c r="AK142" s="62">
        <f>AI144</f>
        <v>-327.10000000000002</v>
      </c>
    </row>
    <row r="143" spans="1:37" ht="3.95" customHeight="1">
      <c r="D143" s="38"/>
      <c r="E143" s="29"/>
      <c r="F143" s="38"/>
      <c r="G143" s="29"/>
      <c r="H143" s="38"/>
      <c r="I143" s="29"/>
      <c r="J143" s="38"/>
      <c r="K143" s="29"/>
      <c r="L143" s="38"/>
      <c r="M143" s="29"/>
      <c r="N143" s="38"/>
      <c r="O143" s="29"/>
      <c r="P143" s="38"/>
      <c r="Q143" s="29"/>
      <c r="R143" s="38"/>
      <c r="S143" s="29"/>
      <c r="T143" s="38"/>
      <c r="U143" s="29"/>
      <c r="V143" s="38"/>
      <c r="W143" s="29"/>
      <c r="X143" s="38"/>
      <c r="Y143" s="29"/>
      <c r="Z143" s="38"/>
      <c r="AG143" s="38"/>
      <c r="AH143" s="29"/>
      <c r="AI143" s="38"/>
      <c r="AJ143" s="29"/>
      <c r="AK143" s="38"/>
    </row>
    <row r="144" spans="1:37" ht="12" thickBot="1">
      <c r="A144" s="15" t="s">
        <v>84</v>
      </c>
      <c r="B144" s="16"/>
      <c r="C144" s="16"/>
      <c r="D144" s="45">
        <f>D140+D142</f>
        <v>190.70000000000002</v>
      </c>
      <c r="F144" s="45">
        <f>F140+F142</f>
        <v>197.00000000000003</v>
      </c>
      <c r="H144" s="45">
        <f>H140+H142</f>
        <v>203.10000000000002</v>
      </c>
      <c r="J144" s="45">
        <f>J140+J142</f>
        <v>202.20000000000002</v>
      </c>
      <c r="L144" s="45">
        <f>L140+L142</f>
        <v>207.00000000000003</v>
      </c>
      <c r="N144" s="45">
        <f>N140+N142</f>
        <v>198.00000000000003</v>
      </c>
      <c r="P144" s="45">
        <f>P140+P142</f>
        <v>204.30000000000004</v>
      </c>
      <c r="R144" s="45">
        <f>R140+R142</f>
        <v>210.90000000000003</v>
      </c>
      <c r="T144" s="45">
        <f>T140+T142</f>
        <v>217.90000000000003</v>
      </c>
      <c r="V144" s="45">
        <f>V140+V142</f>
        <v>216.30000000000004</v>
      </c>
      <c r="X144" s="45">
        <f>X140+X142</f>
        <v>223.00000000000003</v>
      </c>
      <c r="Z144" s="45">
        <f>Z140+Z142</f>
        <v>228.60000000000002</v>
      </c>
      <c r="AB144" s="45">
        <f>AB140+AB142</f>
        <v>228.6</v>
      </c>
      <c r="AD144" s="15" t="s">
        <v>84</v>
      </c>
      <c r="AE144" s="16"/>
      <c r="AF144" s="16"/>
      <c r="AG144" s="45">
        <f>AG140+AG142</f>
        <v>228.6</v>
      </c>
      <c r="AI144" s="45">
        <f>AI140+AI142</f>
        <v>-327.10000000000002</v>
      </c>
      <c r="AK144" s="45">
        <f>AK140+AK142</f>
        <v>-165</v>
      </c>
    </row>
    <row r="145" spans="4:26" ht="12" thickTop="1">
      <c r="D145" s="38"/>
      <c r="F145" s="38"/>
      <c r="H145" s="38"/>
      <c r="J145" s="38"/>
      <c r="L145" s="38"/>
      <c r="N145" s="38"/>
      <c r="P145" s="38"/>
      <c r="R145" s="38"/>
      <c r="T145" s="38"/>
      <c r="V145" s="38"/>
      <c r="X145" s="38"/>
      <c r="Z145" s="38"/>
    </row>
    <row r="146" spans="4:26">
      <c r="D146" s="38"/>
      <c r="F146" s="38"/>
      <c r="H146" s="38"/>
      <c r="J146" s="38"/>
      <c r="L146" s="38"/>
      <c r="N146" s="38"/>
      <c r="P146" s="38"/>
      <c r="R146" s="38"/>
      <c r="T146" s="38"/>
      <c r="V146" s="38"/>
      <c r="X146" s="38"/>
      <c r="Z146" s="38"/>
    </row>
    <row r="147" spans="4:26">
      <c r="D147" s="38"/>
      <c r="F147" s="38"/>
      <c r="H147" s="38"/>
      <c r="J147" s="38"/>
      <c r="L147" s="38"/>
      <c r="N147" s="38"/>
      <c r="P147" s="38"/>
      <c r="R147" s="38"/>
      <c r="T147" s="38"/>
      <c r="V147" s="38"/>
      <c r="X147" s="38"/>
      <c r="Z147" s="38"/>
    </row>
    <row r="148" spans="4:26">
      <c r="D148" s="38"/>
      <c r="F148" s="38"/>
      <c r="H148" s="38"/>
      <c r="J148" s="38"/>
      <c r="L148" s="38"/>
      <c r="N148" s="38"/>
      <c r="P148" s="38"/>
      <c r="R148" s="38"/>
      <c r="T148" s="38"/>
      <c r="V148" s="38"/>
      <c r="X148" s="38"/>
      <c r="Z148" s="38"/>
    </row>
    <row r="149" spans="4:26">
      <c r="D149" s="38"/>
      <c r="F149" s="38"/>
      <c r="H149" s="38"/>
      <c r="J149" s="38"/>
      <c r="L149" s="38"/>
      <c r="N149" s="38"/>
      <c r="P149" s="38"/>
      <c r="R149" s="38"/>
      <c r="T149" s="38"/>
      <c r="V149" s="38"/>
      <c r="X149" s="38"/>
      <c r="Z149" s="38"/>
    </row>
    <row r="150" spans="4:26">
      <c r="D150" s="38"/>
      <c r="F150" s="38"/>
      <c r="H150" s="38"/>
      <c r="J150" s="38"/>
      <c r="L150" s="38"/>
      <c r="N150" s="38"/>
      <c r="P150" s="38"/>
      <c r="R150" s="38"/>
      <c r="T150" s="38"/>
      <c r="V150" s="38"/>
      <c r="X150" s="38"/>
      <c r="Z150" s="38"/>
    </row>
    <row r="151" spans="4:26">
      <c r="D151" s="38"/>
      <c r="F151" s="38"/>
      <c r="H151" s="38"/>
      <c r="J151" s="38"/>
      <c r="L151" s="38"/>
      <c r="N151" s="38"/>
      <c r="P151" s="38"/>
      <c r="R151" s="38"/>
      <c r="T151" s="38"/>
      <c r="V151" s="38"/>
      <c r="X151" s="38"/>
      <c r="Z151" s="38"/>
    </row>
    <row r="152" spans="4:26">
      <c r="D152" s="38"/>
      <c r="F152" s="38"/>
      <c r="H152" s="38"/>
      <c r="J152" s="38"/>
      <c r="L152" s="38"/>
      <c r="N152" s="38"/>
      <c r="P152" s="38"/>
      <c r="R152" s="38"/>
      <c r="T152" s="38"/>
      <c r="V152" s="38"/>
      <c r="X152" s="38"/>
      <c r="Z152" s="38"/>
    </row>
    <row r="153" spans="4:26">
      <c r="D153" s="38"/>
      <c r="F153" s="38"/>
      <c r="H153" s="38"/>
      <c r="J153" s="38"/>
      <c r="L153" s="38"/>
      <c r="N153" s="38"/>
      <c r="P153" s="38"/>
      <c r="R153" s="38"/>
      <c r="T153" s="38"/>
      <c r="V153" s="38"/>
      <c r="X153" s="38"/>
      <c r="Z153" s="38"/>
    </row>
    <row r="154" spans="4:26">
      <c r="D154" s="38"/>
      <c r="F154" s="38"/>
      <c r="H154" s="38"/>
      <c r="J154" s="38"/>
      <c r="L154" s="38"/>
      <c r="N154" s="38"/>
      <c r="P154" s="38"/>
      <c r="R154" s="38"/>
      <c r="T154" s="38"/>
      <c r="V154" s="38"/>
      <c r="X154" s="38"/>
      <c r="Z154" s="38"/>
    </row>
    <row r="155" spans="4:26">
      <c r="D155" s="38"/>
      <c r="F155" s="38"/>
      <c r="H155" s="38"/>
      <c r="J155" s="38"/>
      <c r="L155" s="38"/>
      <c r="N155" s="38"/>
      <c r="P155" s="38"/>
      <c r="R155" s="38"/>
      <c r="T155" s="38"/>
      <c r="V155" s="38"/>
      <c r="X155" s="38"/>
      <c r="Z155" s="38"/>
    </row>
    <row r="156" spans="4:26">
      <c r="D156" s="38"/>
      <c r="F156" s="38"/>
      <c r="H156" s="38"/>
      <c r="J156" s="38"/>
      <c r="L156" s="38"/>
      <c r="N156" s="38"/>
      <c r="P156" s="38"/>
      <c r="R156" s="38"/>
      <c r="T156" s="38"/>
      <c r="V156" s="38"/>
      <c r="X156" s="38"/>
      <c r="Z156" s="38"/>
    </row>
    <row r="157" spans="4:26">
      <c r="D157" s="38"/>
      <c r="F157" s="38"/>
      <c r="H157" s="38"/>
      <c r="J157" s="38"/>
      <c r="L157" s="38"/>
      <c r="N157" s="38"/>
      <c r="P157" s="38"/>
      <c r="R157" s="38"/>
      <c r="T157" s="38"/>
      <c r="V157" s="38"/>
      <c r="X157" s="38"/>
      <c r="Z157" s="38"/>
    </row>
    <row r="158" spans="4:26">
      <c r="D158" s="38"/>
      <c r="F158" s="38"/>
      <c r="H158" s="38"/>
      <c r="J158" s="38"/>
      <c r="L158" s="38"/>
      <c r="N158" s="38"/>
      <c r="P158" s="38"/>
      <c r="R158" s="38"/>
      <c r="T158" s="38"/>
      <c r="V158" s="38"/>
      <c r="X158" s="38"/>
      <c r="Z158" s="38"/>
    </row>
    <row r="159" spans="4:26">
      <c r="D159" s="38"/>
      <c r="F159" s="38"/>
      <c r="H159" s="38"/>
      <c r="J159" s="38"/>
      <c r="L159" s="38"/>
      <c r="N159" s="38"/>
      <c r="P159" s="38"/>
      <c r="R159" s="38"/>
      <c r="T159" s="38"/>
      <c r="V159" s="38"/>
      <c r="X159" s="38"/>
      <c r="Z159" s="38"/>
    </row>
    <row r="160" spans="4:26">
      <c r="D160" s="38"/>
      <c r="F160" s="38"/>
      <c r="H160" s="38"/>
      <c r="J160" s="38"/>
      <c r="L160" s="38"/>
      <c r="N160" s="38"/>
      <c r="P160" s="38"/>
      <c r="R160" s="38"/>
      <c r="T160" s="38"/>
      <c r="V160" s="38"/>
      <c r="X160" s="38"/>
      <c r="Z160" s="38"/>
    </row>
    <row r="161" spans="4:26">
      <c r="D161" s="38"/>
      <c r="F161" s="38"/>
      <c r="H161" s="38"/>
      <c r="J161" s="38"/>
      <c r="L161" s="38"/>
      <c r="N161" s="38"/>
      <c r="P161" s="38"/>
      <c r="R161" s="38"/>
      <c r="T161" s="38"/>
      <c r="V161" s="38"/>
      <c r="X161" s="38"/>
      <c r="Z161" s="38"/>
    </row>
    <row r="162" spans="4:26">
      <c r="D162" s="38"/>
      <c r="F162" s="38"/>
      <c r="H162" s="38"/>
      <c r="J162" s="38"/>
      <c r="L162" s="38"/>
      <c r="N162" s="38"/>
      <c r="P162" s="38"/>
      <c r="R162" s="38"/>
      <c r="T162" s="38"/>
      <c r="V162" s="38"/>
      <c r="X162" s="38"/>
      <c r="Z162" s="38"/>
    </row>
    <row r="163" spans="4:26">
      <c r="D163" s="38"/>
      <c r="F163" s="38"/>
      <c r="H163" s="38"/>
      <c r="J163" s="38"/>
      <c r="L163" s="38"/>
      <c r="N163" s="38"/>
      <c r="P163" s="38"/>
      <c r="R163" s="38"/>
      <c r="T163" s="38"/>
      <c r="V163" s="38"/>
      <c r="X163" s="38"/>
      <c r="Z163" s="38"/>
    </row>
  </sheetData>
  <printOptions horizontalCentered="1"/>
  <pageMargins left="0.5" right="0.5" top="0.5" bottom="0.25" header="0" footer="0"/>
  <pageSetup scale="84" orientation="landscape" r:id="rId1"/>
  <headerFooter alignWithMargins="0"/>
  <rowBreaks count="1" manualBreakCount="1">
    <brk id="71" max="27" man="1"/>
  </rowBreaks>
  <colBreaks count="2" manualBreakCount="2">
    <brk id="28" max="143" man="1"/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TW Format File</vt:lpstr>
      <vt:lpstr>Date_Copy1</vt:lpstr>
      <vt:lpstr>file_date_name</vt:lpstr>
      <vt:lpstr>'TW Format File'!Print_Area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Jan Havlíček</cp:lastModifiedBy>
  <cp:lastPrinted>2000-10-19T16:13:52Z</cp:lastPrinted>
  <dcterms:created xsi:type="dcterms:W3CDTF">1998-06-27T15:20:47Z</dcterms:created>
  <dcterms:modified xsi:type="dcterms:W3CDTF">2023-09-15T19:03:58Z</dcterms:modified>
</cp:coreProperties>
</file>