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089C88-F154-4493-8E19-87ECB8587729}" xr6:coauthVersionLast="47" xr6:coauthVersionMax="47" xr10:uidLastSave="{00000000-0000-0000-0000-000000000000}"/>
  <bookViews>
    <workbookView xWindow="-120" yWindow="-120" windowWidth="38640" windowHeight="1572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GS IS" sheetId="53" r:id="rId4"/>
    <sheet name="EG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REC EXP" sheetId="79" r:id="rId12"/>
  </sheets>
  <definedNames>
    <definedName name="_xlnm.Print_Area" localSheetId="1">COVER!$A$1:$I$4</definedName>
    <definedName name="_xlnm.Print_Area" localSheetId="4">'EGS Burn'!$A$1:$S$23</definedName>
    <definedName name="_xlnm.Print_Area" localSheetId="3">'EGS IS'!$A$2:$C$25</definedName>
    <definedName name="_xlnm.Print_Area" localSheetId="11">'EREC EXP'!$A$1:$O$30</definedName>
    <definedName name="_xlnm.Print_Area" localSheetId="2">'INCOME STATEMENT'!$A$2:$C$40</definedName>
  </definedNames>
  <calcPr calcId="0"/>
</workbook>
</file>

<file path=xl/calcChain.xml><?xml version="1.0" encoding="utf-8"?>
<calcChain xmlns="http://schemas.openxmlformats.org/spreadsheetml/2006/main">
  <c r="J11" i="2" l="1"/>
  <c r="J12" i="2"/>
  <c r="C7" i="88"/>
  <c r="E7" i="88"/>
  <c r="G7" i="88"/>
  <c r="I7" i="88"/>
  <c r="K7" i="88"/>
  <c r="M7" i="88"/>
  <c r="O7" i="88"/>
  <c r="Q7" i="88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C17" i="53"/>
  <c r="C25" i="53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C19" i="79"/>
  <c r="E19" i="79"/>
  <c r="G19" i="79"/>
  <c r="I19" i="79"/>
  <c r="K19" i="79"/>
  <c r="M19" i="79"/>
  <c r="N19" i="79"/>
  <c r="C20" i="79"/>
  <c r="E20" i="79"/>
  <c r="G20" i="79"/>
  <c r="N20" i="79"/>
  <c r="N21" i="79"/>
  <c r="C22" i="79"/>
  <c r="D22" i="79"/>
  <c r="E22" i="79"/>
  <c r="G22" i="79"/>
  <c r="I22" i="79"/>
  <c r="K22" i="79"/>
  <c r="M22" i="79"/>
  <c r="N22" i="79"/>
  <c r="N23" i="79"/>
  <c r="C24" i="79"/>
  <c r="D24" i="79"/>
  <c r="E24" i="79"/>
  <c r="G24" i="79"/>
  <c r="I24" i="79"/>
  <c r="K24" i="79"/>
  <c r="M24" i="79"/>
  <c r="N24" i="79"/>
  <c r="C28" i="25"/>
  <c r="C29" i="25"/>
</calcChain>
</file>

<file path=xl/sharedStrings.xml><?xml version="1.0" encoding="utf-8"?>
<sst xmlns="http://schemas.openxmlformats.org/spreadsheetml/2006/main" count="85" uniqueCount="68">
  <si>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</si>
  <si>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</si>
  <si>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</si>
  <si>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</si>
  <si>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</si>
  <si>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</si>
  <si>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</si>
  <si>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</si>
  <si>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</si>
  <si>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</si>
  <si>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</si>
  <si>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</si>
  <si>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</si>
  <si>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</si>
  <si>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</si>
  <si>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</si>
  <si>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</si>
  <si>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Subtotal</t>
  </si>
  <si>
    <t>2001 Forecast Expense</t>
  </si>
  <si>
    <t>Analysts/Associates</t>
  </si>
  <si>
    <t>Depreciation &amp; Amortization</t>
  </si>
  <si>
    <t>Total Expenses net of Capitalized Expense</t>
  </si>
  <si>
    <t>Financial Summary</t>
  </si>
  <si>
    <t>Highly Confidential - DO NOT DISTRIBUTE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</si>
  <si>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</si>
  <si>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</si>
  <si>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</si>
  <si>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</si>
  <si>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</si>
  <si>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</si>
  <si>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</si>
  <si>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</si>
  <si>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</si>
  <si>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</si>
  <si>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</si>
  <si>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</si>
  <si>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</si>
  <si>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ETS</t>
  </si>
  <si>
    <t>EGAS</t>
  </si>
  <si>
    <t>PGE</t>
  </si>
  <si>
    <t>EOTT</t>
  </si>
  <si>
    <t>EREC</t>
  </si>
  <si>
    <t>Azurix/Wessex</t>
  </si>
  <si>
    <t>EEOS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</si>
  <si>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</si>
  <si>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</si>
  <si>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</si>
  <si>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</si>
  <si>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</si>
  <si>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</si>
  <si>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</si>
  <si>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</si>
  <si>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</si>
  <si>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</si>
  <si>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</si>
  <si>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</si>
  <si>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</si>
  <si>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</si>
  <si>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</si>
  <si>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</si>
  <si>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</si>
  <si>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r>
      <t xml:space="preserve">Forecast </t>
    </r>
    <r>
      <rPr>
        <b/>
        <sz val="12"/>
        <color indexed="10"/>
        <rFont val="Times New Roman"/>
        <family val="1"/>
      </rPr>
      <t>NET</t>
    </r>
    <r>
      <rPr>
        <b/>
        <sz val="12"/>
        <rFont val="Times New Roman"/>
        <family val="1"/>
      </rPr>
      <t xml:space="preserve"> Cash Expenditures</t>
    </r>
  </si>
  <si>
    <r>
      <t xml:space="preserve">NET </t>
    </r>
    <r>
      <rPr>
        <b/>
        <sz val="12"/>
        <rFont val="Times New Roman"/>
        <family val="1"/>
      </rPr>
      <t>Cash Expenditures</t>
    </r>
  </si>
  <si>
    <t>DD&amp;A</t>
  </si>
  <si>
    <t>Cost of Sales</t>
  </si>
  <si>
    <t>Operating Costs</t>
  </si>
  <si>
    <t>Interest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</si>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</sst>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7" formatCode="#,##0_);\(#,##0\);#,##0_);@_)"/>
  </numFmts>
  <fonts count="2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4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5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0" fontId="17" fillId="0" borderId="0" xfId="0" applyFont="1" applyAlignment="1">
      <alignment horizontal="left" vertical="top" indent="1"/>
    </xf>
    <xf numFmtId="49" fontId="17" fillId="0" borderId="0" xfId="3" applyNumberFormat="1" applyFont="1" applyAlignment="1">
      <alignment horizontal="left" vertical="top" indent="1"/>
    </xf>
    <xf numFmtId="0" fontId="18" fillId="0" borderId="0" xfId="0" applyFont="1" applyAlignment="1">
      <alignment vertical="top"/>
    </xf>
    <xf numFmtId="164" fontId="17" fillId="0" borderId="0" xfId="3" applyNumberFormat="1" applyFont="1" applyFill="1" applyAlignment="1">
      <alignment vertical="top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49" fontId="4" fillId="0" borderId="0" xfId="0" applyNumberFormat="1" applyFont="1"/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right"/>
    </xf>
    <xf numFmtId="49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49" fontId="17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 wrapText="1"/>
    </xf>
    <xf numFmtId="41" fontId="19" fillId="0" borderId="0" xfId="0" applyNumberFormat="1" applyFont="1"/>
    <xf numFmtId="168" fontId="10" fillId="0" borderId="0" xfId="0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49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29" t="s">
        <v>10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" x14ac:dyDescent="0.2">
      <c r="A2" s="129" t="s">
        <v>12</v>
      </c>
      <c r="B2" s="129"/>
      <c r="C2" s="129"/>
      <c r="D2" s="129"/>
      <c r="E2" s="129"/>
      <c r="F2" s="129"/>
      <c r="G2" s="129"/>
      <c r="H2" s="129"/>
      <c r="I2" s="129"/>
      <c r="J2" s="129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2"/>
  <sheetViews>
    <sheetView showGridLines="0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2" style="5" customWidth="1"/>
    <col min="14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"&amp;ROUND((N12/N24)*100,0)&amp;"%"</f>
        <v>Employee Sensitive 0%</v>
      </c>
      <c r="C1" s="44" t="s">
        <v>53</v>
      </c>
      <c r="D1" s="44"/>
      <c r="E1" s="44" t="s">
        <v>45</v>
      </c>
      <c r="F1" s="44"/>
      <c r="G1" s="44" t="s">
        <v>54</v>
      </c>
      <c r="H1" s="44"/>
      <c r="I1" s="44" t="s">
        <v>47</v>
      </c>
      <c r="J1" s="44"/>
      <c r="K1" s="44" t="s">
        <v>55</v>
      </c>
      <c r="L1" s="44"/>
      <c r="M1" s="20" t="s">
        <v>49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/>
      <c r="B2" s="7"/>
      <c r="C2" s="90"/>
      <c r="D2" s="90"/>
      <c r="E2" s="90"/>
      <c r="F2" s="90"/>
      <c r="G2" s="90"/>
      <c r="H2" s="90"/>
      <c r="I2" s="90"/>
      <c r="J2" s="90"/>
      <c r="K2" s="7"/>
      <c r="L2" s="7"/>
      <c r="M2" s="7"/>
      <c r="N2" s="106">
        <f t="shared" ref="N2:N9" si="0">SUM(C2:M2)</f>
        <v>0</v>
      </c>
      <c r="O2" s="7"/>
    </row>
    <row r="3" spans="1:20" s="4" customFormat="1" ht="22.5" customHeight="1" x14ac:dyDescent="0.25">
      <c r="A3" s="9"/>
      <c r="B3" s="7"/>
      <c r="C3" s="90"/>
      <c r="D3" s="90"/>
      <c r="E3" s="90"/>
      <c r="F3" s="90"/>
      <c r="G3" s="90"/>
      <c r="H3" s="90"/>
      <c r="I3" s="90"/>
      <c r="J3" s="90"/>
      <c r="K3" s="7"/>
      <c r="L3" s="7"/>
      <c r="M3" s="7"/>
      <c r="N3" s="106"/>
      <c r="O3" s="7"/>
    </row>
    <row r="4" spans="1:20" s="4" customFormat="1" ht="22.5" customHeight="1" x14ac:dyDescent="0.25">
      <c r="A4" s="9"/>
      <c r="B4" s="7"/>
      <c r="C4" s="90"/>
      <c r="D4" s="90"/>
      <c r="E4" s="90"/>
      <c r="F4" s="90"/>
      <c r="G4" s="90"/>
      <c r="H4" s="90"/>
      <c r="I4" s="90"/>
      <c r="J4" s="90"/>
      <c r="K4" s="7"/>
      <c r="L4" s="7"/>
      <c r="M4" s="7"/>
      <c r="N4" s="106"/>
      <c r="O4" s="7"/>
    </row>
    <row r="5" spans="1:20" s="4" customFormat="1" ht="29.25" customHeight="1" x14ac:dyDescent="0.25">
      <c r="A5" s="63"/>
      <c r="B5" s="7"/>
      <c r="C5" s="98"/>
      <c r="D5" s="98"/>
      <c r="E5" s="98"/>
      <c r="F5" s="98"/>
      <c r="G5" s="98"/>
      <c r="H5" s="98"/>
      <c r="I5" s="98"/>
      <c r="J5" s="98"/>
      <c r="K5" s="7"/>
      <c r="L5" s="7"/>
      <c r="M5" s="7"/>
      <c r="N5" s="106">
        <f t="shared" si="0"/>
        <v>0</v>
      </c>
      <c r="O5" s="6"/>
      <c r="Q5" s="100"/>
    </row>
    <row r="6" spans="1:20" s="4" customFormat="1" ht="25.5" customHeight="1" x14ac:dyDescent="0.25">
      <c r="A6" s="63"/>
      <c r="B6" s="7"/>
      <c r="C6" s="99"/>
      <c r="D6" s="99"/>
      <c r="E6" s="99"/>
      <c r="F6" s="99"/>
      <c r="G6" s="99"/>
      <c r="H6" s="99"/>
      <c r="I6" s="99"/>
      <c r="J6" s="99"/>
      <c r="K6" s="7"/>
      <c r="L6" s="7"/>
      <c r="M6" s="7"/>
      <c r="N6" s="106">
        <f t="shared" si="0"/>
        <v>0</v>
      </c>
      <c r="O6" s="6"/>
    </row>
    <row r="7" spans="1:20" s="4" customFormat="1" ht="27" customHeight="1" x14ac:dyDescent="0.25">
      <c r="A7" s="63"/>
      <c r="B7" s="7"/>
      <c r="C7" s="91"/>
      <c r="D7" s="91"/>
      <c r="E7" s="91"/>
      <c r="F7" s="91"/>
      <c r="G7" s="91"/>
      <c r="H7" s="91"/>
      <c r="I7" s="91"/>
      <c r="J7" s="91"/>
      <c r="K7" s="7"/>
      <c r="L7" s="7"/>
      <c r="M7" s="7"/>
      <c r="N7" s="106">
        <f t="shared" si="0"/>
        <v>0</v>
      </c>
      <c r="O7" s="6"/>
    </row>
    <row r="8" spans="1:20" s="4" customFormat="1" ht="22.5" customHeight="1" x14ac:dyDescent="0.25">
      <c r="A8" s="9"/>
      <c r="B8" s="7"/>
      <c r="C8" s="91"/>
      <c r="D8" s="91"/>
      <c r="E8" s="91"/>
      <c r="F8" s="91"/>
      <c r="G8" s="91"/>
      <c r="H8" s="91"/>
      <c r="I8" s="91"/>
      <c r="J8" s="91"/>
      <c r="K8" s="7"/>
      <c r="L8" s="7"/>
      <c r="M8" s="7"/>
      <c r="N8" s="106">
        <f t="shared" si="0"/>
        <v>0</v>
      </c>
      <c r="O8" s="6"/>
    </row>
    <row r="9" spans="1:20" s="4" customFormat="1" ht="22.5" customHeight="1" x14ac:dyDescent="0.25">
      <c r="A9" s="9"/>
      <c r="B9" s="7"/>
      <c r="C9" s="91"/>
      <c r="D9" s="91"/>
      <c r="E9" s="91"/>
      <c r="F9" s="91"/>
      <c r="G9" s="91"/>
      <c r="H9" s="91"/>
      <c r="I9" s="91"/>
      <c r="J9" s="91"/>
      <c r="K9" s="7"/>
      <c r="L9" s="7"/>
      <c r="M9" s="7"/>
      <c r="N9" s="106">
        <f t="shared" si="0"/>
        <v>0</v>
      </c>
      <c r="O9" s="6"/>
    </row>
    <row r="10" spans="1:20" s="4" customFormat="1" ht="22.5" customHeight="1" x14ac:dyDescent="0.25">
      <c r="A10" s="9"/>
      <c r="B10" s="7"/>
      <c r="C10" s="91"/>
      <c r="D10" s="91"/>
      <c r="E10" s="91"/>
      <c r="F10" s="91"/>
      <c r="G10" s="91"/>
      <c r="H10" s="91"/>
      <c r="I10" s="91"/>
      <c r="J10" s="91"/>
      <c r="K10" s="7"/>
      <c r="L10" s="7"/>
      <c r="M10" s="7"/>
      <c r="N10" s="106"/>
      <c r="O10" s="6"/>
    </row>
    <row r="11" spans="1:20" s="4" customFormat="1" ht="15.75" x14ac:dyDescent="0.25">
      <c r="A11" s="109"/>
      <c r="B11" s="7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>
        <f>SUM(C11:M11)</f>
        <v>0</v>
      </c>
      <c r="O11" s="92"/>
    </row>
    <row r="12" spans="1:20" s="4" customFormat="1" ht="15.75" x14ac:dyDescent="0.25">
      <c r="A12" s="21" t="s">
        <v>17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"&amp;ROUND((N22/N24)*100,0)&amp;"%"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64</v>
      </c>
      <c r="B16" s="7"/>
      <c r="C16" s="90">
        <v>51.6</v>
      </c>
      <c r="D16" s="90"/>
      <c r="E16" s="90">
        <v>82</v>
      </c>
      <c r="F16" s="90"/>
      <c r="G16" s="90">
        <v>275.7</v>
      </c>
      <c r="H16" s="90"/>
      <c r="I16" s="90">
        <v>26.2</v>
      </c>
      <c r="J16" s="90"/>
      <c r="K16" s="90">
        <v>32.5</v>
      </c>
      <c r="L16" s="90"/>
      <c r="M16" s="90">
        <v>31.4</v>
      </c>
      <c r="N16" s="106">
        <f>SUM(C16:M16)</f>
        <v>499.39999999999992</v>
      </c>
      <c r="O16" s="6"/>
    </row>
    <row r="17" spans="1:15" s="4" customFormat="1" ht="23.25" customHeight="1" x14ac:dyDescent="0.25">
      <c r="A17" s="9" t="s">
        <v>65</v>
      </c>
      <c r="B17" s="7"/>
      <c r="C17" s="128">
        <v>7.7</v>
      </c>
      <c r="D17" s="128"/>
      <c r="E17" s="128">
        <v>6.4</v>
      </c>
      <c r="F17" s="128"/>
      <c r="G17" s="128">
        <v>7</v>
      </c>
      <c r="H17" s="128"/>
      <c r="I17" s="128">
        <v>7.3</v>
      </c>
      <c r="J17" s="128"/>
      <c r="K17" s="128">
        <v>7.1</v>
      </c>
      <c r="L17" s="128"/>
      <c r="M17" s="128">
        <v>7.5</v>
      </c>
      <c r="N17" s="106"/>
      <c r="O17" s="6"/>
    </row>
    <row r="18" spans="1:15" s="4" customFormat="1" ht="23.25" customHeight="1" x14ac:dyDescent="0.25">
      <c r="A18" s="9" t="s">
        <v>63</v>
      </c>
      <c r="B18" s="7"/>
      <c r="C18" s="90">
        <v>1.5</v>
      </c>
      <c r="D18" s="90"/>
      <c r="E18" s="90">
        <v>1.6</v>
      </c>
      <c r="F18" s="90"/>
      <c r="G18" s="90">
        <v>1.6</v>
      </c>
      <c r="H18" s="90"/>
      <c r="I18" s="90">
        <v>1.3</v>
      </c>
      <c r="J18" s="90"/>
      <c r="K18" s="90">
        <v>1.3</v>
      </c>
      <c r="L18" s="90"/>
      <c r="M18" s="90">
        <v>1.3</v>
      </c>
      <c r="N18" s="106"/>
      <c r="O18" s="6"/>
    </row>
    <row r="19" spans="1:15" s="4" customFormat="1" ht="24.75" customHeight="1" x14ac:dyDescent="0.25">
      <c r="A19" s="9" t="s">
        <v>66</v>
      </c>
      <c r="B19" s="7"/>
      <c r="C19" s="91">
        <f>1+0.5</f>
        <v>1.5</v>
      </c>
      <c r="D19" s="91"/>
      <c r="E19" s="91">
        <f>2+1.2</f>
        <v>3.2</v>
      </c>
      <c r="F19" s="91"/>
      <c r="G19" s="91">
        <f>1.4+1.1-2.2</f>
        <v>0.29999999999999982</v>
      </c>
      <c r="H19" s="91"/>
      <c r="I19" s="91">
        <f>1.9+0.3</f>
        <v>2.1999999999999997</v>
      </c>
      <c r="J19" s="91"/>
      <c r="K19" s="91">
        <f>1.8+0.3</f>
        <v>2.1</v>
      </c>
      <c r="L19" s="91"/>
      <c r="M19" s="91">
        <f>0.8+0.3</f>
        <v>1.1000000000000001</v>
      </c>
      <c r="N19" s="106">
        <f t="shared" ref="N19:N24" si="1">SUM(C19:M19)</f>
        <v>10.399999999999999</v>
      </c>
      <c r="O19" s="24"/>
    </row>
    <row r="20" spans="1:15" s="4" customFormat="1" ht="21" customHeight="1" x14ac:dyDescent="0.25">
      <c r="A20" s="64" t="s">
        <v>67</v>
      </c>
      <c r="B20" s="7"/>
      <c r="C20" s="91">
        <f>1.3+0.1</f>
        <v>1.4000000000000001</v>
      </c>
      <c r="D20" s="91"/>
      <c r="E20" s="91">
        <f>3.7+0.2</f>
        <v>3.9000000000000004</v>
      </c>
      <c r="F20" s="91"/>
      <c r="G20" s="91">
        <f>13.3-0.5</f>
        <v>12.8</v>
      </c>
      <c r="H20" s="91"/>
      <c r="I20" s="91">
        <v>-3.6</v>
      </c>
      <c r="J20" s="91"/>
      <c r="K20" s="91">
        <v>-3</v>
      </c>
      <c r="L20" s="91"/>
      <c r="M20" s="91">
        <v>-1.2</v>
      </c>
      <c r="N20" s="106">
        <f t="shared" si="1"/>
        <v>10.300000000000002</v>
      </c>
      <c r="O20" s="6"/>
    </row>
    <row r="21" spans="1:15" s="4" customFormat="1" ht="19.5" customHeight="1" x14ac:dyDescent="0.25">
      <c r="A21" s="4" t="s">
        <v>56</v>
      </c>
      <c r="B21" s="7"/>
      <c r="C21" s="92">
        <v>1.0000000000000001E-9</v>
      </c>
      <c r="D21" s="92">
        <v>1.0000000000000001E-9</v>
      </c>
      <c r="E21" s="92">
        <v>1.0000000000000001E-9</v>
      </c>
      <c r="F21" s="92"/>
      <c r="G21" s="92">
        <v>1.0000000000000001E-9</v>
      </c>
      <c r="H21" s="92"/>
      <c r="I21" s="92">
        <v>1.0000000000000001E-9</v>
      </c>
      <c r="J21" s="92"/>
      <c r="K21" s="92">
        <v>1.0000000000000001E-9</v>
      </c>
      <c r="L21" s="92"/>
      <c r="M21" s="92">
        <v>1.0000000000000001E-9</v>
      </c>
      <c r="N21" s="92">
        <f t="shared" si="1"/>
        <v>6.9999999999999998E-9</v>
      </c>
      <c r="O21" s="92"/>
    </row>
    <row r="22" spans="1:15" s="4" customFormat="1" ht="15.75" x14ac:dyDescent="0.25">
      <c r="A22" s="21" t="s">
        <v>17</v>
      </c>
      <c r="B22" s="7"/>
      <c r="C22" s="25">
        <f>SUM(C16:C21)</f>
        <v>63.700000000999999</v>
      </c>
      <c r="D22" s="25">
        <f>SUM(D16:D21)</f>
        <v>1.0000000000000001E-9</v>
      </c>
      <c r="E22" s="25">
        <f>SUM(E16:E21)</f>
        <v>97.100000001000012</v>
      </c>
      <c r="F22" s="25"/>
      <c r="G22" s="25">
        <f>SUM(G16:G21)</f>
        <v>297.40000000100002</v>
      </c>
      <c r="H22" s="25"/>
      <c r="I22" s="25">
        <f>SUM(I16:I21)</f>
        <v>33.400000000999995</v>
      </c>
      <c r="J22" s="25"/>
      <c r="K22" s="25">
        <f>SUM(K16:K21)</f>
        <v>40.000000000999997</v>
      </c>
      <c r="L22" s="25"/>
      <c r="M22" s="25">
        <f>SUM(M16:M21)</f>
        <v>40.100000000999991</v>
      </c>
      <c r="N22" s="25">
        <f t="shared" si="1"/>
        <v>571.70000000699997</v>
      </c>
      <c r="O22" s="6"/>
    </row>
    <row r="23" spans="1:15" s="4" customFormat="1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1"/>
        <v>0</v>
      </c>
      <c r="O23" s="6"/>
    </row>
    <row r="24" spans="1:15" s="4" customFormat="1" ht="16.5" thickBot="1" x14ac:dyDescent="0.3">
      <c r="A24" s="26" t="s">
        <v>18</v>
      </c>
      <c r="B24" s="26"/>
      <c r="C24" s="27">
        <f>C12+C22</f>
        <v>63.700000000999999</v>
      </c>
      <c r="D24" s="27">
        <f>D12+D22</f>
        <v>1.0000000000000001E-9</v>
      </c>
      <c r="E24" s="27">
        <f>E12+E22</f>
        <v>97.100000001000012</v>
      </c>
      <c r="F24" s="27"/>
      <c r="G24" s="27">
        <f>G12+G22</f>
        <v>297.40000000100002</v>
      </c>
      <c r="H24" s="27"/>
      <c r="I24" s="27">
        <f>I12+I22</f>
        <v>33.400000000999995</v>
      </c>
      <c r="J24" s="27"/>
      <c r="K24" s="27">
        <f>K12+K22</f>
        <v>40.000000000999997</v>
      </c>
      <c r="L24" s="27"/>
      <c r="M24" s="27">
        <f>M12+M22</f>
        <v>40.100000000999991</v>
      </c>
      <c r="N24" s="27">
        <f t="shared" si="1"/>
        <v>571.70000000699997</v>
      </c>
      <c r="O24" s="6"/>
    </row>
    <row r="25" spans="1:15" s="4" customFormat="1" ht="16.5" thickTop="1" x14ac:dyDescent="0.25"/>
    <row r="26" spans="1:15" s="4" customFormat="1" ht="15.75" x14ac:dyDescent="0.25"/>
    <row r="27" spans="1:15" s="4" customFormat="1" ht="15.75" x14ac:dyDescent="0.25"/>
    <row r="28" spans="1:15" s="4" customFormat="1" ht="15.75" x14ac:dyDescent="0.25">
      <c r="A28" s="12"/>
      <c r="B28" s="26"/>
      <c r="C28" s="22"/>
      <c r="D28" s="22"/>
      <c r="E28" s="22"/>
      <c r="F28" s="22"/>
      <c r="G28" s="22"/>
      <c r="H28" s="22"/>
      <c r="I28" s="22"/>
      <c r="J28" s="22"/>
      <c r="K28" s="26"/>
      <c r="L28" s="26"/>
      <c r="M28" s="26"/>
      <c r="N28" s="26"/>
      <c r="O28" s="6"/>
    </row>
    <row r="29" spans="1:15" s="4" customFormat="1" ht="15.75" x14ac:dyDescent="0.25">
      <c r="A29" s="87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7"/>
    </row>
    <row r="30" spans="1:15" s="4" customFormat="1" ht="15.75" x14ac:dyDescent="0.25">
      <c r="A30" s="8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4" customFormat="1" ht="15.75" x14ac:dyDescent="0.25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"/>
    </row>
    <row r="32" spans="1:15" s="4" customFormat="1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/>
    <row r="42" spans="1:19" ht="15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22</v>
      </c>
    </row>
    <row r="3" spans="5:5" x14ac:dyDescent="0.2">
      <c r="E3" s="102" t="s">
        <v>23</v>
      </c>
    </row>
  </sheetData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6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47"/>
      <c r="C1" s="48"/>
      <c r="E1" s="67"/>
      <c r="F1" s="17"/>
      <c r="G1" s="8"/>
      <c r="H1" s="17"/>
      <c r="I1" s="17"/>
    </row>
    <row r="2" spans="1:9" ht="18.75" customHeight="1" x14ac:dyDescent="0.25">
      <c r="A2" s="47" t="s">
        <v>24</v>
      </c>
      <c r="C2" s="48"/>
      <c r="E2" s="67"/>
      <c r="F2" s="17"/>
      <c r="G2" s="8"/>
      <c r="H2" s="17"/>
      <c r="I2" s="17"/>
    </row>
    <row r="3" spans="1:9" hidden="1" x14ac:dyDescent="0.25">
      <c r="A3" s="47"/>
      <c r="C3" s="48"/>
      <c r="E3" s="67"/>
      <c r="F3" s="17"/>
      <c r="G3" s="8"/>
      <c r="H3" s="17"/>
      <c r="I3" s="17"/>
    </row>
    <row r="4" spans="1:9" ht="9" customHeight="1" x14ac:dyDescent="0.25">
      <c r="A4" s="47"/>
      <c r="C4" s="48"/>
      <c r="E4" s="67"/>
      <c r="F4" s="17"/>
      <c r="G4" s="8"/>
      <c r="H4" s="17"/>
      <c r="I4" s="17"/>
    </row>
    <row r="5" spans="1:9" ht="19.5" customHeight="1" x14ac:dyDescent="0.25">
      <c r="A5" s="47" t="s">
        <v>25</v>
      </c>
      <c r="C5" s="48"/>
      <c r="E5" s="67"/>
      <c r="F5" s="17"/>
      <c r="G5" s="8"/>
      <c r="H5" s="17"/>
      <c r="I5" s="17"/>
    </row>
    <row r="6" spans="1:9" ht="9" customHeight="1" x14ac:dyDescent="0.25">
      <c r="A6" s="47"/>
      <c r="C6" s="48"/>
      <c r="E6" s="67"/>
      <c r="F6" s="17"/>
      <c r="G6" s="8"/>
      <c r="H6" s="17"/>
      <c r="I6" s="17"/>
    </row>
    <row r="7" spans="1:9" x14ac:dyDescent="0.25">
      <c r="A7" s="3" t="s">
        <v>26</v>
      </c>
      <c r="B7" s="12"/>
      <c r="C7" s="49"/>
      <c r="D7" s="50"/>
      <c r="E7" s="68"/>
      <c r="F7" s="69"/>
      <c r="G7" s="68"/>
      <c r="H7" s="17"/>
      <c r="I7" s="70"/>
    </row>
    <row r="8" spans="1:9" ht="9" customHeight="1" x14ac:dyDescent="0.25">
      <c r="A8" s="3"/>
      <c r="B8" s="12"/>
      <c r="C8" s="51"/>
      <c r="D8" s="12"/>
      <c r="E8" s="71"/>
      <c r="F8" s="45"/>
      <c r="G8" s="71"/>
      <c r="H8" s="17"/>
      <c r="I8" s="70"/>
    </row>
    <row r="9" spans="1:9" x14ac:dyDescent="0.25">
      <c r="A9" s="3" t="s">
        <v>27</v>
      </c>
      <c r="B9" s="12"/>
      <c r="C9" s="52"/>
      <c r="D9" s="53"/>
      <c r="E9" s="59"/>
      <c r="F9" s="58"/>
      <c r="G9" s="59"/>
      <c r="H9" s="17"/>
      <c r="I9" s="70"/>
    </row>
    <row r="10" spans="1:9" ht="9.75" customHeight="1" x14ac:dyDescent="0.25">
      <c r="A10" s="3"/>
      <c r="B10" s="12"/>
      <c r="C10" s="52"/>
      <c r="D10" s="53"/>
      <c r="E10" s="59"/>
      <c r="F10" s="58"/>
      <c r="G10" s="59"/>
      <c r="H10" s="17"/>
      <c r="I10" s="70"/>
    </row>
    <row r="11" spans="1:9" x14ac:dyDescent="0.25">
      <c r="A11" s="3" t="s">
        <v>28</v>
      </c>
      <c r="B11" s="12"/>
      <c r="C11" s="52"/>
      <c r="D11" s="53"/>
      <c r="E11" s="59"/>
      <c r="F11" s="58"/>
      <c r="G11" s="59"/>
      <c r="H11" s="17"/>
      <c r="I11" s="70"/>
    </row>
    <row r="12" spans="1:9" ht="9" customHeight="1" x14ac:dyDescent="0.25">
      <c r="A12" s="3"/>
      <c r="B12" s="12"/>
      <c r="C12" s="52"/>
      <c r="D12" s="53"/>
      <c r="E12" s="59"/>
      <c r="F12" s="58"/>
      <c r="G12" s="59"/>
      <c r="H12" s="17"/>
      <c r="I12" s="70"/>
    </row>
    <row r="13" spans="1:9" x14ac:dyDescent="0.25">
      <c r="A13" s="3" t="s">
        <v>29</v>
      </c>
      <c r="B13" s="12"/>
      <c r="C13" s="52"/>
      <c r="D13" s="53"/>
      <c r="E13" s="59"/>
      <c r="F13" s="58"/>
      <c r="G13" s="59"/>
      <c r="H13" s="17"/>
      <c r="I13" s="70"/>
    </row>
    <row r="14" spans="1:9" ht="9" customHeight="1" x14ac:dyDescent="0.25">
      <c r="A14" s="3"/>
      <c r="B14" s="12"/>
      <c r="C14" s="52"/>
      <c r="D14" s="53"/>
      <c r="E14" s="59"/>
      <c r="F14" s="58"/>
      <c r="G14" s="59"/>
      <c r="H14" s="17"/>
      <c r="I14" s="70"/>
    </row>
    <row r="15" spans="1:9" x14ac:dyDescent="0.25">
      <c r="A15" s="3" t="s">
        <v>1</v>
      </c>
      <c r="B15" s="12"/>
      <c r="C15" s="52"/>
      <c r="D15" s="53"/>
      <c r="E15" s="59"/>
      <c r="F15" s="58"/>
      <c r="G15" s="59"/>
      <c r="H15" s="17"/>
      <c r="I15" s="70"/>
    </row>
    <row r="16" spans="1:9" ht="9" customHeight="1" x14ac:dyDescent="0.25">
      <c r="A16" s="3"/>
      <c r="B16" s="12"/>
      <c r="C16" s="52"/>
      <c r="D16" s="53"/>
      <c r="E16" s="59"/>
      <c r="F16" s="58"/>
      <c r="G16" s="59"/>
      <c r="H16" s="17"/>
      <c r="I16" s="70"/>
    </row>
    <row r="17" spans="1:9" x14ac:dyDescent="0.25">
      <c r="A17" s="3" t="s">
        <v>30</v>
      </c>
      <c r="B17" s="12"/>
      <c r="C17" s="52"/>
      <c r="D17" s="53"/>
      <c r="E17" s="59"/>
      <c r="F17" s="58"/>
      <c r="G17" s="59"/>
      <c r="H17" s="17"/>
      <c r="I17" s="70"/>
    </row>
    <row r="18" spans="1:9" ht="9" customHeight="1" x14ac:dyDescent="0.25">
      <c r="A18" s="3"/>
      <c r="B18" s="12"/>
      <c r="C18" s="52"/>
      <c r="D18" s="53"/>
      <c r="E18" s="59"/>
      <c r="F18" s="58"/>
      <c r="G18" s="59"/>
      <c r="H18" s="17"/>
      <c r="I18" s="70"/>
    </row>
    <row r="19" spans="1:9" x14ac:dyDescent="0.25">
      <c r="A19" s="3" t="s">
        <v>31</v>
      </c>
      <c r="B19" s="12"/>
      <c r="C19" s="54"/>
      <c r="D19" s="53"/>
      <c r="E19" s="59"/>
      <c r="F19" s="58"/>
      <c r="G19" s="59"/>
      <c r="H19" s="17"/>
      <c r="I19" s="70"/>
    </row>
    <row r="20" spans="1:9" ht="9" customHeight="1" x14ac:dyDescent="0.25">
      <c r="A20" s="3"/>
      <c r="B20" s="12"/>
      <c r="C20" s="54"/>
      <c r="D20" s="53"/>
      <c r="E20" s="59"/>
      <c r="F20" s="58"/>
      <c r="G20" s="59"/>
      <c r="H20" s="17"/>
      <c r="I20" s="70"/>
    </row>
    <row r="21" spans="1:9" x14ac:dyDescent="0.25">
      <c r="A21" s="3" t="s">
        <v>32</v>
      </c>
      <c r="B21" s="12"/>
      <c r="C21" s="54"/>
      <c r="D21" s="53"/>
      <c r="E21" s="59"/>
      <c r="F21" s="58"/>
      <c r="G21" s="59"/>
      <c r="H21" s="17"/>
      <c r="I21" s="70"/>
    </row>
    <row r="22" spans="1:9" ht="9" customHeight="1" x14ac:dyDescent="0.25">
      <c r="A22" s="3"/>
      <c r="B22" s="12"/>
      <c r="C22" s="54"/>
      <c r="D22" s="53"/>
      <c r="E22" s="59"/>
      <c r="F22" s="58"/>
      <c r="G22" s="59"/>
      <c r="H22" s="17"/>
      <c r="I22" s="70"/>
    </row>
    <row r="23" spans="1:9" x14ac:dyDescent="0.25">
      <c r="A23" s="3" t="s">
        <v>33</v>
      </c>
      <c r="B23" s="12"/>
      <c r="C23" s="54"/>
      <c r="D23" s="53"/>
      <c r="E23" s="59"/>
      <c r="F23" s="58"/>
      <c r="G23" s="59"/>
      <c r="H23" s="17"/>
      <c r="I23" s="70"/>
    </row>
    <row r="24" spans="1:9" ht="9" customHeight="1" x14ac:dyDescent="0.25">
      <c r="A24" s="3"/>
      <c r="B24" s="12"/>
      <c r="C24" s="54"/>
      <c r="D24" s="53"/>
      <c r="E24" s="59"/>
      <c r="F24" s="58"/>
      <c r="G24" s="59"/>
      <c r="H24" s="17"/>
      <c r="I24" s="70"/>
    </row>
    <row r="25" spans="1:9" x14ac:dyDescent="0.25">
      <c r="A25" s="3" t="s">
        <v>34</v>
      </c>
      <c r="B25" s="12"/>
      <c r="C25" s="54"/>
      <c r="D25" s="53"/>
      <c r="E25" s="59"/>
      <c r="F25" s="58"/>
      <c r="G25" s="59"/>
      <c r="H25" s="17"/>
      <c r="I25" s="70"/>
    </row>
    <row r="26" spans="1:9" ht="9" customHeight="1" x14ac:dyDescent="0.25">
      <c r="A26" s="3"/>
      <c r="B26" s="12"/>
      <c r="C26" s="54"/>
      <c r="D26" s="53"/>
      <c r="E26" s="59"/>
      <c r="F26" s="58"/>
      <c r="G26" s="59"/>
      <c r="H26" s="17"/>
      <c r="I26" s="70"/>
    </row>
    <row r="27" spans="1:9" ht="15.75" customHeight="1" x14ac:dyDescent="0.25">
      <c r="A27" s="3" t="s">
        <v>35</v>
      </c>
      <c r="B27" s="12"/>
      <c r="C27" s="54"/>
      <c r="D27" s="53"/>
      <c r="E27" s="59"/>
      <c r="F27" s="58"/>
      <c r="G27" s="59"/>
      <c r="H27" s="17"/>
      <c r="I27" s="70"/>
    </row>
    <row r="28" spans="1:9" ht="9" customHeight="1" x14ac:dyDescent="0.25">
      <c r="A28" s="3"/>
      <c r="B28" s="12"/>
      <c r="C28" s="54" t="e">
        <f>#REF!</f>
        <v>#REF!</v>
      </c>
      <c r="D28" s="53"/>
      <c r="E28" s="59"/>
      <c r="F28" s="58"/>
      <c r="G28" s="59"/>
      <c r="H28" s="17"/>
      <c r="I28" s="70"/>
    </row>
    <row r="29" spans="1:9" x14ac:dyDescent="0.2">
      <c r="A29" s="55" t="s">
        <v>36</v>
      </c>
      <c r="B29" s="12"/>
      <c r="C29" s="65">
        <f>SUM(C7:C27)</f>
        <v>0</v>
      </c>
      <c r="D29" s="66"/>
      <c r="E29" s="72"/>
      <c r="F29" s="73"/>
      <c r="G29" s="72"/>
      <c r="H29" s="17"/>
      <c r="I29" s="74"/>
    </row>
    <row r="30" spans="1:9" ht="9" customHeight="1" x14ac:dyDescent="0.2">
      <c r="A30" s="56"/>
      <c r="B30" s="12"/>
      <c r="C30" s="53"/>
      <c r="D30" s="53"/>
      <c r="E30" s="59"/>
      <c r="F30" s="58"/>
      <c r="G30" s="59"/>
      <c r="H30" s="17"/>
      <c r="I30" s="74"/>
    </row>
    <row r="31" spans="1:9" x14ac:dyDescent="0.25">
      <c r="A31"/>
      <c r="B31"/>
      <c r="C31"/>
      <c r="D31"/>
      <c r="E31" s="59"/>
      <c r="F31" s="75"/>
      <c r="G31" s="59"/>
      <c r="H31" s="17"/>
      <c r="I31" s="70"/>
    </row>
    <row r="32" spans="1:9" x14ac:dyDescent="0.25">
      <c r="A32"/>
      <c r="B32"/>
      <c r="C32"/>
      <c r="D32"/>
      <c r="E32" s="59"/>
      <c r="F32" s="58"/>
      <c r="G32" s="59"/>
      <c r="H32" s="17"/>
      <c r="I32" s="70"/>
    </row>
    <row r="33" spans="1:9" x14ac:dyDescent="0.25">
      <c r="A33"/>
      <c r="B33"/>
      <c r="C33"/>
      <c r="D33"/>
      <c r="E33" s="59"/>
      <c r="F33" s="75"/>
      <c r="G33" s="59"/>
      <c r="H33" s="17"/>
      <c r="I33" s="70"/>
    </row>
    <row r="34" spans="1:9" x14ac:dyDescent="0.2">
      <c r="A34"/>
      <c r="B34"/>
      <c r="C34"/>
      <c r="D34"/>
      <c r="E34" s="59"/>
      <c r="F34" s="58"/>
      <c r="G34" s="59"/>
      <c r="H34" s="17"/>
      <c r="I34" s="17"/>
    </row>
    <row r="35" spans="1:9" ht="9" customHeight="1" x14ac:dyDescent="0.2">
      <c r="A35"/>
      <c r="B35"/>
      <c r="C35"/>
      <c r="D35"/>
      <c r="E35" s="59"/>
      <c r="F35" s="58"/>
      <c r="G35" s="59"/>
      <c r="H35" s="17"/>
      <c r="I35" s="17"/>
    </row>
    <row r="36" spans="1:9" x14ac:dyDescent="0.2">
      <c r="A36"/>
      <c r="B36"/>
      <c r="C36"/>
      <c r="D36"/>
      <c r="E36" s="59"/>
      <c r="F36" s="58"/>
      <c r="G36" s="59"/>
      <c r="H36" s="17"/>
      <c r="I36" s="17"/>
    </row>
    <row r="37" spans="1:9" ht="9" customHeight="1" x14ac:dyDescent="0.2">
      <c r="A37"/>
      <c r="B37"/>
      <c r="C37"/>
      <c r="D37"/>
      <c r="E37" s="59"/>
      <c r="F37" s="58"/>
      <c r="G37" s="59"/>
      <c r="H37" s="17"/>
      <c r="I37" s="17"/>
    </row>
    <row r="38" spans="1:9" x14ac:dyDescent="0.25">
      <c r="A38"/>
      <c r="B38"/>
      <c r="C38"/>
      <c r="D38"/>
      <c r="E38" s="59"/>
      <c r="F38" s="58"/>
      <c r="G38" s="59"/>
      <c r="H38" s="17"/>
      <c r="I38" s="70"/>
    </row>
    <row r="39" spans="1:9" ht="9" customHeight="1" x14ac:dyDescent="0.2">
      <c r="A39"/>
      <c r="B39"/>
      <c r="C39"/>
      <c r="D39"/>
      <c r="E39" s="18"/>
      <c r="F39" s="45"/>
      <c r="G39" s="18"/>
      <c r="H39" s="17"/>
      <c r="I39" s="17"/>
    </row>
    <row r="40" spans="1:9" x14ac:dyDescent="0.2">
      <c r="A40"/>
      <c r="B40"/>
      <c r="C40"/>
      <c r="D40"/>
      <c r="E40" s="76"/>
      <c r="F40" s="77"/>
      <c r="G40" s="76"/>
      <c r="H40" s="17"/>
      <c r="I40" s="17"/>
    </row>
    <row r="41" spans="1:9" x14ac:dyDescent="0.25">
      <c r="A41"/>
      <c r="B41"/>
      <c r="C41"/>
      <c r="D41"/>
      <c r="E41" s="67"/>
      <c r="F41" s="17"/>
      <c r="G41" s="67"/>
      <c r="H41" s="17"/>
      <c r="I41" s="17"/>
    </row>
    <row r="42" spans="1:9" x14ac:dyDescent="0.25">
      <c r="A42"/>
      <c r="B42"/>
      <c r="C42"/>
      <c r="D42"/>
      <c r="E42" s="67"/>
      <c r="F42" s="17"/>
      <c r="G42" s="67"/>
      <c r="H42" s="17"/>
      <c r="I42" s="17"/>
    </row>
    <row r="43" spans="1:9" x14ac:dyDescent="0.25">
      <c r="A43"/>
      <c r="B43"/>
      <c r="C43"/>
      <c r="D43"/>
      <c r="E43" s="67"/>
      <c r="F43" s="17"/>
      <c r="G43" s="67"/>
      <c r="H43" s="17"/>
      <c r="I43" s="17"/>
    </row>
    <row r="44" spans="1:9" x14ac:dyDescent="0.25">
      <c r="A44"/>
      <c r="B44"/>
      <c r="C44"/>
      <c r="D44"/>
      <c r="E44" s="67"/>
      <c r="F44" s="17"/>
      <c r="G44" s="67"/>
      <c r="H44" s="17"/>
      <c r="I44" s="17"/>
    </row>
    <row r="45" spans="1:9" x14ac:dyDescent="0.25">
      <c r="A45" s="61"/>
      <c r="E45" s="67"/>
      <c r="F45" s="17"/>
      <c r="G45" s="67"/>
      <c r="H45" s="17"/>
      <c r="I45" s="17"/>
    </row>
    <row r="46" spans="1:9" x14ac:dyDescent="0.25">
      <c r="E46" s="67"/>
      <c r="F46" s="17"/>
      <c r="G46" s="8"/>
      <c r="H46" s="17"/>
      <c r="I46" s="17"/>
    </row>
    <row r="47" spans="1:9" hidden="1" x14ac:dyDescent="0.25">
      <c r="A47" s="62" t="s">
        <v>9</v>
      </c>
      <c r="E47" s="67"/>
      <c r="F47" s="17"/>
      <c r="G47" s="67"/>
      <c r="H47" s="17"/>
      <c r="I47" s="17"/>
    </row>
    <row r="48" spans="1:9" x14ac:dyDescent="0.25">
      <c r="E48" s="67"/>
      <c r="F48" s="17"/>
      <c r="G48" s="67"/>
      <c r="H48" s="17"/>
      <c r="I48" s="17"/>
    </row>
    <row r="49" spans="1:9" x14ac:dyDescent="0.25">
      <c r="A49" s="13"/>
      <c r="E49" s="67"/>
      <c r="F49" s="17"/>
      <c r="G49" s="67"/>
      <c r="H49" s="17"/>
      <c r="I49" s="17"/>
    </row>
    <row r="50" spans="1:9" x14ac:dyDescent="0.25">
      <c r="A50" s="13"/>
      <c r="E50" s="67"/>
      <c r="F50" s="17"/>
      <c r="G50" s="67"/>
      <c r="H50" s="17"/>
      <c r="I50" s="17"/>
    </row>
    <row r="51" spans="1:9" x14ac:dyDescent="0.25">
      <c r="A51" s="13"/>
      <c r="E51" s="67"/>
      <c r="F51" s="17"/>
      <c r="G51" s="67"/>
      <c r="H51" s="17"/>
      <c r="I51" s="17"/>
    </row>
    <row r="52" spans="1:9" x14ac:dyDescent="0.25">
      <c r="A52" s="13"/>
      <c r="E52" s="67"/>
      <c r="F52" s="17"/>
      <c r="G52" s="67"/>
      <c r="H52" s="17"/>
      <c r="I52" s="17"/>
    </row>
    <row r="53" spans="1:9" x14ac:dyDescent="0.25">
      <c r="E53" s="67"/>
      <c r="F53" s="17"/>
      <c r="G53" s="67"/>
      <c r="H53" s="17"/>
      <c r="I53" s="17"/>
    </row>
    <row r="54" spans="1:9" x14ac:dyDescent="0.25">
      <c r="E54" s="67"/>
      <c r="F54" s="17"/>
      <c r="G54" s="67"/>
      <c r="H54" s="17"/>
      <c r="I54" s="17"/>
    </row>
    <row r="55" spans="1:9" x14ac:dyDescent="0.25">
      <c r="E55" s="67"/>
      <c r="F55" s="17"/>
      <c r="G55" s="67"/>
      <c r="H55" s="17"/>
      <c r="I55" s="17"/>
    </row>
    <row r="56" spans="1:9" x14ac:dyDescent="0.25">
      <c r="E56" s="67"/>
      <c r="F56" s="17"/>
      <c r="G56" s="67"/>
      <c r="H56" s="17"/>
      <c r="I56" s="17"/>
    </row>
    <row r="57" spans="1:9" x14ac:dyDescent="0.25">
      <c r="E57" s="67"/>
      <c r="F57" s="17"/>
      <c r="G57" s="67"/>
      <c r="H57" s="17"/>
      <c r="I57" s="17"/>
    </row>
    <row r="58" spans="1:9" x14ac:dyDescent="0.25">
      <c r="E58" s="67"/>
      <c r="F58" s="17"/>
      <c r="G58" s="67"/>
      <c r="H58" s="17"/>
      <c r="I58" s="17"/>
    </row>
    <row r="59" spans="1:9" x14ac:dyDescent="0.25">
      <c r="E59" s="67"/>
      <c r="F59" s="17"/>
      <c r="G59" s="67"/>
      <c r="H59" s="17"/>
      <c r="I59" s="17"/>
    </row>
    <row r="60" spans="1:9" x14ac:dyDescent="0.25">
      <c r="E60" s="67"/>
      <c r="F60" s="17"/>
      <c r="G60" s="67"/>
      <c r="H60" s="17"/>
      <c r="I60" s="17"/>
    </row>
    <row r="61" spans="1:9" x14ac:dyDescent="0.25">
      <c r="E61" s="67"/>
      <c r="F61" s="17"/>
      <c r="G61" s="67"/>
      <c r="H61" s="17"/>
      <c r="I61" s="17"/>
    </row>
    <row r="62" spans="1:9" x14ac:dyDescent="0.25">
      <c r="E62" s="67"/>
      <c r="F62" s="17"/>
      <c r="G62" s="67"/>
      <c r="H62" s="17"/>
      <c r="I62" s="17"/>
    </row>
    <row r="63" spans="1:9" x14ac:dyDescent="0.25">
      <c r="E63" s="67"/>
      <c r="F63" s="17"/>
      <c r="G63" s="67"/>
      <c r="H63" s="17"/>
      <c r="I63" s="17"/>
    </row>
    <row r="64" spans="1:9" x14ac:dyDescent="0.25">
      <c r="E64" s="67"/>
      <c r="F64" s="17"/>
      <c r="G64" s="67"/>
      <c r="H64" s="17"/>
      <c r="I64" s="17"/>
    </row>
    <row r="65" spans="5:9" x14ac:dyDescent="0.25">
      <c r="E65" s="67"/>
      <c r="F65" s="17"/>
      <c r="G65" s="67"/>
      <c r="H65" s="17"/>
      <c r="I65" s="17"/>
    </row>
    <row r="66" spans="5:9" x14ac:dyDescent="0.25">
      <c r="E66" s="67"/>
      <c r="F66" s="17"/>
      <c r="G66" s="67"/>
      <c r="H66" s="17"/>
      <c r="I66" s="17"/>
    </row>
    <row r="67" spans="5:9" x14ac:dyDescent="0.25">
      <c r="E67" s="67"/>
      <c r="F67" s="17"/>
      <c r="G67" s="67"/>
      <c r="H67" s="17"/>
      <c r="I67" s="17"/>
    </row>
    <row r="68" spans="5:9" x14ac:dyDescent="0.25">
      <c r="E68" s="67"/>
      <c r="F68" s="17"/>
      <c r="G68" s="67"/>
      <c r="H68" s="17"/>
      <c r="I68" s="17"/>
    </row>
    <row r="69" spans="5:9" x14ac:dyDescent="0.25">
      <c r="E69" s="67"/>
      <c r="F69" s="17"/>
      <c r="G69" s="67"/>
      <c r="H69" s="17"/>
      <c r="I69" s="17"/>
    </row>
    <row r="70" spans="5:9" x14ac:dyDescent="0.25">
      <c r="E70" s="67"/>
      <c r="F70" s="17"/>
      <c r="G70" s="67"/>
      <c r="H70" s="17"/>
      <c r="I70" s="17"/>
    </row>
    <row r="71" spans="5:9" x14ac:dyDescent="0.25">
      <c r="E71" s="67"/>
      <c r="F71" s="17"/>
      <c r="G71" s="67"/>
      <c r="H71" s="17"/>
      <c r="I71" s="17"/>
    </row>
    <row r="72" spans="5:9" x14ac:dyDescent="0.25">
      <c r="E72" s="67"/>
      <c r="F72" s="17"/>
      <c r="G72" s="67"/>
      <c r="H72" s="17"/>
      <c r="I72" s="17"/>
    </row>
    <row r="73" spans="5:9" x14ac:dyDescent="0.25">
      <c r="E73" s="67"/>
      <c r="F73" s="17"/>
      <c r="G73" s="67"/>
      <c r="H73" s="17"/>
      <c r="I73" s="17"/>
    </row>
    <row r="74" spans="5:9" x14ac:dyDescent="0.25">
      <c r="E74" s="67"/>
      <c r="F74" s="17"/>
      <c r="G74" s="67"/>
      <c r="H74" s="17"/>
      <c r="I74" s="17"/>
    </row>
    <row r="75" spans="5:9" x14ac:dyDescent="0.25">
      <c r="E75" s="67"/>
      <c r="F75" s="17"/>
      <c r="G75" s="67"/>
      <c r="H75" s="17"/>
      <c r="I75" s="17"/>
    </row>
    <row r="76" spans="5:9" x14ac:dyDescent="0.25">
      <c r="E76" s="67"/>
      <c r="F76" s="17"/>
      <c r="G76" s="67"/>
      <c r="H76" s="17"/>
      <c r="I76" s="17"/>
    </row>
    <row r="77" spans="5:9" x14ac:dyDescent="0.25">
      <c r="E77" s="67"/>
      <c r="F77" s="17"/>
      <c r="G77" s="67"/>
      <c r="H77" s="17"/>
      <c r="I77" s="17"/>
    </row>
    <row r="78" spans="5:9" x14ac:dyDescent="0.25">
      <c r="E78" s="67"/>
      <c r="F78" s="17"/>
      <c r="G78" s="67"/>
      <c r="H78" s="17"/>
      <c r="I78" s="17"/>
    </row>
    <row r="79" spans="5:9" x14ac:dyDescent="0.25">
      <c r="E79" s="67"/>
      <c r="F79" s="17"/>
      <c r="G79" s="67"/>
      <c r="H79" s="17"/>
      <c r="I79" s="17"/>
    </row>
    <row r="80" spans="5:9" x14ac:dyDescent="0.25">
      <c r="E80" s="67"/>
      <c r="F80" s="17"/>
      <c r="G80" s="67"/>
      <c r="H80" s="17"/>
      <c r="I80" s="17"/>
    </row>
    <row r="81" spans="5:9" x14ac:dyDescent="0.25">
      <c r="E81" s="67"/>
      <c r="F81" s="17"/>
      <c r="G81" s="67"/>
      <c r="H81" s="17"/>
      <c r="I81" s="17"/>
    </row>
    <row r="82" spans="5:9" x14ac:dyDescent="0.25">
      <c r="E82" s="67"/>
      <c r="F82" s="17"/>
      <c r="G82" s="67"/>
      <c r="H82" s="17"/>
      <c r="I82" s="17"/>
    </row>
    <row r="83" spans="5:9" x14ac:dyDescent="0.25">
      <c r="E83" s="67"/>
      <c r="F83" s="17"/>
      <c r="G83" s="67"/>
      <c r="H83" s="17"/>
      <c r="I83" s="17"/>
    </row>
    <row r="84" spans="5:9" x14ac:dyDescent="0.25">
      <c r="E84" s="67"/>
      <c r="F84" s="17"/>
      <c r="G84" s="67"/>
      <c r="H84" s="17"/>
      <c r="I84" s="17"/>
    </row>
    <row r="85" spans="5:9" x14ac:dyDescent="0.25">
      <c r="E85" s="67"/>
      <c r="F85" s="17"/>
      <c r="G85" s="67"/>
      <c r="H85" s="17"/>
      <c r="I85" s="17"/>
    </row>
    <row r="86" spans="5:9" x14ac:dyDescent="0.25">
      <c r="E86" s="67"/>
      <c r="F86" s="17"/>
      <c r="G86" s="67"/>
      <c r="H86" s="17"/>
      <c r="I86" s="17"/>
    </row>
    <row r="87" spans="5:9" x14ac:dyDescent="0.25">
      <c r="E87" s="67"/>
      <c r="F87" s="17"/>
      <c r="G87" s="67"/>
      <c r="H87" s="17"/>
      <c r="I87" s="17"/>
    </row>
    <row r="88" spans="5:9" x14ac:dyDescent="0.25">
      <c r="E88" s="67"/>
      <c r="F88" s="17"/>
      <c r="G88" s="67"/>
      <c r="H88" s="17"/>
      <c r="I88" s="17"/>
    </row>
    <row r="89" spans="5:9" x14ac:dyDescent="0.25">
      <c r="E89" s="67"/>
      <c r="F89" s="17"/>
      <c r="G89" s="67"/>
      <c r="H89" s="17"/>
      <c r="I89" s="17"/>
    </row>
    <row r="90" spans="5:9" x14ac:dyDescent="0.25">
      <c r="E90" s="67"/>
      <c r="F90" s="17"/>
      <c r="G90" s="67"/>
      <c r="H90" s="17"/>
      <c r="I90" s="17"/>
    </row>
    <row r="91" spans="5:9" x14ac:dyDescent="0.25">
      <c r="E91" s="67"/>
      <c r="F91" s="17"/>
      <c r="G91" s="67"/>
      <c r="H91" s="17"/>
      <c r="I91" s="17"/>
    </row>
    <row r="92" spans="5:9" x14ac:dyDescent="0.25">
      <c r="E92" s="67"/>
      <c r="F92" s="17"/>
      <c r="G92" s="67"/>
      <c r="H92" s="17"/>
      <c r="I92" s="17"/>
    </row>
    <row r="93" spans="5:9" x14ac:dyDescent="0.25">
      <c r="E93" s="67"/>
      <c r="F93" s="17"/>
      <c r="G93" s="67"/>
      <c r="H93" s="17"/>
      <c r="I93" s="17"/>
    </row>
    <row r="94" spans="5:9" x14ac:dyDescent="0.25">
      <c r="E94" s="67"/>
      <c r="F94" s="17"/>
      <c r="G94" s="67"/>
      <c r="H94" s="17"/>
      <c r="I94" s="17"/>
    </row>
    <row r="95" spans="5:9" x14ac:dyDescent="0.25">
      <c r="E95" s="67"/>
      <c r="F95" s="17"/>
      <c r="G95" s="67"/>
      <c r="H95" s="17"/>
      <c r="I95" s="17"/>
    </row>
    <row r="96" spans="5:9" x14ac:dyDescent="0.25">
      <c r="E96" s="67"/>
      <c r="F96" s="17"/>
      <c r="G96" s="67"/>
      <c r="H96" s="17"/>
      <c r="I96" s="17"/>
    </row>
    <row r="97" spans="5:9" x14ac:dyDescent="0.25">
      <c r="E97" s="67"/>
      <c r="F97" s="17"/>
      <c r="G97" s="67"/>
      <c r="H97" s="17"/>
      <c r="I97" s="17"/>
    </row>
    <row r="98" spans="5:9" x14ac:dyDescent="0.25">
      <c r="E98" s="67"/>
      <c r="F98" s="17"/>
      <c r="G98" s="67"/>
      <c r="H98" s="17"/>
      <c r="I98" s="17"/>
    </row>
    <row r="99" spans="5:9" x14ac:dyDescent="0.25">
      <c r="E99" s="67"/>
      <c r="F99" s="17"/>
      <c r="G99" s="67"/>
      <c r="H99" s="17"/>
      <c r="I99" s="17"/>
    </row>
    <row r="100" spans="5:9" x14ac:dyDescent="0.25">
      <c r="E100" s="67"/>
      <c r="F100" s="17"/>
      <c r="G100" s="67"/>
      <c r="H100" s="17"/>
      <c r="I100" s="17"/>
    </row>
    <row r="101" spans="5:9" x14ac:dyDescent="0.25">
      <c r="E101" s="67"/>
      <c r="F101" s="17"/>
      <c r="G101" s="67"/>
      <c r="H101" s="17"/>
      <c r="I101" s="17"/>
    </row>
    <row r="102" spans="5:9" x14ac:dyDescent="0.25">
      <c r="E102" s="67"/>
      <c r="F102" s="17"/>
      <c r="G102" s="67"/>
      <c r="H102" s="17"/>
      <c r="I102" s="17"/>
    </row>
    <row r="103" spans="5:9" x14ac:dyDescent="0.25">
      <c r="E103" s="67"/>
      <c r="F103" s="17"/>
      <c r="G103" s="67"/>
      <c r="H103" s="17"/>
      <c r="I103" s="17"/>
    </row>
    <row r="104" spans="5:9" x14ac:dyDescent="0.25">
      <c r="E104" s="67"/>
      <c r="F104" s="17"/>
      <c r="G104" s="67"/>
      <c r="H104" s="17"/>
      <c r="I104" s="17"/>
    </row>
    <row r="105" spans="5:9" x14ac:dyDescent="0.25">
      <c r="E105" s="67"/>
      <c r="F105" s="17"/>
      <c r="G105" s="67"/>
      <c r="H105" s="17"/>
      <c r="I105" s="17"/>
    </row>
    <row r="106" spans="5:9" x14ac:dyDescent="0.25">
      <c r="E106" s="67"/>
      <c r="F106" s="17"/>
      <c r="G106" s="67"/>
      <c r="H106" s="17"/>
      <c r="I106" s="17"/>
    </row>
    <row r="107" spans="5:9" x14ac:dyDescent="0.25">
      <c r="E107" s="67"/>
      <c r="F107" s="17"/>
      <c r="G107" s="67"/>
      <c r="H107" s="17"/>
      <c r="I107" s="17"/>
    </row>
    <row r="108" spans="5:9" x14ac:dyDescent="0.25">
      <c r="E108" s="67"/>
      <c r="F108" s="17"/>
      <c r="G108" s="67"/>
      <c r="H108" s="17"/>
      <c r="I108" s="17"/>
    </row>
    <row r="109" spans="5:9" x14ac:dyDescent="0.25">
      <c r="E109" s="67"/>
      <c r="F109" s="17"/>
      <c r="G109" s="67"/>
      <c r="H109" s="17"/>
      <c r="I109" s="17"/>
    </row>
    <row r="110" spans="5:9" x14ac:dyDescent="0.25">
      <c r="E110" s="67"/>
      <c r="F110" s="17"/>
      <c r="G110" s="67"/>
      <c r="H110" s="17"/>
      <c r="I110" s="17"/>
    </row>
    <row r="111" spans="5:9" x14ac:dyDescent="0.25">
      <c r="E111" s="67"/>
      <c r="F111" s="17"/>
      <c r="G111" s="67"/>
      <c r="H111" s="17"/>
      <c r="I111" s="17"/>
    </row>
    <row r="112" spans="5:9" x14ac:dyDescent="0.25">
      <c r="E112" s="67"/>
      <c r="F112" s="17"/>
      <c r="G112" s="67"/>
      <c r="H112" s="17"/>
      <c r="I112" s="17"/>
    </row>
    <row r="113" spans="5:9" x14ac:dyDescent="0.25">
      <c r="E113" s="67"/>
      <c r="F113" s="17"/>
      <c r="G113" s="67"/>
      <c r="H113" s="17"/>
      <c r="I113" s="17"/>
    </row>
    <row r="114" spans="5:9" x14ac:dyDescent="0.25">
      <c r="E114" s="67"/>
      <c r="F114" s="17"/>
      <c r="G114" s="67"/>
      <c r="H114" s="17"/>
      <c r="I114" s="17"/>
    </row>
    <row r="115" spans="5:9" x14ac:dyDescent="0.25">
      <c r="E115" s="67"/>
      <c r="F115" s="17"/>
      <c r="G115" s="67"/>
      <c r="H115" s="17"/>
      <c r="I115" s="17"/>
    </row>
    <row r="116" spans="5:9" x14ac:dyDescent="0.25">
      <c r="E116" s="67"/>
      <c r="F116" s="17"/>
      <c r="G116" s="67"/>
      <c r="H116" s="17"/>
      <c r="I116" s="17"/>
    </row>
    <row r="117" spans="5:9" x14ac:dyDescent="0.25">
      <c r="E117" s="67"/>
      <c r="F117" s="17"/>
      <c r="G117" s="67"/>
      <c r="H117" s="17"/>
      <c r="I117" s="17"/>
    </row>
    <row r="118" spans="5:9" x14ac:dyDescent="0.25">
      <c r="E118" s="67"/>
      <c r="F118" s="17"/>
      <c r="G118" s="67"/>
      <c r="H118" s="17"/>
      <c r="I118" s="17"/>
    </row>
    <row r="119" spans="5:9" x14ac:dyDescent="0.25">
      <c r="E119" s="67"/>
      <c r="F119" s="17"/>
      <c r="G119" s="67"/>
      <c r="H119" s="17"/>
      <c r="I119" s="17"/>
    </row>
    <row r="120" spans="5:9" x14ac:dyDescent="0.25">
      <c r="E120" s="67"/>
      <c r="F120" s="17"/>
      <c r="G120" s="8"/>
      <c r="H120" s="17"/>
      <c r="I120" s="17"/>
    </row>
    <row r="121" spans="5:9" x14ac:dyDescent="0.25">
      <c r="E121" s="67"/>
      <c r="F121" s="17"/>
      <c r="G121" s="8"/>
      <c r="H121" s="17"/>
      <c r="I121" s="17"/>
    </row>
    <row r="122" spans="5:9" x14ac:dyDescent="0.25">
      <c r="E122" s="67"/>
      <c r="F122" s="17"/>
      <c r="G122" s="8"/>
      <c r="H122" s="17"/>
      <c r="I122" s="17"/>
    </row>
    <row r="123" spans="5:9" x14ac:dyDescent="0.25">
      <c r="E123" s="67"/>
      <c r="F123" s="17"/>
      <c r="G123" s="8"/>
      <c r="H123" s="17"/>
      <c r="I123" s="17"/>
    </row>
    <row r="124" spans="5:9" x14ac:dyDescent="0.25">
      <c r="E124" s="67"/>
      <c r="F124" s="17"/>
      <c r="G124" s="8"/>
      <c r="H124" s="17"/>
      <c r="I124" s="17"/>
    </row>
    <row r="125" spans="5:9" x14ac:dyDescent="0.25">
      <c r="E125" s="67"/>
      <c r="F125" s="17"/>
      <c r="G125" s="8"/>
      <c r="H125" s="17"/>
      <c r="I125" s="17"/>
    </row>
    <row r="126" spans="5:9" x14ac:dyDescent="0.25">
      <c r="E126" s="67"/>
      <c r="F126" s="17"/>
      <c r="G126" s="8"/>
      <c r="H126" s="17"/>
      <c r="I126" s="17"/>
    </row>
    <row r="127" spans="5:9" x14ac:dyDescent="0.25">
      <c r="E127" s="67"/>
      <c r="F127" s="17"/>
      <c r="G127" s="8"/>
      <c r="H127" s="17"/>
      <c r="I127" s="17"/>
    </row>
    <row r="128" spans="5:9" x14ac:dyDescent="0.25">
      <c r="E128" s="67"/>
      <c r="F128" s="17"/>
      <c r="G128" s="8"/>
      <c r="H128" s="17"/>
      <c r="I128" s="17"/>
    </row>
    <row r="129" spans="5:9" x14ac:dyDescent="0.25">
      <c r="E129" s="67"/>
      <c r="F129" s="17"/>
      <c r="G129" s="8"/>
      <c r="H129" s="17"/>
      <c r="I129" s="17"/>
    </row>
    <row r="130" spans="5:9" x14ac:dyDescent="0.25">
      <c r="E130" s="67"/>
      <c r="F130" s="17"/>
      <c r="G130" s="8"/>
      <c r="H130" s="17"/>
      <c r="I130" s="17"/>
    </row>
    <row r="131" spans="5:9" x14ac:dyDescent="0.25">
      <c r="E131" s="67"/>
      <c r="F131" s="17"/>
      <c r="G131" s="8"/>
      <c r="H131" s="17"/>
      <c r="I131" s="17"/>
    </row>
    <row r="132" spans="5:9" x14ac:dyDescent="0.25">
      <c r="E132" s="67"/>
      <c r="F132" s="17"/>
      <c r="G132" s="8"/>
      <c r="H132" s="17"/>
      <c r="I132" s="17"/>
    </row>
    <row r="133" spans="5:9" x14ac:dyDescent="0.25">
      <c r="E133" s="67"/>
      <c r="F133" s="17"/>
      <c r="G133" s="8"/>
      <c r="H133" s="17"/>
      <c r="I133" s="17"/>
    </row>
    <row r="134" spans="5:9" x14ac:dyDescent="0.25">
      <c r="E134" s="67"/>
      <c r="F134" s="17"/>
      <c r="G134" s="8"/>
      <c r="H134" s="17"/>
      <c r="I134" s="17"/>
    </row>
    <row r="135" spans="5:9" x14ac:dyDescent="0.25">
      <c r="E135" s="67"/>
      <c r="F135" s="17"/>
      <c r="G135" s="8"/>
      <c r="H135" s="17"/>
      <c r="I135" s="17"/>
    </row>
  </sheetData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37"/>
  <sheetViews>
    <sheetView showGridLines="0" tabSelected="1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2" spans="1:4" x14ac:dyDescent="0.2">
      <c r="C2" s="116" t="s">
        <v>41</v>
      </c>
    </row>
    <row r="3" spans="1:4" ht="18.75" customHeight="1" x14ac:dyDescent="0.25">
      <c r="C3" s="15" t="s">
        <v>58</v>
      </c>
      <c r="D3" s="43"/>
    </row>
    <row r="4" spans="1:4" ht="15.75" hidden="1" x14ac:dyDescent="0.25">
      <c r="A4" s="47"/>
      <c r="C4" s="48"/>
    </row>
    <row r="5" spans="1:4" ht="18.75" customHeight="1" x14ac:dyDescent="0.25">
      <c r="A5" s="47" t="s">
        <v>0</v>
      </c>
      <c r="C5" s="44" t="s">
        <v>8</v>
      </c>
    </row>
    <row r="6" spans="1:4" ht="15.75" hidden="1" x14ac:dyDescent="0.25">
      <c r="A6" s="47"/>
      <c r="C6" s="48"/>
    </row>
    <row r="7" spans="1:4" ht="9" customHeight="1" x14ac:dyDescent="0.25">
      <c r="A7" s="47"/>
      <c r="C7" s="48"/>
    </row>
    <row r="8" spans="1:4" ht="15.75" x14ac:dyDescent="0.2">
      <c r="A8" s="3" t="s">
        <v>37</v>
      </c>
      <c r="B8" s="12"/>
      <c r="C8" s="78"/>
      <c r="D8" s="79"/>
    </row>
    <row r="9" spans="1:4" ht="15.75" x14ac:dyDescent="0.2">
      <c r="A9" s="3" t="s">
        <v>38</v>
      </c>
      <c r="B9" s="12"/>
      <c r="C9" s="81"/>
      <c r="D9" s="82"/>
    </row>
    <row r="10" spans="1:4" ht="15.75" x14ac:dyDescent="0.2">
      <c r="A10" s="3" t="s">
        <v>39</v>
      </c>
      <c r="B10" s="12"/>
      <c r="C10" s="81"/>
      <c r="D10" s="82"/>
    </row>
    <row r="11" spans="1:4" ht="15.75" x14ac:dyDescent="0.2">
      <c r="A11" s="3" t="s">
        <v>40</v>
      </c>
      <c r="B11" s="12"/>
      <c r="C11" s="81"/>
      <c r="D11" s="82"/>
    </row>
    <row r="12" spans="1:4" ht="15.75" x14ac:dyDescent="0.2">
      <c r="A12" s="110" t="s">
        <v>41</v>
      </c>
      <c r="B12" s="111"/>
      <c r="C12" s="112">
        <v>72.8</v>
      </c>
      <c r="D12" s="82"/>
    </row>
    <row r="13" spans="1:4" ht="15.75" x14ac:dyDescent="0.2">
      <c r="A13" s="3" t="s">
        <v>42</v>
      </c>
      <c r="B13" s="12"/>
      <c r="C13" s="81"/>
      <c r="D13" s="82"/>
    </row>
    <row r="14" spans="1:4" ht="15.75" x14ac:dyDescent="0.2">
      <c r="A14" s="3" t="s">
        <v>43</v>
      </c>
      <c r="B14" s="12"/>
      <c r="C14" s="83"/>
      <c r="D14" s="82"/>
    </row>
    <row r="15" spans="1:4" ht="15.75" x14ac:dyDescent="0.2">
      <c r="A15" s="3" t="s">
        <v>2</v>
      </c>
      <c r="B15" s="12"/>
      <c r="C15" s="83"/>
      <c r="D15" s="82"/>
    </row>
    <row r="16" spans="1:4" ht="9" customHeight="1" x14ac:dyDescent="0.2">
      <c r="A16" s="3"/>
      <c r="B16" s="12"/>
      <c r="C16" s="83"/>
      <c r="D16" s="82"/>
    </row>
    <row r="17" spans="1:4" ht="15.75" x14ac:dyDescent="0.2">
      <c r="A17" s="55" t="s">
        <v>3</v>
      </c>
      <c r="B17" s="12"/>
      <c r="C17" s="94">
        <f>SUM(C7:C15)</f>
        <v>72.8</v>
      </c>
      <c r="D17" s="95"/>
    </row>
    <row r="18" spans="1:4" ht="9" customHeight="1" x14ac:dyDescent="0.2">
      <c r="A18" s="56"/>
      <c r="B18" s="12"/>
      <c r="C18" s="82"/>
      <c r="D18" s="82"/>
    </row>
    <row r="19" spans="1:4" ht="15.75" x14ac:dyDescent="0.2">
      <c r="A19" s="57" t="s">
        <v>4</v>
      </c>
      <c r="B19" s="12"/>
      <c r="C19" s="83">
        <v>-62.1</v>
      </c>
      <c r="D19" s="82"/>
    </row>
    <row r="20" spans="1:4" ht="15.75" x14ac:dyDescent="0.2">
      <c r="A20" s="56"/>
      <c r="B20" s="12"/>
      <c r="C20" s="83"/>
      <c r="D20" s="82"/>
    </row>
    <row r="21" spans="1:4" ht="15.75" x14ac:dyDescent="0.2">
      <c r="A21" s="57" t="s">
        <v>5</v>
      </c>
      <c r="B21" s="12"/>
      <c r="C21" s="83">
        <v>-15</v>
      </c>
      <c r="D21" s="82"/>
    </row>
    <row r="22" spans="1:4" ht="15.75" x14ac:dyDescent="0.2">
      <c r="A22" s="57" t="s">
        <v>59</v>
      </c>
      <c r="B22" s="12"/>
      <c r="C22" s="83">
        <v>-2.1</v>
      </c>
      <c r="D22" s="84"/>
    </row>
    <row r="23" spans="1:4" ht="15.75" x14ac:dyDescent="0.2">
      <c r="A23" s="57" t="s">
        <v>6</v>
      </c>
      <c r="B23" s="12"/>
      <c r="C23" s="101">
        <v>6.8</v>
      </c>
      <c r="D23" s="84"/>
    </row>
    <row r="24" spans="1:4" ht="9" customHeight="1" x14ac:dyDescent="0.2">
      <c r="A24" s="56"/>
      <c r="B24" s="12"/>
      <c r="C24" s="85"/>
      <c r="D24" s="80"/>
    </row>
    <row r="25" spans="1:4" ht="16.5" thickBot="1" x14ac:dyDescent="0.25">
      <c r="A25" s="57" t="s">
        <v>7</v>
      </c>
      <c r="B25" s="12"/>
      <c r="C25" s="93">
        <f>SUM(C17:C23)</f>
        <v>0.39999999999999591</v>
      </c>
      <c r="D25" s="86"/>
    </row>
    <row r="26" spans="1:4" ht="16.5" thickTop="1" x14ac:dyDescent="0.25">
      <c r="C26" s="60"/>
    </row>
    <row r="27" spans="1:4" x14ac:dyDescent="0.2">
      <c r="A27" s="13"/>
    </row>
    <row r="28" spans="1:4" x14ac:dyDescent="0.2">
      <c r="A28" s="61"/>
    </row>
    <row r="29" spans="1:4" x14ac:dyDescent="0.2">
      <c r="A29" s="61"/>
    </row>
    <row r="30" spans="1:4" x14ac:dyDescent="0.2">
      <c r="A30" s="61"/>
    </row>
    <row r="32" spans="1:4" hidden="1" x14ac:dyDescent="0.2">
      <c r="A32" s="62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29" customWidth="1"/>
    <col min="6" max="6" width="5.7109375" style="29" customWidth="1"/>
    <col min="7" max="7" width="10.7109375" style="29" customWidth="1"/>
    <col min="8" max="8" width="2.42578125" style="29" customWidth="1"/>
    <col min="9" max="9" width="10.7109375" style="29" customWidth="1"/>
    <col min="10" max="10" width="1.5703125" style="29" customWidth="1"/>
    <col min="11" max="11" width="10.7109375" style="29" customWidth="1"/>
    <col min="12" max="12" width="1.42578125" style="29" customWidth="1"/>
    <col min="13" max="13" width="10.7109375" style="29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04" customWidth="1"/>
    <col min="20" max="16384" width="9.140625" style="4"/>
  </cols>
  <sheetData>
    <row r="1" spans="1:19" s="117" customFormat="1" x14ac:dyDescent="0.25">
      <c r="C1" s="118"/>
      <c r="D1" s="118"/>
      <c r="E1" s="119" t="s">
        <v>15</v>
      </c>
      <c r="F1" s="120"/>
      <c r="G1" s="130" t="s">
        <v>61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S1" s="121"/>
    </row>
    <row r="2" spans="1:19" s="117" customFormat="1" ht="31.5" x14ac:dyDescent="0.25">
      <c r="C2" s="122" t="s">
        <v>52</v>
      </c>
      <c r="D2" s="118"/>
      <c r="E2" s="123" t="s">
        <v>62</v>
      </c>
      <c r="F2" s="120"/>
      <c r="G2" s="124" t="s">
        <v>44</v>
      </c>
      <c r="H2" s="119"/>
      <c r="I2" s="124" t="s">
        <v>45</v>
      </c>
      <c r="J2" s="119"/>
      <c r="K2" s="124" t="s">
        <v>46</v>
      </c>
      <c r="L2" s="119"/>
      <c r="M2" s="124" t="s">
        <v>47</v>
      </c>
      <c r="N2" s="125"/>
      <c r="O2" s="124" t="s">
        <v>48</v>
      </c>
      <c r="Q2" s="124" t="s">
        <v>49</v>
      </c>
      <c r="S2" s="126" t="s">
        <v>14</v>
      </c>
    </row>
    <row r="3" spans="1:19" x14ac:dyDescent="0.25">
      <c r="A3" s="3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39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40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s="113" customFormat="1" x14ac:dyDescent="0.25">
      <c r="A7" s="110" t="s">
        <v>41</v>
      </c>
      <c r="C7" s="114">
        <f>683+875+7</f>
        <v>1565</v>
      </c>
      <c r="D7" s="114"/>
      <c r="E7" s="114">
        <f>-56.2+961</f>
        <v>904.8</v>
      </c>
      <c r="F7" s="114"/>
      <c r="G7" s="127">
        <f>-123.4-57.3-2.1</f>
        <v>-182.79999999999998</v>
      </c>
      <c r="H7" s="114"/>
      <c r="I7" s="114">
        <f>18-27-2.2</f>
        <v>-11.2</v>
      </c>
      <c r="J7" s="114"/>
      <c r="K7" s="114">
        <f>-18.5+150.5-2.2</f>
        <v>129.80000000000001</v>
      </c>
      <c r="L7" s="114"/>
      <c r="M7" s="114">
        <f>-5.3+8.1-1.3</f>
        <v>1.4999999999999998</v>
      </c>
      <c r="N7" s="114"/>
      <c r="O7" s="114">
        <f>-3.7+0.7-1.3</f>
        <v>-4.3</v>
      </c>
      <c r="P7" s="114"/>
      <c r="Q7" s="114">
        <f>-3.7-10.3-1.3</f>
        <v>-15.3</v>
      </c>
      <c r="R7" s="114"/>
      <c r="S7" s="115"/>
    </row>
    <row r="8" spans="1:19" x14ac:dyDescent="0.25">
      <c r="A8" s="3" t="s">
        <v>42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43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/>
    </row>
    <row r="11" spans="1:19" x14ac:dyDescent="0.25">
      <c r="A11" s="11" t="s">
        <v>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4" t="s">
        <v>16</v>
      </c>
      <c r="B12" s="8"/>
      <c r="C12" s="97">
        <f>SUM(C3:C11)</f>
        <v>1565</v>
      </c>
      <c r="D12" s="34"/>
      <c r="E12" s="97">
        <f>SUM(E3:E11)</f>
        <v>904.8</v>
      </c>
      <c r="F12" s="35"/>
      <c r="G12" s="97">
        <f>SUM(G3:G11)</f>
        <v>-182.79999999999998</v>
      </c>
      <c r="H12" s="36"/>
      <c r="I12" s="97">
        <f>SUM(I3:I11)</f>
        <v>-11.2</v>
      </c>
      <c r="J12" s="36"/>
      <c r="K12" s="97">
        <f>SUM(K3:K11)</f>
        <v>129.80000000000001</v>
      </c>
      <c r="L12" s="36"/>
      <c r="M12" s="97">
        <f>SUM(M3:M11)</f>
        <v>1.4999999999999998</v>
      </c>
      <c r="O12" s="97">
        <f>SUM(O3:O11)</f>
        <v>-4.3</v>
      </c>
      <c r="Q12" s="97">
        <f>SUM(Q3:Q11)</f>
        <v>-15.3</v>
      </c>
      <c r="S12" s="105"/>
    </row>
    <row r="13" spans="1:19" ht="16.5" thickTop="1" x14ac:dyDescent="0.25">
      <c r="A13" s="4" t="s">
        <v>20</v>
      </c>
      <c r="B13" s="11"/>
      <c r="C13" s="96"/>
      <c r="E13" s="88">
        <v>15.1</v>
      </c>
      <c r="F13" s="30"/>
      <c r="G13" s="30">
        <v>2.1</v>
      </c>
      <c r="I13" s="30">
        <v>2.2000000000000002</v>
      </c>
      <c r="K13" s="30">
        <v>2.2000000000000002</v>
      </c>
      <c r="M13" s="30">
        <v>1.4</v>
      </c>
      <c r="O13" s="30">
        <v>1.3</v>
      </c>
      <c r="Q13" s="30">
        <v>1.3</v>
      </c>
    </row>
    <row r="14" spans="1:19" x14ac:dyDescent="0.25">
      <c r="A14" s="56" t="s">
        <v>59</v>
      </c>
      <c r="C14" s="96"/>
      <c r="E14" s="89">
        <v>0</v>
      </c>
      <c r="F14" s="32"/>
      <c r="G14" s="33">
        <v>0</v>
      </c>
      <c r="H14" s="31"/>
      <c r="I14" s="33">
        <v>0</v>
      </c>
      <c r="J14" s="31"/>
      <c r="K14" s="33">
        <v>0</v>
      </c>
      <c r="L14" s="31"/>
      <c r="M14" s="33">
        <v>0</v>
      </c>
      <c r="O14" s="33">
        <v>0</v>
      </c>
      <c r="Q14" s="33">
        <v>0</v>
      </c>
    </row>
    <row r="15" spans="1:19" x14ac:dyDescent="0.25">
      <c r="A15" s="11" t="s">
        <v>21</v>
      </c>
      <c r="C15" s="96"/>
      <c r="E15" s="35">
        <f>SUM(E12:E14)</f>
        <v>919.9</v>
      </c>
      <c r="F15" s="35"/>
      <c r="G15" s="35">
        <f>SUM(G12:G14)</f>
        <v>-180.7</v>
      </c>
      <c r="H15" s="38"/>
      <c r="I15" s="35">
        <f>SUM(I12:I14)</f>
        <v>-9</v>
      </c>
      <c r="J15" s="38"/>
      <c r="K15" s="35">
        <f>SUM(K12:K14)</f>
        <v>132</v>
      </c>
      <c r="L15" s="38"/>
      <c r="M15" s="35">
        <f>SUM(M12:M14)</f>
        <v>2.8999999999999995</v>
      </c>
      <c r="O15" s="35">
        <f>SUM(O12:O14)</f>
        <v>-3</v>
      </c>
      <c r="Q15" s="35">
        <f>SUM(Q12:Q14)</f>
        <v>-14</v>
      </c>
    </row>
    <row r="16" spans="1:19" ht="6" customHeight="1" x14ac:dyDescent="0.25">
      <c r="A16" s="11"/>
      <c r="C16" s="96"/>
      <c r="E16" s="35"/>
      <c r="F16" s="35"/>
      <c r="G16" s="37"/>
      <c r="H16" s="38"/>
      <c r="I16" s="38"/>
      <c r="J16" s="38"/>
      <c r="K16" s="38"/>
      <c r="L16" s="38"/>
      <c r="M16" s="38"/>
    </row>
    <row r="17" spans="1:18" x14ac:dyDescent="0.25">
      <c r="A17" s="11" t="s">
        <v>50</v>
      </c>
      <c r="C17" s="96"/>
      <c r="E17" s="1">
        <v>56.2</v>
      </c>
      <c r="F17" s="1"/>
      <c r="G17" s="1">
        <v>57.3</v>
      </c>
      <c r="H17" s="1"/>
      <c r="I17" s="1">
        <v>27.2</v>
      </c>
      <c r="J17" s="1"/>
      <c r="K17" s="1">
        <v>-150.5</v>
      </c>
      <c r="L17" s="1"/>
      <c r="M17" s="1">
        <v>5.3</v>
      </c>
      <c r="N17" s="1"/>
      <c r="O17" s="1">
        <v>3.7</v>
      </c>
      <c r="P17" s="1"/>
      <c r="Q17" s="1">
        <v>3.7</v>
      </c>
      <c r="R17"/>
    </row>
    <row r="18" spans="1:18" x14ac:dyDescent="0.25">
      <c r="A18" s="11" t="s">
        <v>57</v>
      </c>
      <c r="C18" s="96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60</v>
      </c>
      <c r="C19" s="96"/>
      <c r="E19" s="2">
        <f>-E13</f>
        <v>-15.1</v>
      </c>
      <c r="F19"/>
      <c r="G19" s="2">
        <f>-G13</f>
        <v>-2.1</v>
      </c>
      <c r="H19"/>
      <c r="I19" s="2">
        <f>-I13</f>
        <v>-2.2000000000000002</v>
      </c>
      <c r="J19"/>
      <c r="K19" s="2">
        <f>-K13</f>
        <v>-2.2000000000000002</v>
      </c>
      <c r="L19"/>
      <c r="M19" s="2">
        <f>-M13</f>
        <v>-1.4</v>
      </c>
      <c r="N19"/>
      <c r="O19" s="2">
        <f>-O13</f>
        <v>-1.3</v>
      </c>
      <c r="P19"/>
      <c r="Q19" s="2">
        <f>-Q13</f>
        <v>-1.3</v>
      </c>
      <c r="R19"/>
    </row>
    <row r="20" spans="1:18" hidden="1" x14ac:dyDescent="0.25">
      <c r="C20" s="96"/>
      <c r="E20" s="107"/>
      <c r="F20"/>
      <c r="G20" s="107">
        <v>0</v>
      </c>
      <c r="H20"/>
      <c r="I20" s="107"/>
      <c r="J20"/>
      <c r="K20" s="107"/>
      <c r="L20"/>
      <c r="M20" s="107"/>
      <c r="N20"/>
      <c r="O20" s="107"/>
      <c r="P20" s="108"/>
      <c r="Q20" s="107"/>
      <c r="R20"/>
    </row>
    <row r="21" spans="1:18" ht="5.25" customHeight="1" x14ac:dyDescent="0.25">
      <c r="A21" s="11"/>
      <c r="C21" s="96"/>
      <c r="E21" s="35"/>
      <c r="F21" s="35"/>
      <c r="G21" s="37"/>
      <c r="H21" s="38"/>
      <c r="I21" s="37"/>
      <c r="J21" s="38"/>
      <c r="K21" s="37"/>
      <c r="L21" s="38"/>
      <c r="M21" s="37"/>
      <c r="O21" s="37"/>
      <c r="Q21" s="37"/>
    </row>
    <row r="22" spans="1:18" ht="16.5" thickBot="1" x14ac:dyDescent="0.3">
      <c r="A22" s="11" t="s">
        <v>51</v>
      </c>
      <c r="C22" s="96"/>
      <c r="E22" s="39">
        <f>E15+E17+E18+E19</f>
        <v>961</v>
      </c>
      <c r="F22" s="40"/>
      <c r="G22" s="39">
        <f>+G15+G17+G20</f>
        <v>-123.39999999999999</v>
      </c>
      <c r="H22" s="38"/>
      <c r="I22" s="39">
        <f>+I15+I17+I20</f>
        <v>18.2</v>
      </c>
      <c r="J22" s="38"/>
      <c r="K22" s="39">
        <f>+K15+K17+K20</f>
        <v>-18.5</v>
      </c>
      <c r="L22" s="38"/>
      <c r="M22" s="39">
        <f>+M15+M17+M20</f>
        <v>8.1999999999999993</v>
      </c>
      <c r="O22" s="39">
        <f>+O15+O17+O20</f>
        <v>0.70000000000000018</v>
      </c>
      <c r="Q22" s="39">
        <f>+Q15+Q17+Q20</f>
        <v>-10.3</v>
      </c>
    </row>
    <row r="23" spans="1:18" ht="5.25" customHeight="1" thickTop="1" x14ac:dyDescent="0.25">
      <c r="A23" s="11"/>
      <c r="C23" s="96"/>
      <c r="E23" s="41"/>
      <c r="F23" s="38"/>
      <c r="G23" s="42"/>
      <c r="H23" s="38"/>
      <c r="I23" s="38"/>
      <c r="J23" s="38"/>
      <c r="K23" s="38"/>
      <c r="L23" s="38"/>
      <c r="M23" s="38"/>
    </row>
    <row r="24" spans="1:18" x14ac:dyDescent="0.25">
      <c r="A24" s="11"/>
      <c r="C24" s="96"/>
    </row>
    <row r="25" spans="1:18" x14ac:dyDescent="0.25">
      <c r="A25" s="11"/>
      <c r="C25" s="96"/>
    </row>
    <row r="26" spans="1:18" x14ac:dyDescent="0.25">
      <c r="A26" s="11"/>
      <c r="C26" s="96"/>
    </row>
    <row r="27" spans="1:18" x14ac:dyDescent="0.25">
      <c r="A27" s="11"/>
      <c r="C27" s="96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cap ex estimate</vt:lpstr>
      <vt:lpstr>COVER</vt:lpstr>
      <vt:lpstr>INCOME STATEMENT</vt:lpstr>
      <vt:lpstr>EGS IS</vt:lpstr>
      <vt:lpstr>EGS Burn</vt:lpstr>
      <vt:lpstr>Sheet9</vt:lpstr>
      <vt:lpstr>Sheet8</vt:lpstr>
      <vt:lpstr>Sheet11</vt:lpstr>
      <vt:lpstr>Sheet7</vt:lpstr>
      <vt:lpstr>Sheet6</vt:lpstr>
      <vt:lpstr>Sheet3</vt:lpstr>
      <vt:lpstr>EREC EXP</vt:lpstr>
      <vt:lpstr>COVER!Print_Area</vt:lpstr>
      <vt:lpstr>'EGS Burn'!Print_Area</vt:lpstr>
      <vt:lpstr>'EGS IS'!Print_Area</vt:lpstr>
      <vt:lpstr>'EREC EXP'!Print_Area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2001-11-16T20:33:03Z</cp:lastPrinted>
  <dcterms:created xsi:type="dcterms:W3CDTF">2001-06-23T22:21:53Z</dcterms:created>
  <dcterms:modified xsi:type="dcterms:W3CDTF">2023-09-15T19:23:17Z</dcterms:modified>
</cp:coreProperties>
</file>