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14B489B-3BB8-4362-BCA6-ADDE5F63B73F}" xr6:coauthVersionLast="47" xr6:coauthVersionMax="47" xr10:uidLastSave="{00000000-0000-0000-0000-000000000000}"/>
  <bookViews>
    <workbookView xWindow="-120" yWindow="-120" windowWidth="38640" windowHeight="15720"/>
  </bookViews>
  <sheets>
    <sheet name="Summary by BU" sheetId="3" r:id="rId1"/>
    <sheet name="Consulting" sheetId="1" r:id="rId2"/>
    <sheet name="Training" sheetId="2" r:id="rId3"/>
  </sheets>
  <definedNames>
    <definedName name="_xlnm.Print_Area" localSheetId="1">Consulting!$A$1:$O$100</definedName>
    <definedName name="_xlnm.Print_Area" localSheetId="2">Training!$A$1:$J$80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N8" i="1"/>
  <c r="N9" i="1"/>
  <c r="N13" i="1"/>
  <c r="N14" i="1"/>
  <c r="N15" i="1"/>
  <c r="N17" i="1"/>
  <c r="N18" i="1"/>
  <c r="N19" i="1"/>
  <c r="N20" i="1"/>
  <c r="N21" i="1"/>
  <c r="N23" i="1"/>
  <c r="N24" i="1"/>
  <c r="N25" i="1"/>
  <c r="N26" i="1"/>
  <c r="N28" i="1"/>
  <c r="N29" i="1"/>
  <c r="N30" i="1"/>
  <c r="N31" i="1"/>
  <c r="N32" i="1"/>
  <c r="N34" i="1"/>
  <c r="N35" i="1"/>
  <c r="N36" i="1"/>
  <c r="N37" i="1"/>
  <c r="N38" i="1"/>
  <c r="N40" i="1"/>
  <c r="N41" i="1"/>
  <c r="N42" i="1"/>
  <c r="N43" i="1"/>
  <c r="N44" i="1"/>
  <c r="N45" i="1"/>
  <c r="N47" i="1"/>
  <c r="N48" i="1"/>
  <c r="N49" i="1"/>
  <c r="N50" i="1"/>
  <c r="N51" i="1"/>
  <c r="N52" i="1"/>
  <c r="N54" i="1"/>
  <c r="N55" i="1"/>
  <c r="N56" i="1"/>
  <c r="N57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3" i="1"/>
  <c r="N74" i="1"/>
  <c r="N75" i="1"/>
  <c r="N76" i="1"/>
  <c r="N77" i="1"/>
  <c r="N79" i="1"/>
  <c r="N80" i="1"/>
  <c r="N81" i="1"/>
  <c r="N82" i="1"/>
  <c r="N83" i="1"/>
  <c r="N85" i="1"/>
  <c r="N86" i="1"/>
  <c r="N87" i="1"/>
  <c r="N88" i="1"/>
  <c r="N89" i="1"/>
  <c r="N91" i="1"/>
  <c r="N92" i="1"/>
  <c r="N93" i="1"/>
  <c r="N94" i="1"/>
  <c r="N95" i="1"/>
  <c r="D97" i="1"/>
  <c r="F97" i="1"/>
  <c r="H97" i="1"/>
  <c r="J97" i="1"/>
  <c r="L97" i="1"/>
  <c r="N97" i="1"/>
  <c r="B99" i="1"/>
  <c r="B100" i="1"/>
  <c r="P12" i="3"/>
  <c r="P13" i="3"/>
  <c r="D14" i="3"/>
  <c r="P14" i="3"/>
  <c r="P15" i="3"/>
  <c r="F16" i="3"/>
  <c r="P16" i="3"/>
  <c r="D17" i="3"/>
  <c r="F17" i="3"/>
  <c r="H17" i="3"/>
  <c r="J17" i="3"/>
  <c r="L17" i="3"/>
  <c r="N17" i="3"/>
  <c r="P17" i="3"/>
  <c r="D19" i="3"/>
  <c r="F19" i="3"/>
  <c r="H19" i="3"/>
  <c r="J19" i="3"/>
  <c r="L19" i="3"/>
  <c r="N19" i="3"/>
  <c r="P19" i="3"/>
  <c r="P22" i="3"/>
  <c r="P23" i="3"/>
  <c r="D24" i="3"/>
  <c r="F24" i="3"/>
  <c r="H24" i="3"/>
  <c r="J24" i="3"/>
  <c r="L24" i="3"/>
  <c r="N24" i="3"/>
  <c r="P24" i="3"/>
  <c r="D26" i="3"/>
  <c r="F26" i="3"/>
  <c r="H26" i="3"/>
  <c r="J26" i="3"/>
  <c r="L26" i="3"/>
  <c r="N26" i="3"/>
  <c r="P26" i="3"/>
  <c r="D28" i="3"/>
  <c r="F28" i="3"/>
  <c r="H28" i="3"/>
  <c r="J28" i="3"/>
  <c r="L28" i="3"/>
  <c r="N28" i="3"/>
  <c r="P28" i="3"/>
  <c r="D31" i="3"/>
  <c r="F31" i="3"/>
  <c r="H31" i="3"/>
  <c r="J31" i="3"/>
  <c r="L31" i="3"/>
  <c r="N31" i="3"/>
  <c r="P31" i="3"/>
  <c r="D33" i="3"/>
  <c r="F33" i="3"/>
  <c r="H33" i="3"/>
  <c r="J33" i="3"/>
  <c r="L33" i="3"/>
  <c r="N33" i="3"/>
  <c r="P33" i="3"/>
  <c r="B54" i="3"/>
  <c r="B55" i="3"/>
  <c r="I18" i="2"/>
  <c r="I35" i="2"/>
  <c r="I38" i="2"/>
  <c r="I39" i="2"/>
  <c r="C79" i="2"/>
  <c r="C80" i="2"/>
</calcChain>
</file>

<file path=xl/sharedStrings.xml><?xml version="1.0" encoding="utf-8"?>
<sst xmlns="http://schemas.openxmlformats.org/spreadsheetml/2006/main" count="284" uniqueCount="78">
  <si>
    <t>Date</t>
  </si>
  <si>
    <t>Shannon Hillier</t>
  </si>
  <si>
    <t>Dennis Upshaw</t>
  </si>
  <si>
    <t xml:space="preserve"> </t>
  </si>
  <si>
    <t>Contributor (ETS)</t>
  </si>
  <si>
    <t>Contributor (Corp)</t>
  </si>
  <si>
    <t>Hoang Vo</t>
  </si>
  <si>
    <t>Riaz Fatehi</t>
  </si>
  <si>
    <t>ETS</t>
  </si>
  <si>
    <t>TOTAL</t>
  </si>
  <si>
    <t>Scoping (Corp)</t>
  </si>
  <si>
    <t>Design (Corp)</t>
  </si>
  <si>
    <t>Design, Salary (Corp)</t>
  </si>
  <si>
    <t>O&amp;M  (Corp)</t>
  </si>
  <si>
    <t>O&amp;M  / Allocations (Corp)</t>
  </si>
  <si>
    <t>Allocations (Corp)</t>
  </si>
  <si>
    <t>Total Days</t>
  </si>
  <si>
    <t>Contributor  (Corp)</t>
  </si>
  <si>
    <t>Contributor (ETS )</t>
  </si>
  <si>
    <t>Investment, DD&amp;A (Corp)</t>
  </si>
  <si>
    <t>Training:</t>
  </si>
  <si>
    <t># of Consulting Days</t>
  </si>
  <si>
    <t>Enron - Adaytum Work Plan</t>
  </si>
  <si>
    <t>ADAYTUM Resources</t>
  </si>
  <si>
    <t>Adaytum</t>
  </si>
  <si>
    <t xml:space="preserve"># of </t>
  </si>
  <si>
    <t>Dates</t>
  </si>
  <si>
    <t>Resources</t>
  </si>
  <si>
    <t>Days</t>
  </si>
  <si>
    <t>Consolidated / Corporate</t>
  </si>
  <si>
    <t>4/18 - 4/20</t>
  </si>
  <si>
    <t>Mel Smith</t>
  </si>
  <si>
    <t>ETS, EBS &amp; EES</t>
  </si>
  <si>
    <t>5/01 - 5/03</t>
  </si>
  <si>
    <t>EWS</t>
  </si>
  <si>
    <t>5/15 - 5/17</t>
  </si>
  <si>
    <t>ETS (additional)</t>
  </si>
  <si>
    <t>Phil Benson</t>
  </si>
  <si>
    <t>ETS Omaha (NBPL)</t>
  </si>
  <si>
    <t>6/04 - 6/06</t>
  </si>
  <si>
    <t>EES (additional)</t>
  </si>
  <si>
    <t>6/26 - 6/28</t>
  </si>
  <si>
    <t>EBS</t>
  </si>
  <si>
    <t>EES</t>
  </si>
  <si>
    <t>Scoping / Design Work:</t>
  </si>
  <si>
    <t xml:space="preserve">ETS </t>
  </si>
  <si>
    <t xml:space="preserve">EES </t>
  </si>
  <si>
    <t xml:space="preserve">EWS </t>
  </si>
  <si>
    <t>Prepaid consulting</t>
  </si>
  <si>
    <t>Estimated addt'l consulting</t>
  </si>
  <si>
    <t>Notes per Adaytum:</t>
  </si>
  <si>
    <t>*Negotiated Rate</t>
  </si>
  <si>
    <r>
      <t>First 60 Days at $1,178/Day.</t>
    </r>
    <r>
      <rPr>
        <sz val="10"/>
        <rFont val="Arial"/>
        <family val="2"/>
      </rPr>
      <t xml:space="preserve">  Additional days based on voucher system.</t>
    </r>
  </si>
  <si>
    <t>Vouchers must be prepaid prior to use.</t>
  </si>
  <si>
    <t xml:space="preserve">*Please note:  Consultant hourly costs do not include travel, housing, nor meal expenses. </t>
  </si>
  <si>
    <t xml:space="preserve"> Any items not included in the scope/milestones that require consultant support will result </t>
  </si>
  <si>
    <t xml:space="preserve"> in additional consulting hours.</t>
  </si>
  <si>
    <t># of Days</t>
  </si>
  <si>
    <t># of Training Days</t>
  </si>
  <si>
    <t>Fred Ali</t>
  </si>
  <si>
    <t>Scoping (ETS)</t>
  </si>
  <si>
    <t>Scoping (EES)</t>
  </si>
  <si>
    <t>Salary , H/C (Corp) - 1/2 day</t>
  </si>
  <si>
    <t>Adaytum Resources</t>
  </si>
  <si>
    <t>Corporate</t>
  </si>
  <si>
    <t>Total</t>
  </si>
  <si>
    <t>Consulting:</t>
  </si>
  <si>
    <t xml:space="preserve"># of Consulting / Training Days Summary </t>
  </si>
  <si>
    <t>(NBPL)</t>
  </si>
  <si>
    <t>ETS Omaha</t>
  </si>
  <si>
    <t>TOTAL DAYS</t>
  </si>
  <si>
    <t>Contributor (Corp) / EES</t>
  </si>
  <si>
    <t>Corporate (Links)</t>
  </si>
  <si>
    <t>Subtotal</t>
  </si>
  <si>
    <t>Scoping (EBS)</t>
  </si>
  <si>
    <t>ETS - 1/2 day</t>
  </si>
  <si>
    <t>Multiply by 2</t>
  </si>
  <si>
    <t xml:space="preserve">Through August 17, 2001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</si>
</sst>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72" formatCode="0.0"/>
    <numFmt numFmtId="177" formatCode="m/d"/>
    <numFmt numFmtId="178" formatCode="#"/>
    <numFmt numFmtId="179" formatCode="m/d/yy\ h:mm\ AM/PM"/>
    <numFmt numFmtId="181" formatCode="_(&quot;$&quot;* #,##0_);_(&quot;$&quot;* \(#,##0\);_(&quot;$&quot;* &quot;-&quot;??_);_(@_)"/>
  </numFmts>
  <fonts count="9" x14ac:knownFonts="1">
    <font>
      <sz val="10"/>
      <name val="Arial"/>
    </font>
    <font>
      <sz val="10"/>
      <name val="Arial"/>
    </font>
    <font>
      <b/>
      <sz val="20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1"/>
      <color indexed="8"/>
      <name val="Times New Roman"/>
      <family val="1"/>
    </font>
    <font>
      <sz val="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Border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16" fontId="4" fillId="0" borderId="0" xfId="0" applyNumberFormat="1" applyFont="1"/>
    <xf numFmtId="178" fontId="0" fillId="0" borderId="0" xfId="0" applyNumberFormat="1" applyAlignment="1">
      <alignment horizontal="center"/>
    </xf>
    <xf numFmtId="178" fontId="0" fillId="0" borderId="0" xfId="0" applyNumberFormat="1"/>
    <xf numFmtId="178" fontId="4" fillId="0" borderId="0" xfId="0" applyNumberFormat="1" applyFont="1"/>
    <xf numFmtId="178" fontId="5" fillId="0" borderId="0" xfId="0" applyNumberFormat="1" applyFont="1"/>
    <xf numFmtId="178" fontId="5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/>
    <xf numFmtId="0" fontId="4" fillId="0" borderId="0" xfId="0" applyFont="1" applyAlignment="1">
      <alignment horizontal="center"/>
    </xf>
    <xf numFmtId="0" fontId="6" fillId="0" borderId="0" xfId="0" applyFont="1"/>
    <xf numFmtId="0" fontId="0" fillId="0" borderId="0" xfId="0" quotePrefix="1"/>
    <xf numFmtId="0" fontId="4" fillId="0" borderId="2" xfId="0" applyFont="1" applyBorder="1"/>
    <xf numFmtId="0" fontId="0" fillId="0" borderId="0" xfId="0" applyAlignment="1">
      <alignment horizontal="right"/>
    </xf>
    <xf numFmtId="0" fontId="5" fillId="0" borderId="0" xfId="0" applyFont="1" applyBorder="1"/>
    <xf numFmtId="0" fontId="0" fillId="0" borderId="0" xfId="0" applyFill="1" applyBorder="1"/>
    <xf numFmtId="0" fontId="1" fillId="0" borderId="0" xfId="0" applyFont="1" applyBorder="1"/>
    <xf numFmtId="0" fontId="7" fillId="0" borderId="0" xfId="0" applyFont="1" applyAlignment="1">
      <alignment horizontal="left"/>
    </xf>
    <xf numFmtId="0" fontId="8" fillId="0" borderId="0" xfId="0" applyFont="1"/>
    <xf numFmtId="179" fontId="8" fillId="0" borderId="0" xfId="0" applyNumberFormat="1" applyFont="1" applyAlignment="1">
      <alignment horizontal="left"/>
    </xf>
    <xf numFmtId="172" fontId="4" fillId="0" borderId="3" xfId="0" applyNumberFormat="1" applyFont="1" applyBorder="1" applyAlignment="1">
      <alignment horizontal="center"/>
    </xf>
    <xf numFmtId="172" fontId="5" fillId="0" borderId="0" xfId="0" applyNumberFormat="1" applyFont="1" applyBorder="1" applyAlignment="1">
      <alignment horizontal="center"/>
    </xf>
    <xf numFmtId="172" fontId="0" fillId="0" borderId="0" xfId="0" applyNumberFormat="1" applyAlignment="1">
      <alignment horizontal="center"/>
    </xf>
    <xf numFmtId="172" fontId="0" fillId="0" borderId="0" xfId="0" applyNumberFormat="1"/>
    <xf numFmtId="2" fontId="4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172" fontId="4" fillId="0" borderId="0" xfId="0" applyNumberFormat="1" applyFont="1"/>
    <xf numFmtId="172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172" fontId="4" fillId="0" borderId="4" xfId="0" applyNumberFormat="1" applyFont="1" applyBorder="1"/>
    <xf numFmtId="0" fontId="6" fillId="0" borderId="0" xfId="0" applyFont="1" applyBorder="1"/>
    <xf numFmtId="177" fontId="0" fillId="0" borderId="0" xfId="0" applyNumberFormat="1" applyBorder="1"/>
    <xf numFmtId="172" fontId="0" fillId="0" borderId="0" xfId="0" applyNumberFormat="1" applyBorder="1"/>
    <xf numFmtId="172" fontId="4" fillId="0" borderId="5" xfId="0" applyNumberFormat="1" applyFont="1" applyBorder="1"/>
    <xf numFmtId="0" fontId="4" fillId="0" borderId="2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72" fontId="5" fillId="0" borderId="6" xfId="0" applyNumberFormat="1" applyFont="1" applyBorder="1"/>
    <xf numFmtId="172" fontId="5" fillId="0" borderId="0" xfId="0" applyNumberFormat="1" applyFont="1" applyBorder="1"/>
    <xf numFmtId="181" fontId="0" fillId="2" borderId="7" xfId="1" applyNumberFormat="1" applyFont="1" applyFill="1" applyBorder="1"/>
    <xf numFmtId="172" fontId="0" fillId="2" borderId="5" xfId="0" applyNumberFormat="1" applyFill="1" applyBorder="1"/>
    <xf numFmtId="181" fontId="0" fillId="2" borderId="5" xfId="1" applyNumberFormat="1" applyFont="1" applyFill="1" applyBorder="1"/>
    <xf numFmtId="181" fontId="0" fillId="2" borderId="8" xfId="1" applyNumberFormat="1" applyFont="1" applyFill="1" applyBorder="1"/>
    <xf numFmtId="181" fontId="0" fillId="2" borderId="7" xfId="0" applyNumberFormat="1" applyFill="1" applyBorder="1"/>
    <xf numFmtId="0" fontId="0" fillId="2" borderId="5" xfId="0" applyFill="1" applyBorder="1"/>
    <xf numFmtId="181" fontId="0" fillId="2" borderId="5" xfId="0" applyNumberFormat="1" applyFill="1" applyBorder="1"/>
    <xf numFmtId="181" fontId="0" fillId="2" borderId="8" xfId="0" applyNumberFormat="1" applyFill="1" applyBorder="1"/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5"/>
  <sheetViews>
    <sheetView tabSelected="1" workbookViewId="0">
      <selection activeCell="P31" sqref="P31"/>
    </sheetView>
  </sheetViews>
  <sheetFormatPr defaultRowHeight="12.75" x14ac:dyDescent="0.2"/>
  <cols>
    <col min="1" max="1" width="2.7109375" customWidth="1"/>
    <col min="2" max="2" width="14" bestFit="1" customWidth="1"/>
    <col min="3" max="3" width="3.7109375" customWidth="1"/>
    <col min="4" max="4" width="11.28515625" bestFit="1" customWidth="1"/>
    <col min="5" max="5" width="1.7109375" customWidth="1"/>
    <col min="6" max="6" width="9.7109375" bestFit="1" customWidth="1"/>
    <col min="7" max="7" width="1.7109375" customWidth="1"/>
    <col min="8" max="8" width="11.7109375" bestFit="1" customWidth="1"/>
    <col min="9" max="9" width="1.7109375" customWidth="1"/>
    <col min="11" max="11" width="1.7109375" customWidth="1"/>
    <col min="13" max="13" width="1.7109375" customWidth="1"/>
    <col min="15" max="15" width="1.7109375" customWidth="1"/>
    <col min="16" max="16" width="9.7109375" bestFit="1" customWidth="1"/>
    <col min="17" max="17" width="2.7109375" customWidth="1"/>
  </cols>
  <sheetData>
    <row r="1" spans="1:17" ht="26.25" x14ac:dyDescent="0.4">
      <c r="A1" s="54" t="s">
        <v>22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</row>
    <row r="2" spans="1:17" ht="26.25" x14ac:dyDescent="0.4">
      <c r="A2" s="54" t="s">
        <v>23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</row>
    <row r="3" spans="1:17" ht="26.25" x14ac:dyDescent="0.4">
      <c r="A3" s="55" t="s">
        <v>67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</row>
    <row r="4" spans="1:17" ht="26.25" x14ac:dyDescent="0.4">
      <c r="A4" s="55" t="s">
        <v>77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</row>
    <row r="8" spans="1:17" x14ac:dyDescent="0.2">
      <c r="H8" s="2" t="s">
        <v>69</v>
      </c>
    </row>
    <row r="9" spans="1:17" x14ac:dyDescent="0.2">
      <c r="B9" s="4"/>
      <c r="D9" s="3" t="s">
        <v>64</v>
      </c>
      <c r="E9" s="14"/>
      <c r="F9" s="3" t="s">
        <v>8</v>
      </c>
      <c r="G9" s="14"/>
      <c r="H9" s="3" t="s">
        <v>68</v>
      </c>
      <c r="I9" s="14"/>
      <c r="J9" s="3" t="s">
        <v>42</v>
      </c>
      <c r="K9" s="14"/>
      <c r="L9" s="3" t="s">
        <v>43</v>
      </c>
      <c r="M9" s="14"/>
      <c r="N9" s="3" t="s">
        <v>34</v>
      </c>
      <c r="P9" s="3" t="s">
        <v>65</v>
      </c>
    </row>
    <row r="10" spans="1:17" x14ac:dyDescent="0.2">
      <c r="B10" s="4"/>
      <c r="D10" s="4"/>
      <c r="E10" s="14"/>
      <c r="F10" s="4"/>
      <c r="G10" s="14"/>
      <c r="H10" s="4"/>
      <c r="I10" s="14"/>
      <c r="J10" s="4"/>
      <c r="K10" s="14"/>
      <c r="L10" s="4"/>
      <c r="M10" s="14"/>
      <c r="N10" s="4"/>
      <c r="P10" s="4"/>
    </row>
    <row r="11" spans="1:17" x14ac:dyDescent="0.2">
      <c r="B11" s="34" t="s">
        <v>66</v>
      </c>
      <c r="D11" s="4"/>
      <c r="E11" s="14"/>
      <c r="F11" s="4"/>
      <c r="G11" s="14"/>
      <c r="H11" s="4"/>
      <c r="I11" s="14"/>
      <c r="J11" s="4"/>
      <c r="K11" s="14"/>
      <c r="L11" s="4"/>
      <c r="M11" s="14"/>
      <c r="N11" s="4"/>
      <c r="P11" s="4"/>
    </row>
    <row r="12" spans="1:17" x14ac:dyDescent="0.2">
      <c r="B12" t="s">
        <v>59</v>
      </c>
      <c r="D12" s="28">
        <v>3</v>
      </c>
      <c r="E12" s="28"/>
      <c r="F12" s="28">
        <v>1</v>
      </c>
      <c r="G12" s="28"/>
      <c r="H12" s="28">
        <v>0</v>
      </c>
      <c r="I12" s="28"/>
      <c r="J12" s="28">
        <v>1</v>
      </c>
      <c r="K12" s="28"/>
      <c r="L12" s="28">
        <v>0</v>
      </c>
      <c r="M12" s="28"/>
      <c r="N12" s="28">
        <v>0</v>
      </c>
      <c r="O12" s="28"/>
      <c r="P12" s="28">
        <f>SUM(D12:N12)</f>
        <v>5</v>
      </c>
    </row>
    <row r="13" spans="1:17" x14ac:dyDescent="0.2">
      <c r="B13" t="s">
        <v>1</v>
      </c>
      <c r="D13" s="28">
        <v>9</v>
      </c>
      <c r="E13" s="28"/>
      <c r="F13" s="28">
        <v>8</v>
      </c>
      <c r="G13" s="28"/>
      <c r="H13" s="28">
        <v>0</v>
      </c>
      <c r="I13" s="28"/>
      <c r="J13" s="28">
        <v>1</v>
      </c>
      <c r="K13" s="28"/>
      <c r="L13" s="28">
        <v>1</v>
      </c>
      <c r="M13" s="28"/>
      <c r="N13" s="28">
        <v>0</v>
      </c>
      <c r="O13" s="28"/>
      <c r="P13" s="28">
        <f>SUM(D13:N13)</f>
        <v>19</v>
      </c>
    </row>
    <row r="14" spans="1:17" x14ac:dyDescent="0.2">
      <c r="B14" t="s">
        <v>2</v>
      </c>
      <c r="D14" s="28">
        <f>27.5+10-1+6</f>
        <v>42.5</v>
      </c>
      <c r="E14" s="28"/>
      <c r="F14" s="28">
        <v>1</v>
      </c>
      <c r="G14" s="28"/>
      <c r="H14" s="28">
        <v>0</v>
      </c>
      <c r="I14" s="28"/>
      <c r="J14" s="28">
        <v>1</v>
      </c>
      <c r="K14" s="28"/>
      <c r="L14" s="28">
        <v>4</v>
      </c>
      <c r="M14" s="28"/>
      <c r="N14" s="28">
        <v>0</v>
      </c>
      <c r="O14" s="28"/>
      <c r="P14" s="28">
        <f>SUM(D14:N14)</f>
        <v>48.5</v>
      </c>
    </row>
    <row r="15" spans="1:17" x14ac:dyDescent="0.2">
      <c r="B15" t="s">
        <v>6</v>
      </c>
      <c r="D15" s="28">
        <v>2</v>
      </c>
      <c r="E15" s="28"/>
      <c r="F15" s="28">
        <v>56</v>
      </c>
      <c r="G15" s="28"/>
      <c r="H15" s="28">
        <v>0</v>
      </c>
      <c r="I15" s="28"/>
      <c r="J15" s="28">
        <v>0</v>
      </c>
      <c r="K15" s="28"/>
      <c r="L15" s="28">
        <v>0</v>
      </c>
      <c r="M15" s="28"/>
      <c r="N15" s="28">
        <v>0</v>
      </c>
      <c r="O15" s="28"/>
      <c r="P15" s="28">
        <f>SUM(D15:N15)</f>
        <v>58</v>
      </c>
    </row>
    <row r="16" spans="1:17" x14ac:dyDescent="0.2">
      <c r="B16" t="s">
        <v>7</v>
      </c>
      <c r="D16" s="28">
        <v>5</v>
      </c>
      <c r="E16" s="28"/>
      <c r="F16" s="28">
        <f>34+11+2</f>
        <v>47</v>
      </c>
      <c r="G16" s="28"/>
      <c r="H16" s="28">
        <v>0</v>
      </c>
      <c r="I16" s="28"/>
      <c r="J16" s="28">
        <v>0</v>
      </c>
      <c r="K16" s="28"/>
      <c r="L16" s="28">
        <v>0</v>
      </c>
      <c r="M16" s="28"/>
      <c r="N16" s="28">
        <v>0</v>
      </c>
      <c r="O16" s="28"/>
      <c r="P16" s="28">
        <f>SUM(D16:N16)</f>
        <v>52</v>
      </c>
    </row>
    <row r="17" spans="2:16" s="2" customFormat="1" x14ac:dyDescent="0.2">
      <c r="B17" s="14" t="s">
        <v>73</v>
      </c>
      <c r="D17" s="40">
        <f>SUM(D12:D16)</f>
        <v>61.5</v>
      </c>
      <c r="E17" s="32"/>
      <c r="F17" s="40">
        <f>SUM(F12:F16)</f>
        <v>113</v>
      </c>
      <c r="G17" s="32"/>
      <c r="H17" s="40">
        <f>SUM(H12:H16)</f>
        <v>0</v>
      </c>
      <c r="I17" s="32"/>
      <c r="J17" s="40">
        <f>SUM(J12:J16)</f>
        <v>3</v>
      </c>
      <c r="K17" s="32"/>
      <c r="L17" s="40">
        <f>SUM(L12:L16)</f>
        <v>5</v>
      </c>
      <c r="M17" s="32"/>
      <c r="N17" s="40">
        <f>SUM(N12:N16)</f>
        <v>0</v>
      </c>
      <c r="O17" s="32"/>
      <c r="P17" s="40">
        <f>SUM(P12:P16)</f>
        <v>182.5</v>
      </c>
    </row>
    <row r="18" spans="2:16" x14ac:dyDescent="0.2">
      <c r="D18" s="39"/>
      <c r="E18" s="28"/>
      <c r="F18" s="39"/>
      <c r="G18" s="28"/>
      <c r="H18" s="39"/>
      <c r="I18" s="28"/>
      <c r="J18" s="39"/>
      <c r="K18" s="28"/>
      <c r="L18" s="39"/>
      <c r="M18" s="28"/>
      <c r="N18" s="39"/>
      <c r="O18" s="28"/>
      <c r="P18" s="39"/>
    </row>
    <row r="19" spans="2:16" x14ac:dyDescent="0.2">
      <c r="D19" s="46">
        <f>+D17*1200</f>
        <v>73800</v>
      </c>
      <c r="E19" s="47"/>
      <c r="F19" s="48">
        <f>+F17*1200</f>
        <v>135600</v>
      </c>
      <c r="G19" s="47"/>
      <c r="H19" s="48">
        <f>+H17*1200</f>
        <v>0</v>
      </c>
      <c r="I19" s="47"/>
      <c r="J19" s="48">
        <f>+J17*1200</f>
        <v>3600</v>
      </c>
      <c r="K19" s="47"/>
      <c r="L19" s="48">
        <f>+L17*1200</f>
        <v>6000</v>
      </c>
      <c r="M19" s="47"/>
      <c r="N19" s="48">
        <f>+N17*1200</f>
        <v>0</v>
      </c>
      <c r="O19" s="47"/>
      <c r="P19" s="49">
        <f>+P17*1200</f>
        <v>219000</v>
      </c>
    </row>
    <row r="21" spans="2:16" x14ac:dyDescent="0.2">
      <c r="B21" s="35" t="s">
        <v>20</v>
      </c>
    </row>
    <row r="22" spans="2:16" x14ac:dyDescent="0.2">
      <c r="B22" t="s">
        <v>31</v>
      </c>
      <c r="D22" s="28">
        <v>3</v>
      </c>
      <c r="E22" s="28"/>
      <c r="F22" s="28">
        <v>1</v>
      </c>
      <c r="G22" s="28"/>
      <c r="H22" s="28">
        <v>0</v>
      </c>
      <c r="I22" s="28"/>
      <c r="J22" s="28">
        <v>1</v>
      </c>
      <c r="K22" s="28"/>
      <c r="L22" s="28">
        <v>1</v>
      </c>
      <c r="M22" s="28"/>
      <c r="N22" s="28">
        <v>3</v>
      </c>
      <c r="O22" s="28"/>
      <c r="P22" s="28">
        <f>SUM(D22:N22)</f>
        <v>9</v>
      </c>
    </row>
    <row r="23" spans="2:16" x14ac:dyDescent="0.2">
      <c r="B23" t="s">
        <v>37</v>
      </c>
      <c r="D23" s="28">
        <v>0</v>
      </c>
      <c r="E23" s="28"/>
      <c r="F23" s="28">
        <v>3</v>
      </c>
      <c r="G23" s="28"/>
      <c r="H23" s="28">
        <v>3</v>
      </c>
      <c r="I23" s="28"/>
      <c r="J23" s="28">
        <v>0</v>
      </c>
      <c r="K23" s="28"/>
      <c r="L23" s="28">
        <v>3</v>
      </c>
      <c r="M23" s="28"/>
      <c r="N23" s="28">
        <v>0</v>
      </c>
      <c r="O23" s="28"/>
      <c r="P23" s="28">
        <f>SUM(D23:N23)</f>
        <v>9</v>
      </c>
    </row>
    <row r="24" spans="2:16" s="42" customFormat="1" x14ac:dyDescent="0.2">
      <c r="B24" s="43" t="s">
        <v>73</v>
      </c>
      <c r="D24" s="44">
        <f>SUM(D22:D23)</f>
        <v>3</v>
      </c>
      <c r="E24" s="45"/>
      <c r="F24" s="44">
        <f>SUM(F22:F23)</f>
        <v>4</v>
      </c>
      <c r="G24" s="45"/>
      <c r="H24" s="44">
        <f>SUM(H22:H23)</f>
        <v>3</v>
      </c>
      <c r="I24" s="45"/>
      <c r="J24" s="44">
        <f>SUM(J22:J23)</f>
        <v>1</v>
      </c>
      <c r="K24" s="45"/>
      <c r="L24" s="44">
        <f>SUM(L22:L23)</f>
        <v>4</v>
      </c>
      <c r="M24" s="45"/>
      <c r="N24" s="44">
        <f>SUM(N22:N23)</f>
        <v>3</v>
      </c>
      <c r="O24" s="45"/>
      <c r="P24" s="44">
        <f>SUM(P22:P23)</f>
        <v>18</v>
      </c>
    </row>
    <row r="25" spans="2:16" x14ac:dyDescent="0.2">
      <c r="B25" t="s">
        <v>76</v>
      </c>
      <c r="D25">
        <v>2</v>
      </c>
      <c r="F25">
        <v>2</v>
      </c>
      <c r="H25">
        <v>2</v>
      </c>
      <c r="J25">
        <v>2</v>
      </c>
      <c r="L25">
        <v>2</v>
      </c>
      <c r="N25">
        <v>2</v>
      </c>
      <c r="P25">
        <v>2</v>
      </c>
    </row>
    <row r="26" spans="2:16" s="2" customFormat="1" x14ac:dyDescent="0.2">
      <c r="B26" s="14" t="s">
        <v>73</v>
      </c>
      <c r="D26" s="40">
        <f>+D24*2</f>
        <v>6</v>
      </c>
      <c r="E26" s="32"/>
      <c r="F26" s="40">
        <f>+F24*2</f>
        <v>8</v>
      </c>
      <c r="G26" s="32"/>
      <c r="H26" s="40">
        <f>+H24*2</f>
        <v>6</v>
      </c>
      <c r="I26" s="32"/>
      <c r="J26" s="40">
        <f>+J24*2</f>
        <v>2</v>
      </c>
      <c r="K26" s="32"/>
      <c r="L26" s="40">
        <f>+L24*2</f>
        <v>8</v>
      </c>
      <c r="M26" s="32"/>
      <c r="N26" s="40">
        <f>+N24*2</f>
        <v>6</v>
      </c>
      <c r="O26" s="32"/>
      <c r="P26" s="40">
        <f>+P24*2</f>
        <v>36</v>
      </c>
    </row>
    <row r="28" spans="2:16" x14ac:dyDescent="0.2">
      <c r="D28" s="46">
        <f>+D26*1200</f>
        <v>7200</v>
      </c>
      <c r="E28" s="47"/>
      <c r="F28" s="48">
        <f>+F26*1200</f>
        <v>9600</v>
      </c>
      <c r="G28" s="47"/>
      <c r="H28" s="48">
        <f>+H26*1200</f>
        <v>7200</v>
      </c>
      <c r="I28" s="47"/>
      <c r="J28" s="48">
        <f>+J26*1200</f>
        <v>2400</v>
      </c>
      <c r="K28" s="47"/>
      <c r="L28" s="48">
        <f>+L26*1200</f>
        <v>9600</v>
      </c>
      <c r="M28" s="47"/>
      <c r="N28" s="48">
        <f>+N26*1200</f>
        <v>7200</v>
      </c>
      <c r="O28" s="47"/>
      <c r="P28" s="49">
        <f>+P26*1200</f>
        <v>43200</v>
      </c>
    </row>
    <row r="31" spans="2:16" ht="13.5" thickBot="1" x14ac:dyDescent="0.25">
      <c r="B31" s="14" t="s">
        <v>70</v>
      </c>
      <c r="D31" s="36">
        <f>+D17+D26</f>
        <v>67.5</v>
      </c>
      <c r="F31" s="36">
        <f>+F17+F26</f>
        <v>121</v>
      </c>
      <c r="H31" s="36">
        <f>+H17+H26</f>
        <v>6</v>
      </c>
      <c r="J31" s="36">
        <f>+J17+J26</f>
        <v>5</v>
      </c>
      <c r="L31" s="36">
        <f>+L17+L26</f>
        <v>13</v>
      </c>
      <c r="N31" s="36">
        <f>+N17+N26</f>
        <v>6</v>
      </c>
      <c r="P31" s="36">
        <f>+P17+P26</f>
        <v>218.5</v>
      </c>
    </row>
    <row r="32" spans="2:16" ht="13.5" thickTop="1" x14ac:dyDescent="0.2"/>
    <row r="33" spans="4:16" x14ac:dyDescent="0.2">
      <c r="D33" s="50">
        <f>+D19+D28</f>
        <v>81000</v>
      </c>
      <c r="E33" s="51"/>
      <c r="F33" s="52">
        <f>+F19+F28</f>
        <v>145200</v>
      </c>
      <c r="G33" s="51"/>
      <c r="H33" s="52">
        <f>+H19+H28</f>
        <v>7200</v>
      </c>
      <c r="I33" s="51"/>
      <c r="J33" s="52">
        <f>+J19+J28</f>
        <v>6000</v>
      </c>
      <c r="K33" s="51"/>
      <c r="L33" s="52">
        <f>+L19+L28</f>
        <v>15600</v>
      </c>
      <c r="M33" s="51"/>
      <c r="N33" s="52">
        <f>+N19+N28</f>
        <v>7200</v>
      </c>
      <c r="O33" s="51"/>
      <c r="P33" s="53">
        <f>+P19+P28</f>
        <v>262200</v>
      </c>
    </row>
    <row r="54" spans="2:2" x14ac:dyDescent="0.2">
      <c r="B54" s="23" t="str">
        <f ca="1">CELL("filename",E54)</f>
        <v>C:\Documents and Settings\jdarens\Local Settings\Temporary Internet Files\OLKF\[Adaytum Resources - Progress Rpt (8-17-01).xls]Summary by BU</v>
      </c>
    </row>
    <row r="55" spans="2:2" x14ac:dyDescent="0.2">
      <c r="B55" s="24">
        <f ca="1">NOW()</f>
        <v>37123.697744328703</v>
      </c>
    </row>
  </sheetData>
  <mergeCells count="4">
    <mergeCell ref="A1:Q1"/>
    <mergeCell ref="A2:Q2"/>
    <mergeCell ref="A3:Q3"/>
    <mergeCell ref="A4:Q4"/>
  </mergeCells>
  <phoneticPr fontId="0" type="noConversion"/>
  <printOptions horizontalCentered="1"/>
  <pageMargins left="0.25" right="0.2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topLeftCell="A67" zoomScale="75" workbookViewId="0">
      <selection activeCell="N96" sqref="N96"/>
    </sheetView>
  </sheetViews>
  <sheetFormatPr defaultRowHeight="12.75" x14ac:dyDescent="0.2"/>
  <cols>
    <col min="1" max="1" width="2.7109375" customWidth="1"/>
    <col min="2" max="2" width="12.140625" style="2" bestFit="1" customWidth="1"/>
    <col min="3" max="3" width="2.7109375" style="2" customWidth="1"/>
    <col min="4" max="4" width="21.5703125" bestFit="1" customWidth="1"/>
    <col min="5" max="5" width="2.7109375" style="2" customWidth="1"/>
    <col min="6" max="6" width="22.7109375" bestFit="1" customWidth="1"/>
    <col min="7" max="7" width="1.7109375" style="5" customWidth="1"/>
    <col min="8" max="8" width="22.85546875" bestFit="1" customWidth="1"/>
    <col min="9" max="9" width="1.7109375" style="5" customWidth="1"/>
    <col min="10" max="10" width="18.5703125" customWidth="1"/>
    <col min="11" max="11" width="1.7109375" style="5" customWidth="1"/>
    <col min="12" max="12" width="23.140625" customWidth="1"/>
    <col min="13" max="13" width="1.7109375" style="5" customWidth="1"/>
    <col min="14" max="14" width="12.5703125" customWidth="1"/>
    <col min="15" max="15" width="4.7109375" customWidth="1"/>
  </cols>
  <sheetData>
    <row r="1" spans="1:15" ht="26.25" x14ac:dyDescent="0.4">
      <c r="A1" s="54" t="s">
        <v>22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5" s="1" customFormat="1" ht="23.25" x14ac:dyDescent="0.35">
      <c r="A2" s="56" t="s">
        <v>63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</row>
    <row r="3" spans="1:15" ht="23.25" x14ac:dyDescent="0.35">
      <c r="A3" s="56" t="s">
        <v>21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</row>
    <row r="4" spans="1:15" x14ac:dyDescent="0.2">
      <c r="B4"/>
      <c r="C4"/>
      <c r="E4"/>
      <c r="G4"/>
      <c r="I4"/>
      <c r="K4"/>
      <c r="M4"/>
    </row>
    <row r="5" spans="1:15" x14ac:dyDescent="0.2">
      <c r="N5" s="14" t="s">
        <v>9</v>
      </c>
    </row>
    <row r="6" spans="1:15" x14ac:dyDescent="0.2">
      <c r="B6" s="3" t="s">
        <v>0</v>
      </c>
      <c r="C6" s="4"/>
      <c r="D6" s="3" t="s">
        <v>59</v>
      </c>
      <c r="E6" s="4"/>
      <c r="F6" s="3" t="s">
        <v>1</v>
      </c>
      <c r="H6" s="3" t="s">
        <v>2</v>
      </c>
      <c r="J6" s="3" t="s">
        <v>6</v>
      </c>
      <c r="L6" s="3" t="s">
        <v>7</v>
      </c>
      <c r="N6" s="3" t="s">
        <v>57</v>
      </c>
    </row>
    <row r="7" spans="1:15" x14ac:dyDescent="0.2">
      <c r="B7" s="6">
        <v>37004</v>
      </c>
      <c r="D7" s="5" t="s">
        <v>10</v>
      </c>
      <c r="F7" s="5"/>
      <c r="H7" s="7"/>
      <c r="J7" s="7"/>
      <c r="L7" s="7"/>
      <c r="N7" s="26">
        <f>COUNTA(D7:L7)</f>
        <v>1</v>
      </c>
    </row>
    <row r="8" spans="1:15" x14ac:dyDescent="0.2">
      <c r="B8" s="6">
        <v>37005</v>
      </c>
      <c r="D8" s="5" t="s">
        <v>10</v>
      </c>
      <c r="F8" s="5"/>
      <c r="H8" s="5" t="s">
        <v>10</v>
      </c>
      <c r="J8" s="5" t="s">
        <v>10</v>
      </c>
      <c r="L8" s="7"/>
      <c r="N8" s="26">
        <f>COUNTA(D8:L8)</f>
        <v>3</v>
      </c>
    </row>
    <row r="9" spans="1:15" x14ac:dyDescent="0.2">
      <c r="B9" s="6">
        <v>37006</v>
      </c>
      <c r="D9" s="5" t="s">
        <v>10</v>
      </c>
      <c r="F9" s="5"/>
      <c r="H9" s="5" t="s">
        <v>10</v>
      </c>
      <c r="J9" s="5" t="s">
        <v>10</v>
      </c>
      <c r="L9" s="7"/>
      <c r="N9" s="26">
        <f>COUNTA(D9:L9)</f>
        <v>3</v>
      </c>
    </row>
    <row r="10" spans="1:15" x14ac:dyDescent="0.2">
      <c r="B10" s="6">
        <v>37007</v>
      </c>
      <c r="D10" s="7"/>
      <c r="F10" s="7"/>
      <c r="H10" s="7"/>
      <c r="J10" s="7"/>
      <c r="L10" s="7"/>
      <c r="N10" s="27"/>
    </row>
    <row r="11" spans="1:15" x14ac:dyDescent="0.2">
      <c r="B11" s="6">
        <v>37008</v>
      </c>
      <c r="D11" s="7"/>
      <c r="F11" s="7"/>
      <c r="H11" s="7"/>
      <c r="J11" s="7"/>
      <c r="L11" s="7"/>
      <c r="N11" s="27"/>
    </row>
    <row r="12" spans="1:15" x14ac:dyDescent="0.2">
      <c r="B12" s="6"/>
      <c r="D12" s="7"/>
      <c r="F12" s="7"/>
      <c r="H12" s="7"/>
      <c r="J12" s="7"/>
      <c r="L12" s="7"/>
      <c r="N12" s="27"/>
    </row>
    <row r="13" spans="1:15" x14ac:dyDescent="0.2">
      <c r="B13" s="6">
        <v>37019</v>
      </c>
      <c r="D13" s="5" t="s">
        <v>60</v>
      </c>
      <c r="F13" s="5" t="s">
        <v>60</v>
      </c>
      <c r="H13" s="5" t="s">
        <v>60</v>
      </c>
      <c r="J13" s="7"/>
      <c r="L13" s="7"/>
      <c r="N13" s="26">
        <f>COUNTA(D13:L13)</f>
        <v>3</v>
      </c>
    </row>
    <row r="14" spans="1:15" x14ac:dyDescent="0.2">
      <c r="B14" s="6">
        <v>37020</v>
      </c>
      <c r="D14" s="5" t="s">
        <v>74</v>
      </c>
      <c r="F14" s="5" t="s">
        <v>74</v>
      </c>
      <c r="H14" s="5" t="s">
        <v>74</v>
      </c>
      <c r="J14" s="7"/>
      <c r="L14" s="7"/>
      <c r="N14" s="26">
        <f>COUNTA(D14:L14)</f>
        <v>3</v>
      </c>
    </row>
    <row r="15" spans="1:15" x14ac:dyDescent="0.2">
      <c r="B15" s="6">
        <v>37021</v>
      </c>
      <c r="F15" s="5" t="s">
        <v>61</v>
      </c>
      <c r="H15" s="5" t="s">
        <v>61</v>
      </c>
      <c r="N15" s="26">
        <f>COUNTA(D15:L15)</f>
        <v>2</v>
      </c>
    </row>
    <row r="16" spans="1:15" x14ac:dyDescent="0.2">
      <c r="B16" s="6"/>
      <c r="N16" s="28"/>
    </row>
    <row r="17" spans="2:14" x14ac:dyDescent="0.2">
      <c r="B17" s="6">
        <v>37032</v>
      </c>
      <c r="D17" s="5"/>
      <c r="F17" s="5" t="s">
        <v>8</v>
      </c>
      <c r="H17" s="7"/>
      <c r="J17" s="7"/>
      <c r="L17" s="5" t="s">
        <v>8</v>
      </c>
      <c r="N17" s="26">
        <f>COUNTA(D17:L17)</f>
        <v>2</v>
      </c>
    </row>
    <row r="18" spans="2:14" x14ac:dyDescent="0.2">
      <c r="B18" s="6">
        <v>37033</v>
      </c>
      <c r="D18" s="5"/>
      <c r="F18" s="5" t="s">
        <v>8</v>
      </c>
      <c r="H18" s="7"/>
      <c r="J18" s="7"/>
      <c r="L18" s="5" t="s">
        <v>8</v>
      </c>
      <c r="N18" s="26">
        <f>COUNTA(D18:L18)</f>
        <v>2</v>
      </c>
    </row>
    <row r="19" spans="2:14" x14ac:dyDescent="0.2">
      <c r="B19" s="6">
        <v>37034</v>
      </c>
      <c r="D19" s="7"/>
      <c r="F19" s="7"/>
      <c r="H19" s="7"/>
      <c r="J19" s="5" t="s">
        <v>8</v>
      </c>
      <c r="L19" s="5" t="s">
        <v>8</v>
      </c>
      <c r="N19" s="26">
        <f>COUNTA(D19:L19)</f>
        <v>2</v>
      </c>
    </row>
    <row r="20" spans="2:14" x14ac:dyDescent="0.2">
      <c r="B20" s="6">
        <v>37035</v>
      </c>
      <c r="D20" s="7"/>
      <c r="F20" s="7"/>
      <c r="H20" s="7"/>
      <c r="J20" s="5" t="s">
        <v>8</v>
      </c>
      <c r="L20" s="5" t="s">
        <v>8</v>
      </c>
      <c r="N20" s="26">
        <f>COUNTA(D20:L20)</f>
        <v>2</v>
      </c>
    </row>
    <row r="21" spans="2:14" x14ac:dyDescent="0.2">
      <c r="B21" s="6">
        <v>37036</v>
      </c>
      <c r="D21" s="7"/>
      <c r="F21" s="7"/>
      <c r="H21" s="7"/>
      <c r="J21" s="7"/>
      <c r="L21" s="5" t="s">
        <v>8</v>
      </c>
      <c r="N21" s="26">
        <f>COUNTA(D21:L21)</f>
        <v>1</v>
      </c>
    </row>
    <row r="22" spans="2:14" x14ac:dyDescent="0.2">
      <c r="B22" s="6"/>
      <c r="D22" s="5"/>
      <c r="F22" s="5"/>
      <c r="H22" s="5"/>
      <c r="L22" s="5"/>
      <c r="N22" s="27" t="s">
        <v>3</v>
      </c>
    </row>
    <row r="23" spans="2:14" x14ac:dyDescent="0.2">
      <c r="B23" s="6">
        <v>37040</v>
      </c>
      <c r="D23" s="5"/>
      <c r="F23" s="5" t="s">
        <v>8</v>
      </c>
      <c r="H23" s="7"/>
      <c r="J23" s="5" t="s">
        <v>8</v>
      </c>
      <c r="L23" s="5"/>
      <c r="N23" s="26">
        <f>COUNTA(D23:L23)</f>
        <v>2</v>
      </c>
    </row>
    <row r="24" spans="2:14" x14ac:dyDescent="0.2">
      <c r="B24" s="6">
        <v>37041</v>
      </c>
      <c r="D24" s="5"/>
      <c r="F24" s="5" t="s">
        <v>8</v>
      </c>
      <c r="H24" s="7"/>
      <c r="J24" s="5" t="s">
        <v>8</v>
      </c>
      <c r="L24" s="5"/>
      <c r="N24" s="26">
        <f>COUNTA(D24:L24)</f>
        <v>2</v>
      </c>
    </row>
    <row r="25" spans="2:14" x14ac:dyDescent="0.2">
      <c r="B25" s="6">
        <v>37042</v>
      </c>
      <c r="D25" s="5"/>
      <c r="F25" s="5"/>
      <c r="H25" s="7"/>
      <c r="J25" s="5" t="s">
        <v>8</v>
      </c>
      <c r="L25" s="5"/>
      <c r="N25" s="26">
        <f>COUNTA(D25:L25)</f>
        <v>1</v>
      </c>
    </row>
    <row r="26" spans="2:14" x14ac:dyDescent="0.2">
      <c r="B26" s="6">
        <v>37043</v>
      </c>
      <c r="D26" s="5"/>
      <c r="F26" s="5"/>
      <c r="H26" s="7"/>
      <c r="J26" s="5" t="s">
        <v>8</v>
      </c>
      <c r="L26" s="5"/>
      <c r="N26" s="26">
        <f>COUNTA(D26:L26)</f>
        <v>1</v>
      </c>
    </row>
    <row r="27" spans="2:14" x14ac:dyDescent="0.2">
      <c r="D27" s="5"/>
      <c r="F27" s="5"/>
      <c r="H27" s="5"/>
      <c r="L27" s="5"/>
      <c r="N27" s="27" t="s">
        <v>3</v>
      </c>
    </row>
    <row r="28" spans="2:14" x14ac:dyDescent="0.2">
      <c r="B28" s="6">
        <v>37046</v>
      </c>
      <c r="D28" s="5"/>
      <c r="F28" s="5" t="s">
        <v>11</v>
      </c>
      <c r="H28" s="5" t="s">
        <v>11</v>
      </c>
      <c r="J28" s="5"/>
      <c r="L28" s="5" t="s">
        <v>8</v>
      </c>
      <c r="N28" s="26">
        <f>COUNTA(D28:L28)</f>
        <v>3</v>
      </c>
    </row>
    <row r="29" spans="2:14" x14ac:dyDescent="0.2">
      <c r="B29" s="6">
        <v>37047</v>
      </c>
      <c r="D29" s="5"/>
      <c r="F29" s="5" t="s">
        <v>12</v>
      </c>
      <c r="H29" s="5" t="s">
        <v>12</v>
      </c>
      <c r="J29" s="5"/>
      <c r="L29" s="5" t="s">
        <v>8</v>
      </c>
      <c r="N29" s="26">
        <f>COUNTA(D29:L29)</f>
        <v>3</v>
      </c>
    </row>
    <row r="30" spans="2:14" x14ac:dyDescent="0.2">
      <c r="B30" s="6">
        <v>37048</v>
      </c>
      <c r="D30" s="7"/>
      <c r="F30" s="7"/>
      <c r="H30" s="5" t="s">
        <v>62</v>
      </c>
      <c r="J30" s="5" t="s">
        <v>8</v>
      </c>
      <c r="L30" s="5" t="s">
        <v>8</v>
      </c>
      <c r="N30" s="26">
        <f>COUNTA(D30:L30)-0.5</f>
        <v>2.5</v>
      </c>
    </row>
    <row r="31" spans="2:14" s="8" customFormat="1" x14ac:dyDescent="0.2">
      <c r="B31" s="6">
        <v>37049</v>
      </c>
      <c r="C31"/>
      <c r="D31" s="7"/>
      <c r="E31"/>
      <c r="F31" s="7"/>
      <c r="G31" s="7"/>
      <c r="H31" s="7"/>
      <c r="J31" s="5" t="s">
        <v>8</v>
      </c>
      <c r="L31" s="5"/>
      <c r="N31" s="26">
        <f>COUNTA(D31:L31)</f>
        <v>1</v>
      </c>
    </row>
    <row r="32" spans="2:14" s="8" customFormat="1" x14ac:dyDescent="0.2">
      <c r="B32" s="6">
        <v>37050</v>
      </c>
      <c r="C32" s="9"/>
      <c r="D32" s="7"/>
      <c r="E32" s="9"/>
      <c r="F32" s="7"/>
      <c r="G32" s="7"/>
      <c r="H32" s="7"/>
      <c r="J32" s="5" t="s">
        <v>8</v>
      </c>
      <c r="L32" s="5"/>
      <c r="N32" s="26">
        <f>COUNTA(D32:L32)</f>
        <v>1</v>
      </c>
    </row>
    <row r="33" spans="2:14" s="8" customFormat="1" x14ac:dyDescent="0.2">
      <c r="B33" s="9"/>
      <c r="C33" s="9"/>
      <c r="D33" s="7"/>
      <c r="E33" s="9"/>
      <c r="F33" s="7"/>
      <c r="G33" s="7"/>
      <c r="H33" s="7"/>
      <c r="N33" s="28" t="s">
        <v>3</v>
      </c>
    </row>
    <row r="34" spans="2:14" s="8" customFormat="1" x14ac:dyDescent="0.2">
      <c r="B34" s="6">
        <v>37053</v>
      </c>
      <c r="C34" s="9"/>
      <c r="D34" s="11"/>
      <c r="E34" s="9"/>
      <c r="F34" s="11" t="s">
        <v>13</v>
      </c>
      <c r="G34" s="11"/>
      <c r="H34" s="11" t="s">
        <v>13</v>
      </c>
      <c r="I34" s="10"/>
      <c r="J34" s="5" t="s">
        <v>8</v>
      </c>
      <c r="K34" s="10"/>
      <c r="L34" s="5" t="s">
        <v>8</v>
      </c>
      <c r="M34" s="10"/>
      <c r="N34" s="26">
        <f>COUNTA(D34:L34)</f>
        <v>4</v>
      </c>
    </row>
    <row r="35" spans="2:14" s="8" customFormat="1" x14ac:dyDescent="0.2">
      <c r="B35" s="6">
        <v>37054</v>
      </c>
      <c r="C35" s="9"/>
      <c r="D35" s="11"/>
      <c r="E35" s="9"/>
      <c r="F35" s="11" t="s">
        <v>14</v>
      </c>
      <c r="G35" s="11"/>
      <c r="H35" s="11" t="s">
        <v>14</v>
      </c>
      <c r="I35" s="10"/>
      <c r="J35" s="5" t="s">
        <v>8</v>
      </c>
      <c r="K35" s="10"/>
      <c r="L35" s="5" t="s">
        <v>8</v>
      </c>
      <c r="M35" s="10"/>
      <c r="N35" s="26">
        <f>COUNTA(D35:L35)</f>
        <v>4</v>
      </c>
    </row>
    <row r="36" spans="2:14" s="9" customFormat="1" x14ac:dyDescent="0.2">
      <c r="B36" s="6">
        <v>37055</v>
      </c>
      <c r="D36" s="11"/>
      <c r="F36" s="11" t="s">
        <v>15</v>
      </c>
      <c r="G36" s="11"/>
      <c r="H36" s="11" t="s">
        <v>15</v>
      </c>
      <c r="I36" s="10"/>
      <c r="J36" s="5" t="s">
        <v>8</v>
      </c>
      <c r="K36" s="10"/>
      <c r="L36" s="5" t="s">
        <v>8</v>
      </c>
      <c r="M36" s="10"/>
      <c r="N36" s="26">
        <f>COUNTA(D36:L36)</f>
        <v>4</v>
      </c>
    </row>
    <row r="37" spans="2:14" s="9" customFormat="1" x14ac:dyDescent="0.2">
      <c r="B37" s="6">
        <v>37056</v>
      </c>
      <c r="D37" s="7"/>
      <c r="F37" s="7"/>
      <c r="G37" s="11"/>
      <c r="H37" s="11" t="s">
        <v>15</v>
      </c>
      <c r="I37" s="11"/>
      <c r="J37" s="5" t="s">
        <v>8</v>
      </c>
      <c r="K37" s="11"/>
      <c r="L37" s="5" t="s">
        <v>8</v>
      </c>
      <c r="M37" s="11"/>
      <c r="N37" s="26">
        <f>COUNTA(D37:L37)</f>
        <v>3</v>
      </c>
    </row>
    <row r="38" spans="2:14" s="8" customFormat="1" x14ac:dyDescent="0.2">
      <c r="B38" s="6">
        <v>37057</v>
      </c>
      <c r="C38" s="9"/>
      <c r="D38" s="7"/>
      <c r="E38" s="9"/>
      <c r="F38" s="7"/>
      <c r="G38" s="7"/>
      <c r="H38" s="11" t="s">
        <v>15</v>
      </c>
      <c r="I38" s="7"/>
      <c r="J38" s="5" t="s">
        <v>8</v>
      </c>
      <c r="K38" s="7"/>
      <c r="L38" s="5" t="s">
        <v>8</v>
      </c>
      <c r="M38" s="7"/>
      <c r="N38" s="26">
        <f>COUNTA(D38:L38)</f>
        <v>3</v>
      </c>
    </row>
    <row r="39" spans="2:14" x14ac:dyDescent="0.2">
      <c r="D39" s="5"/>
      <c r="F39" s="5"/>
      <c r="H39" s="5"/>
      <c r="N39" s="28" t="s">
        <v>3</v>
      </c>
    </row>
    <row r="40" spans="2:14" x14ac:dyDescent="0.2">
      <c r="B40" s="6">
        <v>37060</v>
      </c>
      <c r="D40" s="7"/>
      <c r="F40" s="7" t="s">
        <v>17</v>
      </c>
      <c r="H40" s="5" t="s">
        <v>19</v>
      </c>
      <c r="J40" s="5" t="s">
        <v>8</v>
      </c>
      <c r="L40" s="5" t="s">
        <v>8</v>
      </c>
      <c r="N40" s="26">
        <f t="shared" ref="N40:N45" si="0">COUNTA(D40:L40)</f>
        <v>4</v>
      </c>
    </row>
    <row r="41" spans="2:14" x14ac:dyDescent="0.2">
      <c r="B41" s="6">
        <v>37061</v>
      </c>
      <c r="D41" s="5"/>
      <c r="F41" s="5" t="s">
        <v>5</v>
      </c>
      <c r="H41" s="5" t="s">
        <v>5</v>
      </c>
      <c r="J41" s="5" t="s">
        <v>8</v>
      </c>
      <c r="L41" s="5" t="s">
        <v>8</v>
      </c>
      <c r="N41" s="26">
        <f t="shared" si="0"/>
        <v>4</v>
      </c>
    </row>
    <row r="42" spans="2:14" x14ac:dyDescent="0.2">
      <c r="B42" s="6">
        <v>37062</v>
      </c>
      <c r="D42" s="7"/>
      <c r="F42" s="5" t="s">
        <v>5</v>
      </c>
      <c r="H42" s="5" t="s">
        <v>5</v>
      </c>
      <c r="J42" s="5" t="s">
        <v>8</v>
      </c>
      <c r="L42" s="5" t="s">
        <v>8</v>
      </c>
      <c r="N42" s="26">
        <f t="shared" si="0"/>
        <v>4</v>
      </c>
    </row>
    <row r="43" spans="2:14" x14ac:dyDescent="0.2">
      <c r="B43" s="6">
        <v>37063</v>
      </c>
      <c r="D43" s="7"/>
      <c r="F43" s="7"/>
      <c r="H43" s="5" t="s">
        <v>5</v>
      </c>
      <c r="J43" s="5" t="s">
        <v>8</v>
      </c>
      <c r="L43" s="5" t="s">
        <v>8</v>
      </c>
      <c r="N43" s="26">
        <f t="shared" si="0"/>
        <v>3</v>
      </c>
    </row>
    <row r="44" spans="2:14" x14ac:dyDescent="0.2">
      <c r="B44" s="6">
        <v>37064</v>
      </c>
      <c r="D44" s="7"/>
      <c r="F44" s="7"/>
      <c r="H44" s="5" t="s">
        <v>5</v>
      </c>
      <c r="J44" s="5" t="s">
        <v>8</v>
      </c>
      <c r="L44" s="5" t="s">
        <v>8</v>
      </c>
      <c r="N44" s="26">
        <f t="shared" si="0"/>
        <v>3</v>
      </c>
    </row>
    <row r="45" spans="2:14" x14ac:dyDescent="0.2">
      <c r="B45" s="6">
        <v>37065</v>
      </c>
      <c r="D45" s="5"/>
      <c r="F45" s="5"/>
      <c r="H45" s="5"/>
      <c r="J45" s="5" t="s">
        <v>8</v>
      </c>
      <c r="N45" s="26">
        <f t="shared" si="0"/>
        <v>1</v>
      </c>
    </row>
    <row r="46" spans="2:14" x14ac:dyDescent="0.2">
      <c r="B46" s="6" t="s">
        <v>3</v>
      </c>
      <c r="D46" s="5"/>
      <c r="F46" s="5"/>
      <c r="H46" s="5"/>
      <c r="N46" s="28" t="s">
        <v>3</v>
      </c>
    </row>
    <row r="47" spans="2:14" x14ac:dyDescent="0.2">
      <c r="B47" s="6">
        <v>37067</v>
      </c>
      <c r="D47" s="5"/>
      <c r="F47" s="5" t="s">
        <v>4</v>
      </c>
      <c r="H47" s="5" t="s">
        <v>5</v>
      </c>
      <c r="J47" s="5" t="s">
        <v>8</v>
      </c>
      <c r="L47" s="5" t="s">
        <v>8</v>
      </c>
      <c r="N47" s="26">
        <f t="shared" ref="N47:N52" si="1">COUNTA(D47:L47)</f>
        <v>4</v>
      </c>
    </row>
    <row r="48" spans="2:14" x14ac:dyDescent="0.2">
      <c r="B48" s="6">
        <v>37068</v>
      </c>
      <c r="D48" s="5"/>
      <c r="F48" s="5" t="s">
        <v>4</v>
      </c>
      <c r="H48" s="5" t="s">
        <v>5</v>
      </c>
      <c r="J48" s="5" t="s">
        <v>8</v>
      </c>
      <c r="L48" s="5" t="s">
        <v>8</v>
      </c>
      <c r="N48" s="26">
        <f t="shared" si="1"/>
        <v>4</v>
      </c>
    </row>
    <row r="49" spans="2:14" x14ac:dyDescent="0.2">
      <c r="B49" s="6">
        <v>37069</v>
      </c>
      <c r="D49" s="5"/>
      <c r="F49" s="5" t="s">
        <v>18</v>
      </c>
      <c r="H49" s="5" t="s">
        <v>5</v>
      </c>
      <c r="J49" s="5" t="s">
        <v>8</v>
      </c>
      <c r="L49" s="5" t="s">
        <v>8</v>
      </c>
      <c r="N49" s="26">
        <f t="shared" si="1"/>
        <v>4</v>
      </c>
    </row>
    <row r="50" spans="2:14" x14ac:dyDescent="0.2">
      <c r="B50" s="6">
        <v>37070</v>
      </c>
      <c r="D50" s="5"/>
      <c r="F50" s="5" t="s">
        <v>5</v>
      </c>
      <c r="H50" s="5" t="s">
        <v>5</v>
      </c>
      <c r="J50" s="5" t="s">
        <v>8</v>
      </c>
      <c r="L50" s="5" t="s">
        <v>8</v>
      </c>
      <c r="N50" s="26">
        <f t="shared" si="1"/>
        <v>4</v>
      </c>
    </row>
    <row r="51" spans="2:14" x14ac:dyDescent="0.2">
      <c r="B51" s="6">
        <v>37071</v>
      </c>
      <c r="D51" s="7"/>
      <c r="F51" s="7"/>
      <c r="H51" s="5" t="s">
        <v>5</v>
      </c>
      <c r="J51" s="5" t="s">
        <v>8</v>
      </c>
      <c r="L51" s="5" t="s">
        <v>8</v>
      </c>
      <c r="N51" s="26">
        <f t="shared" si="1"/>
        <v>3</v>
      </c>
    </row>
    <row r="52" spans="2:14" x14ac:dyDescent="0.2">
      <c r="B52" s="6">
        <v>37072</v>
      </c>
      <c r="D52" s="5"/>
      <c r="F52" s="5"/>
      <c r="H52" s="5"/>
      <c r="J52" s="5" t="s">
        <v>8</v>
      </c>
      <c r="L52" s="5" t="s">
        <v>8</v>
      </c>
      <c r="N52" s="26">
        <f t="shared" si="1"/>
        <v>2</v>
      </c>
    </row>
    <row r="53" spans="2:14" x14ac:dyDescent="0.2">
      <c r="D53" s="5"/>
      <c r="F53" s="5"/>
      <c r="H53" s="5"/>
      <c r="N53" s="28" t="s">
        <v>3</v>
      </c>
    </row>
    <row r="54" spans="2:14" x14ac:dyDescent="0.2">
      <c r="B54" s="6">
        <v>37074</v>
      </c>
      <c r="D54" s="7"/>
      <c r="F54" s="7"/>
      <c r="H54" s="7"/>
      <c r="J54" s="5" t="s">
        <v>8</v>
      </c>
      <c r="L54" s="5" t="s">
        <v>8</v>
      </c>
      <c r="N54" s="26">
        <f>COUNTA(D54:L54)</f>
        <v>2</v>
      </c>
    </row>
    <row r="55" spans="2:14" x14ac:dyDescent="0.2">
      <c r="B55" s="6">
        <v>37075</v>
      </c>
      <c r="D55" s="7"/>
      <c r="F55" s="7"/>
      <c r="H55" s="5" t="s">
        <v>5</v>
      </c>
      <c r="J55" s="5" t="s">
        <v>8</v>
      </c>
      <c r="L55" s="5" t="s">
        <v>8</v>
      </c>
      <c r="N55" s="26">
        <f>COUNTA(D55:L55)</f>
        <v>3</v>
      </c>
    </row>
    <row r="56" spans="2:14" x14ac:dyDescent="0.2">
      <c r="B56" s="6">
        <v>37077</v>
      </c>
      <c r="D56" s="7"/>
      <c r="F56" s="7"/>
      <c r="H56" s="5" t="s">
        <v>5</v>
      </c>
      <c r="J56" s="5"/>
      <c r="L56" s="5" t="s">
        <v>8</v>
      </c>
      <c r="N56" s="26">
        <f>COUNTA(D56:L56)</f>
        <v>2</v>
      </c>
    </row>
    <row r="57" spans="2:14" x14ac:dyDescent="0.2">
      <c r="B57" s="6">
        <v>37078</v>
      </c>
      <c r="D57" s="7"/>
      <c r="F57" s="7"/>
      <c r="H57" s="5" t="s">
        <v>5</v>
      </c>
      <c r="J57" s="5"/>
      <c r="L57" s="5" t="s">
        <v>8</v>
      </c>
      <c r="N57" s="26">
        <f>COUNTA(D57:L57)</f>
        <v>2</v>
      </c>
    </row>
    <row r="58" spans="2:14" x14ac:dyDescent="0.2">
      <c r="B58" s="6" t="s">
        <v>3</v>
      </c>
      <c r="D58" s="5"/>
      <c r="F58" s="5"/>
      <c r="H58" s="5"/>
      <c r="N58" s="28" t="s">
        <v>3</v>
      </c>
    </row>
    <row r="59" spans="2:14" x14ac:dyDescent="0.2">
      <c r="B59" s="6">
        <v>37080</v>
      </c>
      <c r="D59" s="5"/>
      <c r="F59" s="5"/>
      <c r="H59" s="5"/>
      <c r="L59" s="5" t="s">
        <v>8</v>
      </c>
      <c r="N59" s="26">
        <f>COUNTA(D59:L59)</f>
        <v>1</v>
      </c>
    </row>
    <row r="60" spans="2:14" x14ac:dyDescent="0.2">
      <c r="B60" s="6">
        <v>37081</v>
      </c>
      <c r="D60" s="7"/>
      <c r="F60" s="7"/>
      <c r="H60" s="5" t="s">
        <v>5</v>
      </c>
      <c r="J60" s="5" t="s">
        <v>8</v>
      </c>
      <c r="L60" s="5" t="s">
        <v>8</v>
      </c>
      <c r="N60" s="26">
        <f t="shared" ref="N60:N94" si="2">COUNTA(D60:L60)</f>
        <v>3</v>
      </c>
    </row>
    <row r="61" spans="2:14" x14ac:dyDescent="0.2">
      <c r="B61" s="6">
        <v>37082</v>
      </c>
      <c r="D61" s="7"/>
      <c r="F61" s="7"/>
      <c r="H61" s="5" t="s">
        <v>5</v>
      </c>
      <c r="J61" s="5" t="s">
        <v>8</v>
      </c>
      <c r="L61" s="5" t="s">
        <v>8</v>
      </c>
      <c r="N61" s="26">
        <f t="shared" si="2"/>
        <v>3</v>
      </c>
    </row>
    <row r="62" spans="2:14" x14ac:dyDescent="0.2">
      <c r="B62" s="6">
        <v>37083</v>
      </c>
      <c r="D62" s="7"/>
      <c r="F62" s="7"/>
      <c r="H62" s="5" t="s">
        <v>5</v>
      </c>
      <c r="J62" s="5" t="s">
        <v>8</v>
      </c>
      <c r="L62" s="5" t="s">
        <v>8</v>
      </c>
      <c r="N62" s="26">
        <f t="shared" si="2"/>
        <v>3</v>
      </c>
    </row>
    <row r="63" spans="2:14" x14ac:dyDescent="0.2">
      <c r="B63" s="6">
        <v>37084</v>
      </c>
      <c r="D63" s="7"/>
      <c r="F63" s="7"/>
      <c r="H63" s="5" t="s">
        <v>5</v>
      </c>
      <c r="J63" s="5" t="s">
        <v>8</v>
      </c>
      <c r="L63" s="5" t="s">
        <v>8</v>
      </c>
      <c r="N63" s="26">
        <f t="shared" si="2"/>
        <v>3</v>
      </c>
    </row>
    <row r="64" spans="2:14" x14ac:dyDescent="0.2">
      <c r="B64" s="6">
        <v>37085</v>
      </c>
      <c r="D64" s="7"/>
      <c r="F64" s="7"/>
      <c r="H64" s="5" t="s">
        <v>5</v>
      </c>
      <c r="J64" s="5" t="s">
        <v>8</v>
      </c>
      <c r="L64" s="5" t="s">
        <v>8</v>
      </c>
      <c r="N64" s="26">
        <f t="shared" si="2"/>
        <v>3</v>
      </c>
    </row>
    <row r="65" spans="2:14" x14ac:dyDescent="0.2">
      <c r="B65" s="6">
        <v>37086</v>
      </c>
      <c r="D65" s="5"/>
      <c r="F65" s="5"/>
      <c r="H65" s="5"/>
      <c r="J65" s="5" t="s">
        <v>8</v>
      </c>
      <c r="N65" s="26">
        <f t="shared" si="2"/>
        <v>1</v>
      </c>
    </row>
    <row r="66" spans="2:14" x14ac:dyDescent="0.2">
      <c r="B66" s="6">
        <v>37087</v>
      </c>
      <c r="D66" s="5"/>
      <c r="F66" s="5"/>
      <c r="H66" s="5"/>
      <c r="J66" s="5" t="s">
        <v>75</v>
      </c>
      <c r="N66" s="26">
        <f>COUNTA(D66:L66)-0.5</f>
        <v>0.5</v>
      </c>
    </row>
    <row r="67" spans="2:14" x14ac:dyDescent="0.2">
      <c r="B67" s="6">
        <v>37088</v>
      </c>
      <c r="D67" s="5"/>
      <c r="F67" s="5"/>
      <c r="H67" s="5" t="s">
        <v>5</v>
      </c>
      <c r="J67" s="5" t="s">
        <v>8</v>
      </c>
      <c r="L67" s="5" t="s">
        <v>8</v>
      </c>
      <c r="N67" s="26">
        <f t="shared" si="2"/>
        <v>3</v>
      </c>
    </row>
    <row r="68" spans="2:14" x14ac:dyDescent="0.2">
      <c r="B68" s="6">
        <v>37089</v>
      </c>
      <c r="D68" s="5"/>
      <c r="F68" s="5"/>
      <c r="H68" s="5" t="s">
        <v>5</v>
      </c>
      <c r="J68" s="5" t="s">
        <v>8</v>
      </c>
      <c r="L68" s="5" t="s">
        <v>8</v>
      </c>
      <c r="N68" s="26">
        <f t="shared" si="2"/>
        <v>3</v>
      </c>
    </row>
    <row r="69" spans="2:14" x14ac:dyDescent="0.2">
      <c r="B69" s="6">
        <v>37090</v>
      </c>
      <c r="D69" s="5"/>
      <c r="F69" s="5"/>
      <c r="H69" s="5" t="s">
        <v>5</v>
      </c>
      <c r="J69" s="5" t="s">
        <v>8</v>
      </c>
      <c r="L69" s="5" t="s">
        <v>8</v>
      </c>
      <c r="N69" s="26">
        <f t="shared" si="2"/>
        <v>3</v>
      </c>
    </row>
    <row r="70" spans="2:14" x14ac:dyDescent="0.2">
      <c r="B70" s="6">
        <v>37091</v>
      </c>
      <c r="D70" s="5"/>
      <c r="F70" s="5"/>
      <c r="H70" s="5" t="s">
        <v>5</v>
      </c>
      <c r="J70" s="5" t="s">
        <v>8</v>
      </c>
      <c r="L70" s="5" t="s">
        <v>8</v>
      </c>
      <c r="N70" s="26">
        <f t="shared" si="2"/>
        <v>3</v>
      </c>
    </row>
    <row r="71" spans="2:14" x14ac:dyDescent="0.2">
      <c r="B71" s="6">
        <v>37092</v>
      </c>
      <c r="D71" s="5"/>
      <c r="F71" s="5"/>
      <c r="H71" s="5" t="s">
        <v>71</v>
      </c>
      <c r="J71" s="5" t="s">
        <v>8</v>
      </c>
      <c r="L71" s="5" t="s">
        <v>8</v>
      </c>
      <c r="N71" s="26">
        <f t="shared" si="2"/>
        <v>3</v>
      </c>
    </row>
    <row r="72" spans="2:14" x14ac:dyDescent="0.2">
      <c r="B72" s="6"/>
      <c r="D72" s="5"/>
      <c r="F72" s="5"/>
      <c r="H72" s="5"/>
      <c r="J72" s="5"/>
      <c r="L72" s="5"/>
      <c r="N72" s="26"/>
    </row>
    <row r="73" spans="2:14" x14ac:dyDescent="0.2">
      <c r="B73" s="6">
        <v>37095</v>
      </c>
      <c r="D73" s="5"/>
      <c r="F73" s="5"/>
      <c r="H73" s="5" t="s">
        <v>71</v>
      </c>
      <c r="J73" s="5" t="s">
        <v>8</v>
      </c>
      <c r="L73" s="5" t="s">
        <v>8</v>
      </c>
      <c r="N73" s="26">
        <f t="shared" si="2"/>
        <v>3</v>
      </c>
    </row>
    <row r="74" spans="2:14" x14ac:dyDescent="0.2">
      <c r="B74" s="6">
        <v>37096</v>
      </c>
      <c r="D74" s="5"/>
      <c r="F74" s="5"/>
      <c r="H74" s="5" t="s">
        <v>5</v>
      </c>
      <c r="J74" s="5" t="s">
        <v>8</v>
      </c>
      <c r="L74" s="5" t="s">
        <v>8</v>
      </c>
      <c r="N74" s="26">
        <f t="shared" si="2"/>
        <v>3</v>
      </c>
    </row>
    <row r="75" spans="2:14" x14ac:dyDescent="0.2">
      <c r="B75" s="6">
        <v>37097</v>
      </c>
      <c r="D75" s="5"/>
      <c r="F75" s="5"/>
      <c r="H75" s="5" t="s">
        <v>5</v>
      </c>
      <c r="J75" s="5" t="s">
        <v>8</v>
      </c>
      <c r="L75" s="5" t="s">
        <v>8</v>
      </c>
      <c r="N75" s="26">
        <f t="shared" si="2"/>
        <v>3</v>
      </c>
    </row>
    <row r="76" spans="2:14" x14ac:dyDescent="0.2">
      <c r="B76" s="6">
        <v>37098</v>
      </c>
      <c r="D76" s="5"/>
      <c r="F76" s="5"/>
      <c r="H76" s="5" t="s">
        <v>5</v>
      </c>
      <c r="J76" s="5" t="s">
        <v>8</v>
      </c>
      <c r="L76" s="5" t="s">
        <v>8</v>
      </c>
      <c r="N76" s="26">
        <f t="shared" si="2"/>
        <v>3</v>
      </c>
    </row>
    <row r="77" spans="2:14" x14ac:dyDescent="0.2">
      <c r="B77" s="6">
        <v>37099</v>
      </c>
      <c r="D77" s="5"/>
      <c r="F77" s="5"/>
      <c r="H77" s="5" t="s">
        <v>5</v>
      </c>
      <c r="J77" s="5"/>
      <c r="L77" s="5" t="s">
        <v>8</v>
      </c>
      <c r="N77" s="26">
        <f t="shared" si="2"/>
        <v>2</v>
      </c>
    </row>
    <row r="78" spans="2:14" x14ac:dyDescent="0.2">
      <c r="B78" s="6"/>
      <c r="D78" s="5"/>
      <c r="F78" s="5"/>
      <c r="H78" s="5"/>
      <c r="J78" s="5"/>
      <c r="L78" s="5"/>
      <c r="N78" s="26"/>
    </row>
    <row r="79" spans="2:14" x14ac:dyDescent="0.2">
      <c r="B79" s="6">
        <v>37102</v>
      </c>
      <c r="D79" s="5"/>
      <c r="F79" s="5"/>
      <c r="H79" s="5"/>
      <c r="J79" s="5" t="s">
        <v>8</v>
      </c>
      <c r="L79" s="5" t="s">
        <v>8</v>
      </c>
      <c r="N79" s="26">
        <f t="shared" si="2"/>
        <v>2</v>
      </c>
    </row>
    <row r="80" spans="2:14" x14ac:dyDescent="0.2">
      <c r="B80" s="6">
        <v>37103</v>
      </c>
      <c r="D80" s="5"/>
      <c r="F80" s="5"/>
      <c r="H80" s="5"/>
      <c r="J80" s="5"/>
      <c r="L80" s="5"/>
      <c r="N80" s="26">
        <f t="shared" si="2"/>
        <v>0</v>
      </c>
    </row>
    <row r="81" spans="2:14" x14ac:dyDescent="0.2">
      <c r="B81" s="6">
        <v>37104</v>
      </c>
      <c r="D81" s="5"/>
      <c r="F81" s="5"/>
      <c r="H81" s="5"/>
      <c r="N81" s="26">
        <f t="shared" si="2"/>
        <v>0</v>
      </c>
    </row>
    <row r="82" spans="2:14" x14ac:dyDescent="0.2">
      <c r="B82" s="6">
        <v>37105</v>
      </c>
      <c r="D82" s="5"/>
      <c r="F82" s="5"/>
      <c r="H82" s="5"/>
      <c r="J82" s="5" t="s">
        <v>8</v>
      </c>
      <c r="L82" s="5" t="s">
        <v>8</v>
      </c>
      <c r="N82" s="26">
        <f t="shared" si="2"/>
        <v>2</v>
      </c>
    </row>
    <row r="83" spans="2:14" x14ac:dyDescent="0.2">
      <c r="B83" s="6">
        <v>37106</v>
      </c>
      <c r="D83" s="5"/>
      <c r="F83" s="5"/>
      <c r="H83" s="5"/>
      <c r="J83" s="5" t="s">
        <v>8</v>
      </c>
      <c r="L83" s="5" t="s">
        <v>8</v>
      </c>
      <c r="N83" s="26">
        <f t="shared" si="2"/>
        <v>2</v>
      </c>
    </row>
    <row r="84" spans="2:14" x14ac:dyDescent="0.2">
      <c r="D84" s="5"/>
      <c r="F84" s="5"/>
      <c r="H84" s="5"/>
      <c r="N84" s="26" t="s">
        <v>3</v>
      </c>
    </row>
    <row r="85" spans="2:14" x14ac:dyDescent="0.2">
      <c r="B85" s="6">
        <v>37109</v>
      </c>
      <c r="D85" s="5"/>
      <c r="F85" s="5"/>
      <c r="H85" s="5" t="s">
        <v>5</v>
      </c>
      <c r="J85" s="5" t="s">
        <v>8</v>
      </c>
      <c r="L85" s="5" t="s">
        <v>72</v>
      </c>
      <c r="N85" s="26">
        <f t="shared" si="2"/>
        <v>3</v>
      </c>
    </row>
    <row r="86" spans="2:14" x14ac:dyDescent="0.2">
      <c r="B86" s="6">
        <v>37110</v>
      </c>
      <c r="D86" s="5"/>
      <c r="F86" s="5"/>
      <c r="H86" s="5" t="s">
        <v>5</v>
      </c>
      <c r="J86" s="5" t="s">
        <v>8</v>
      </c>
      <c r="L86" s="5" t="s">
        <v>72</v>
      </c>
      <c r="N86" s="26">
        <f t="shared" si="2"/>
        <v>3</v>
      </c>
    </row>
    <row r="87" spans="2:14" x14ac:dyDescent="0.2">
      <c r="B87" s="6">
        <v>37111</v>
      </c>
      <c r="D87" s="5"/>
      <c r="F87" s="5"/>
      <c r="H87" s="5" t="s">
        <v>5</v>
      </c>
      <c r="J87" s="5" t="s">
        <v>8</v>
      </c>
      <c r="L87" s="5" t="s">
        <v>72</v>
      </c>
      <c r="N87" s="26">
        <f t="shared" si="2"/>
        <v>3</v>
      </c>
    </row>
    <row r="88" spans="2:14" x14ac:dyDescent="0.2">
      <c r="B88" s="6">
        <v>37112</v>
      </c>
      <c r="D88" s="5"/>
      <c r="F88" s="5"/>
      <c r="H88" s="5" t="s">
        <v>5</v>
      </c>
      <c r="J88" s="5" t="s">
        <v>8</v>
      </c>
      <c r="L88" s="5" t="s">
        <v>72</v>
      </c>
      <c r="N88" s="26">
        <f t="shared" si="2"/>
        <v>3</v>
      </c>
    </row>
    <row r="89" spans="2:14" x14ac:dyDescent="0.2">
      <c r="B89" s="6">
        <v>37113</v>
      </c>
      <c r="D89" s="5"/>
      <c r="F89" s="5"/>
      <c r="H89" s="5"/>
      <c r="J89" s="5" t="s">
        <v>8</v>
      </c>
      <c r="L89" s="5" t="s">
        <v>72</v>
      </c>
      <c r="N89" s="26">
        <f t="shared" si="2"/>
        <v>2</v>
      </c>
    </row>
    <row r="90" spans="2:14" x14ac:dyDescent="0.2">
      <c r="D90" s="5"/>
      <c r="F90" s="5"/>
      <c r="H90" s="5"/>
      <c r="N90" s="26" t="s">
        <v>3</v>
      </c>
    </row>
    <row r="91" spans="2:14" x14ac:dyDescent="0.2">
      <c r="B91" s="6">
        <v>37116</v>
      </c>
      <c r="D91" s="5"/>
      <c r="F91" s="5"/>
      <c r="H91" s="5"/>
      <c r="J91" s="5" t="s">
        <v>8</v>
      </c>
      <c r="N91" s="26">
        <f t="shared" si="2"/>
        <v>1</v>
      </c>
    </row>
    <row r="92" spans="2:14" x14ac:dyDescent="0.2">
      <c r="B92" s="6">
        <v>37117</v>
      </c>
      <c r="D92" s="5"/>
      <c r="F92" s="5"/>
      <c r="H92" s="5" t="s">
        <v>5</v>
      </c>
      <c r="J92" s="5" t="s">
        <v>8</v>
      </c>
      <c r="N92" s="26">
        <f t="shared" si="2"/>
        <v>2</v>
      </c>
    </row>
    <row r="93" spans="2:14" x14ac:dyDescent="0.2">
      <c r="B93" s="6">
        <v>37118</v>
      </c>
      <c r="D93" s="5"/>
      <c r="F93" s="5"/>
      <c r="H93" s="5" t="s">
        <v>5</v>
      </c>
      <c r="J93" s="5" t="s">
        <v>8</v>
      </c>
      <c r="N93" s="26">
        <f t="shared" si="2"/>
        <v>2</v>
      </c>
    </row>
    <row r="94" spans="2:14" x14ac:dyDescent="0.2">
      <c r="B94" s="6">
        <v>37119</v>
      </c>
      <c r="D94" s="5"/>
      <c r="F94" s="5"/>
      <c r="H94" s="5" t="s">
        <v>43</v>
      </c>
      <c r="J94" s="5" t="s">
        <v>8</v>
      </c>
      <c r="N94" s="26">
        <f t="shared" si="2"/>
        <v>2</v>
      </c>
    </row>
    <row r="95" spans="2:14" x14ac:dyDescent="0.2">
      <c r="B95" s="6">
        <v>37120</v>
      </c>
      <c r="D95" s="5"/>
      <c r="F95" s="5"/>
      <c r="H95" s="5" t="s">
        <v>43</v>
      </c>
      <c r="J95" s="5" t="s">
        <v>75</v>
      </c>
      <c r="N95" s="26">
        <f>COUNTA(D95:L95)-0.5</f>
        <v>1.5</v>
      </c>
    </row>
    <row r="96" spans="2:14" x14ac:dyDescent="0.2">
      <c r="D96" s="5"/>
      <c r="F96" s="5"/>
      <c r="H96" s="5"/>
      <c r="N96" s="26" t="s">
        <v>3</v>
      </c>
    </row>
    <row r="97" spans="2:14" x14ac:dyDescent="0.2">
      <c r="B97" s="2" t="s">
        <v>16</v>
      </c>
      <c r="D97" s="25">
        <f>COUNTA(D7:D96)</f>
        <v>5</v>
      </c>
      <c r="E97" s="32"/>
      <c r="F97" s="25">
        <f>COUNTA(F7:F96)</f>
        <v>19</v>
      </c>
      <c r="G97" s="33"/>
      <c r="H97" s="25">
        <f>COUNTA(H7:H96)-0.5</f>
        <v>48.5</v>
      </c>
      <c r="I97" s="33"/>
      <c r="J97" s="25">
        <f>COUNTA(J7:J96)-1</f>
        <v>58</v>
      </c>
      <c r="K97" s="33"/>
      <c r="L97" s="25">
        <f>COUNTA(L7:L96)</f>
        <v>52</v>
      </c>
      <c r="M97" s="33"/>
      <c r="N97" s="25">
        <f>SUM(N7:N96)</f>
        <v>182.5</v>
      </c>
    </row>
    <row r="98" spans="2:14" x14ac:dyDescent="0.2">
      <c r="D98" s="30"/>
      <c r="E98" s="29"/>
      <c r="F98" s="30"/>
      <c r="G98" s="31"/>
      <c r="H98" s="30"/>
      <c r="I98" s="31"/>
      <c r="J98" s="30"/>
      <c r="K98" s="31"/>
      <c r="L98" s="30"/>
      <c r="M98" s="31"/>
      <c r="N98" s="30"/>
    </row>
    <row r="99" spans="2:14" x14ac:dyDescent="0.2">
      <c r="B99" s="23" t="str">
        <f ca="1">CELL("filename",E99)</f>
        <v>C:\Documents and Settings\jdarens\Local Settings\Temporary Internet Files\OLKF\[Adaytum Resources - Progress Rpt (8-17-01).xls]Consulting</v>
      </c>
      <c r="H99" t="s">
        <v>3</v>
      </c>
      <c r="N99" s="28"/>
    </row>
    <row r="100" spans="2:14" x14ac:dyDescent="0.2">
      <c r="B100" s="24">
        <f ca="1">NOW()</f>
        <v>37123.697744328703</v>
      </c>
    </row>
  </sheetData>
  <mergeCells count="3">
    <mergeCell ref="A1:O1"/>
    <mergeCell ref="A2:O2"/>
    <mergeCell ref="A3:O3"/>
  </mergeCells>
  <phoneticPr fontId="0" type="noConversion"/>
  <printOptions horizontalCentered="1" gridLines="1"/>
  <pageMargins left="0.25" right="0.25" top="0.25" bottom="0.25" header="0.5" footer="0.5"/>
  <pageSetup scale="5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0"/>
  <sheetViews>
    <sheetView workbookViewId="0">
      <selection activeCell="I18" sqref="I18"/>
    </sheetView>
  </sheetViews>
  <sheetFormatPr defaultRowHeight="12.75" x14ac:dyDescent="0.2"/>
  <cols>
    <col min="1" max="1" width="4.7109375" customWidth="1"/>
    <col min="2" max="2" width="3" customWidth="1"/>
    <col min="3" max="3" width="21.85546875" bestFit="1" customWidth="1"/>
    <col min="4" max="4" width="1.7109375" customWidth="1"/>
    <col min="5" max="5" width="9.85546875" bestFit="1" customWidth="1"/>
    <col min="6" max="6" width="2.7109375" customWidth="1"/>
    <col min="7" max="7" width="23.28515625" customWidth="1"/>
    <col min="8" max="8" width="2.7109375" customWidth="1"/>
    <col min="10" max="10" width="2.7109375" customWidth="1"/>
  </cols>
  <sheetData>
    <row r="1" spans="1:10" ht="26.25" x14ac:dyDescent="0.4">
      <c r="A1" s="54" t="s">
        <v>22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ht="26.25" x14ac:dyDescent="0.4">
      <c r="A2" s="54" t="s">
        <v>23</v>
      </c>
      <c r="B2" s="54"/>
      <c r="C2" s="54"/>
      <c r="D2" s="54"/>
      <c r="E2" s="54"/>
      <c r="F2" s="54"/>
      <c r="G2" s="54"/>
      <c r="H2" s="54"/>
      <c r="I2" s="54"/>
      <c r="J2" s="54"/>
    </row>
    <row r="3" spans="1:10" ht="26.25" x14ac:dyDescent="0.4">
      <c r="A3" s="54" t="s">
        <v>58</v>
      </c>
      <c r="B3" s="54"/>
      <c r="C3" s="54"/>
      <c r="D3" s="54"/>
      <c r="E3" s="54"/>
      <c r="F3" s="54"/>
      <c r="G3" s="54"/>
      <c r="H3" s="54"/>
      <c r="I3" s="54"/>
      <c r="J3" s="54"/>
    </row>
    <row r="8" spans="1:10" x14ac:dyDescent="0.2">
      <c r="G8" s="14" t="s">
        <v>24</v>
      </c>
      <c r="I8" s="14" t="s">
        <v>25</v>
      </c>
    </row>
    <row r="9" spans="1:10" x14ac:dyDescent="0.2">
      <c r="E9" s="3" t="s">
        <v>26</v>
      </c>
      <c r="G9" s="3" t="s">
        <v>27</v>
      </c>
      <c r="I9" s="3" t="s">
        <v>28</v>
      </c>
    </row>
    <row r="10" spans="1:10" x14ac:dyDescent="0.2">
      <c r="B10" s="15" t="s">
        <v>20</v>
      </c>
    </row>
    <row r="11" spans="1:10" x14ac:dyDescent="0.2">
      <c r="C11" t="s">
        <v>29</v>
      </c>
      <c r="E11" t="s">
        <v>30</v>
      </c>
      <c r="G11" t="s">
        <v>31</v>
      </c>
      <c r="I11" s="5">
        <v>3</v>
      </c>
    </row>
    <row r="12" spans="1:10" x14ac:dyDescent="0.2">
      <c r="C12" t="s">
        <v>32</v>
      </c>
      <c r="E12" t="s">
        <v>33</v>
      </c>
      <c r="G12" t="s">
        <v>31</v>
      </c>
      <c r="I12" s="5">
        <v>3</v>
      </c>
    </row>
    <row r="13" spans="1:10" x14ac:dyDescent="0.2">
      <c r="C13" t="s">
        <v>34</v>
      </c>
      <c r="E13" t="s">
        <v>35</v>
      </c>
      <c r="G13" t="s">
        <v>31</v>
      </c>
      <c r="I13" s="5">
        <v>3</v>
      </c>
    </row>
    <row r="14" spans="1:10" x14ac:dyDescent="0.2">
      <c r="C14" t="s">
        <v>36</v>
      </c>
      <c r="E14" t="s">
        <v>35</v>
      </c>
      <c r="G14" t="s">
        <v>37</v>
      </c>
      <c r="I14" s="5">
        <v>3</v>
      </c>
    </row>
    <row r="15" spans="1:10" x14ac:dyDescent="0.2">
      <c r="C15" t="s">
        <v>38</v>
      </c>
      <c r="E15" t="s">
        <v>39</v>
      </c>
      <c r="F15" t="s">
        <v>3</v>
      </c>
      <c r="G15" t="s">
        <v>37</v>
      </c>
      <c r="H15" t="s">
        <v>3</v>
      </c>
      <c r="I15" s="5">
        <v>3</v>
      </c>
    </row>
    <row r="16" spans="1:10" x14ac:dyDescent="0.2">
      <c r="C16" t="s">
        <v>40</v>
      </c>
      <c r="E16" t="s">
        <v>41</v>
      </c>
      <c r="F16" t="s">
        <v>3</v>
      </c>
      <c r="G16" t="s">
        <v>37</v>
      </c>
      <c r="H16" t="s">
        <v>3</v>
      </c>
      <c r="I16" s="5">
        <v>3</v>
      </c>
    </row>
    <row r="17" spans="1:10" x14ac:dyDescent="0.2">
      <c r="F17" t="s">
        <v>3</v>
      </c>
      <c r="I17" s="5"/>
    </row>
    <row r="18" spans="1:10" ht="13.5" thickBot="1" x14ac:dyDescent="0.25">
      <c r="I18" s="41">
        <f>SUM(I11:I16)</f>
        <v>18</v>
      </c>
      <c r="J18" s="16"/>
    </row>
    <row r="19" spans="1:10" ht="13.5" thickTop="1" x14ac:dyDescent="0.2">
      <c r="A19" s="1"/>
      <c r="B19" s="1"/>
      <c r="C19" s="1"/>
      <c r="D19" s="1"/>
      <c r="E19" s="1"/>
      <c r="F19" s="1"/>
      <c r="G19" s="1"/>
      <c r="H19" s="1"/>
      <c r="I19" s="12"/>
    </row>
    <row r="20" spans="1:10" hidden="1" x14ac:dyDescent="0.2">
      <c r="A20" s="1"/>
      <c r="B20" s="37"/>
      <c r="C20" s="1"/>
      <c r="D20" s="1"/>
      <c r="E20" s="1"/>
      <c r="F20" s="1"/>
      <c r="G20" s="1"/>
      <c r="H20" s="1"/>
      <c r="I20" s="1"/>
    </row>
    <row r="21" spans="1:10" hidden="1" x14ac:dyDescent="0.2">
      <c r="A21" s="1"/>
      <c r="B21" s="1"/>
      <c r="C21" s="1"/>
      <c r="D21" s="1"/>
      <c r="E21" s="1"/>
      <c r="F21" s="1"/>
      <c r="G21" s="1"/>
      <c r="H21" s="1"/>
      <c r="I21" s="1"/>
    </row>
    <row r="22" spans="1:10" hidden="1" x14ac:dyDescent="0.2">
      <c r="A22" s="1"/>
      <c r="B22" s="1"/>
      <c r="C22" s="1"/>
      <c r="D22" s="1"/>
      <c r="E22" s="38"/>
      <c r="F22" s="1"/>
      <c r="G22" s="1"/>
      <c r="H22" s="1"/>
      <c r="I22" s="1"/>
    </row>
    <row r="23" spans="1:10" hidden="1" x14ac:dyDescent="0.2">
      <c r="A23" s="1"/>
      <c r="B23" s="1"/>
      <c r="C23" s="1"/>
      <c r="D23" s="1"/>
      <c r="E23" s="38"/>
      <c r="F23" s="1"/>
      <c r="G23" s="1"/>
      <c r="H23" s="1"/>
      <c r="I23" s="1"/>
    </row>
    <row r="24" spans="1:10" hidden="1" x14ac:dyDescent="0.2">
      <c r="A24" s="1"/>
      <c r="B24" s="1"/>
      <c r="C24" s="1"/>
      <c r="D24" s="1"/>
      <c r="E24" s="38"/>
      <c r="F24" s="1"/>
      <c r="G24" s="1"/>
      <c r="H24" s="1"/>
      <c r="I24" s="1"/>
    </row>
    <row r="25" spans="1:10" hidden="1" x14ac:dyDescent="0.2">
      <c r="A25" s="1"/>
      <c r="B25" s="1"/>
      <c r="C25" s="1"/>
      <c r="D25" s="1"/>
      <c r="E25" s="1"/>
      <c r="F25" s="1"/>
      <c r="G25" s="1"/>
      <c r="H25" s="1"/>
      <c r="I25" s="1"/>
    </row>
    <row r="26" spans="1:10" hidden="1" x14ac:dyDescent="0.2">
      <c r="A26" s="1"/>
      <c r="B26" s="1"/>
      <c r="C26" s="1"/>
      <c r="D26" s="1"/>
      <c r="E26" s="1"/>
      <c r="F26" s="1"/>
      <c r="G26" s="1"/>
      <c r="H26" s="1"/>
      <c r="I26" s="1"/>
    </row>
    <row r="27" spans="1:10" x14ac:dyDescent="0.2">
      <c r="A27" s="1"/>
      <c r="B27" s="1"/>
      <c r="C27" s="1"/>
      <c r="D27" s="1"/>
      <c r="E27" s="1"/>
      <c r="F27" s="1"/>
      <c r="G27" s="1"/>
      <c r="H27" s="1"/>
      <c r="I27" s="12"/>
    </row>
    <row r="28" spans="1:10" ht="13.5" hidden="1" thickTop="1" x14ac:dyDescent="0.2">
      <c r="B28" s="15" t="s">
        <v>44</v>
      </c>
    </row>
    <row r="29" spans="1:10" ht="13.5" hidden="1" thickTop="1" x14ac:dyDescent="0.2">
      <c r="C29" t="s">
        <v>29</v>
      </c>
      <c r="I29">
        <v>77</v>
      </c>
    </row>
    <row r="30" spans="1:10" ht="13.5" hidden="1" thickTop="1" x14ac:dyDescent="0.2">
      <c r="C30" t="s">
        <v>45</v>
      </c>
      <c r="I30">
        <v>40</v>
      </c>
    </row>
    <row r="31" spans="1:10" ht="13.5" hidden="1" thickTop="1" x14ac:dyDescent="0.2">
      <c r="C31" t="s">
        <v>38</v>
      </c>
      <c r="I31">
        <v>25</v>
      </c>
    </row>
    <row r="32" spans="1:10" ht="13.5" hidden="1" thickTop="1" x14ac:dyDescent="0.2">
      <c r="C32" t="s">
        <v>46</v>
      </c>
      <c r="I32">
        <v>12</v>
      </c>
    </row>
    <row r="33" spans="3:10" ht="13.5" hidden="1" thickTop="1" x14ac:dyDescent="0.2">
      <c r="C33" t="s">
        <v>42</v>
      </c>
      <c r="I33">
        <v>11</v>
      </c>
    </row>
    <row r="34" spans="3:10" ht="13.5" hidden="1" thickTop="1" x14ac:dyDescent="0.2">
      <c r="C34" t="s">
        <v>47</v>
      </c>
      <c r="I34">
        <v>8</v>
      </c>
    </row>
    <row r="35" spans="3:10" ht="14.25" hidden="1" thickTop="1" thickBot="1" x14ac:dyDescent="0.25">
      <c r="I35" s="17">
        <f>SUM(I29:I34)</f>
        <v>173</v>
      </c>
    </row>
    <row r="36" spans="3:10" ht="13.5" hidden="1" thickTop="1" x14ac:dyDescent="0.2">
      <c r="G36" t="s">
        <v>3</v>
      </c>
      <c r="I36" s="13"/>
    </row>
    <row r="37" spans="3:10" ht="13.5" hidden="1" thickTop="1" x14ac:dyDescent="0.2">
      <c r="G37" s="18" t="s">
        <v>48</v>
      </c>
      <c r="I37" s="19">
        <v>60</v>
      </c>
      <c r="J37" s="19"/>
    </row>
    <row r="38" spans="3:10" ht="13.5" hidden="1" thickTop="1" x14ac:dyDescent="0.2">
      <c r="G38" t="s">
        <v>49</v>
      </c>
      <c r="I38" s="20">
        <f>+I35-I37</f>
        <v>113</v>
      </c>
    </row>
    <row r="39" spans="3:10" ht="14.25" hidden="1" thickTop="1" thickBot="1" x14ac:dyDescent="0.25">
      <c r="I39" s="17">
        <f>+I37+I38</f>
        <v>173</v>
      </c>
    </row>
    <row r="40" spans="3:10" ht="13.5" hidden="1" thickTop="1" x14ac:dyDescent="0.2">
      <c r="C40" s="15" t="s">
        <v>50</v>
      </c>
    </row>
    <row r="41" spans="3:10" ht="13.5" hidden="1" thickTop="1" x14ac:dyDescent="0.2"/>
    <row r="42" spans="3:10" ht="13.5" hidden="1" thickTop="1" x14ac:dyDescent="0.2">
      <c r="C42" s="19" t="s">
        <v>51</v>
      </c>
    </row>
    <row r="43" spans="3:10" ht="13.5" hidden="1" thickTop="1" x14ac:dyDescent="0.2">
      <c r="C43" s="13" t="s">
        <v>52</v>
      </c>
    </row>
    <row r="44" spans="3:10" ht="13.5" hidden="1" thickTop="1" x14ac:dyDescent="0.2">
      <c r="C44" s="19" t="s">
        <v>53</v>
      </c>
    </row>
    <row r="45" spans="3:10" ht="13.5" hidden="1" thickTop="1" x14ac:dyDescent="0.2">
      <c r="C45" s="21"/>
    </row>
    <row r="46" spans="3:10" ht="15.75" hidden="1" thickTop="1" x14ac:dyDescent="0.25">
      <c r="C46" s="22" t="s">
        <v>54</v>
      </c>
    </row>
    <row r="47" spans="3:10" ht="15.75" hidden="1" thickTop="1" x14ac:dyDescent="0.25">
      <c r="C47" s="22" t="s">
        <v>55</v>
      </c>
    </row>
    <row r="48" spans="3:10" ht="15.75" hidden="1" thickTop="1" x14ac:dyDescent="0.25">
      <c r="C48" s="22" t="s">
        <v>56</v>
      </c>
    </row>
    <row r="49" spans="3:3" ht="15" x14ac:dyDescent="0.25">
      <c r="C49" s="22"/>
    </row>
    <row r="50" spans="3:3" ht="15" x14ac:dyDescent="0.25">
      <c r="C50" s="22"/>
    </row>
    <row r="51" spans="3:3" ht="15" x14ac:dyDescent="0.25">
      <c r="C51" s="22"/>
    </row>
    <row r="52" spans="3:3" ht="15" x14ac:dyDescent="0.25">
      <c r="C52" s="22"/>
    </row>
    <row r="53" spans="3:3" ht="15" x14ac:dyDescent="0.25">
      <c r="C53" s="22"/>
    </row>
    <row r="54" spans="3:3" ht="15" x14ac:dyDescent="0.25">
      <c r="C54" s="22"/>
    </row>
    <row r="55" spans="3:3" ht="15" x14ac:dyDescent="0.25">
      <c r="C55" s="22"/>
    </row>
    <row r="56" spans="3:3" ht="15" x14ac:dyDescent="0.25">
      <c r="C56" s="22"/>
    </row>
    <row r="57" spans="3:3" ht="15" x14ac:dyDescent="0.25">
      <c r="C57" s="22"/>
    </row>
    <row r="58" spans="3:3" ht="15" x14ac:dyDescent="0.25">
      <c r="C58" s="22"/>
    </row>
    <row r="59" spans="3:3" ht="15" x14ac:dyDescent="0.25">
      <c r="C59" s="22"/>
    </row>
    <row r="60" spans="3:3" ht="15" x14ac:dyDescent="0.25">
      <c r="C60" s="22"/>
    </row>
    <row r="61" spans="3:3" ht="15" x14ac:dyDescent="0.25">
      <c r="C61" s="22"/>
    </row>
    <row r="62" spans="3:3" ht="15" x14ac:dyDescent="0.25">
      <c r="C62" s="22"/>
    </row>
    <row r="63" spans="3:3" ht="15" x14ac:dyDescent="0.25">
      <c r="C63" s="22"/>
    </row>
    <row r="64" spans="3:3" ht="15" x14ac:dyDescent="0.25">
      <c r="C64" s="22"/>
    </row>
    <row r="65" spans="3:3" ht="15" x14ac:dyDescent="0.25">
      <c r="C65" s="22"/>
    </row>
    <row r="66" spans="3:3" ht="15" x14ac:dyDescent="0.25">
      <c r="C66" s="22"/>
    </row>
    <row r="67" spans="3:3" ht="15" x14ac:dyDescent="0.25">
      <c r="C67" s="22"/>
    </row>
    <row r="68" spans="3:3" ht="15" x14ac:dyDescent="0.25">
      <c r="C68" s="22"/>
    </row>
    <row r="69" spans="3:3" ht="15" x14ac:dyDescent="0.25">
      <c r="C69" s="22"/>
    </row>
    <row r="70" spans="3:3" ht="15" x14ac:dyDescent="0.25">
      <c r="C70" s="22"/>
    </row>
    <row r="71" spans="3:3" ht="15" x14ac:dyDescent="0.25">
      <c r="C71" s="22"/>
    </row>
    <row r="72" spans="3:3" ht="15" x14ac:dyDescent="0.25">
      <c r="C72" s="22"/>
    </row>
    <row r="73" spans="3:3" ht="15" x14ac:dyDescent="0.25">
      <c r="C73" s="22"/>
    </row>
    <row r="74" spans="3:3" ht="15" x14ac:dyDescent="0.25">
      <c r="C74" s="22"/>
    </row>
    <row r="75" spans="3:3" ht="15" x14ac:dyDescent="0.25">
      <c r="C75" s="22"/>
    </row>
    <row r="76" spans="3:3" ht="15" x14ac:dyDescent="0.25">
      <c r="C76" s="22"/>
    </row>
    <row r="77" spans="3:3" ht="15" x14ac:dyDescent="0.25">
      <c r="C77" s="22"/>
    </row>
    <row r="79" spans="3:3" x14ac:dyDescent="0.2">
      <c r="C79" s="23" t="str">
        <f ca="1">CELL("filename",D79)</f>
        <v>C:\Documents and Settings\jdarens\Local Settings\Temporary Internet Files\OLKF\[Adaytum Resources - Progress Rpt (8-17-01).xls]Training</v>
      </c>
    </row>
    <row r="80" spans="3:3" x14ac:dyDescent="0.2">
      <c r="C80" s="24">
        <f ca="1">NOW()</f>
        <v>37123.697744328703</v>
      </c>
    </row>
  </sheetData>
  <mergeCells count="3">
    <mergeCell ref="A1:J1"/>
    <mergeCell ref="A2:J2"/>
    <mergeCell ref="A3:J3"/>
  </mergeCells>
  <phoneticPr fontId="0" type="noConversion"/>
  <printOptions horizontalCentered="1" gridLines="1"/>
  <pageMargins left="0.25" right="0.25" top="0.25" bottom="0.2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 by BU</vt:lpstr>
      <vt:lpstr>Consulting</vt:lpstr>
      <vt:lpstr>Training</vt:lpstr>
      <vt:lpstr>Consulting!Print_Area</vt:lpstr>
      <vt:lpstr>Training!Print_Area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jdarens</dc:creator>
  <cp:lastModifiedBy>Jan Havlíček</cp:lastModifiedBy>
  <cp:lastPrinted>2001-08-20T19:17:46Z</cp:lastPrinted>
  <dcterms:created xsi:type="dcterms:W3CDTF">2001-06-27T23:15:10Z</dcterms:created>
  <dcterms:modified xsi:type="dcterms:W3CDTF">2023-09-15T19:25:52Z</dcterms:modified>
</cp:coreProperties>
</file>