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F8898E-E560-49B9-ABCF-72542C367624}" xr6:coauthVersionLast="47" xr6:coauthVersionMax="47" xr10:uidLastSave="{00000000-0000-0000-0000-000000000000}"/>
  <bookViews>
    <workbookView xWindow="-120" yWindow="-120" windowWidth="38640" windowHeight="15720"/>
  </bookViews>
  <sheets>
    <sheet name="O&amp;M TracyG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</externalReferences>
  <definedNames>
    <definedName name="\A">#N/A</definedName>
    <definedName name="\B">#N/A</definedName>
    <definedName name="\C">'[2]O&amp;M'!#REF!</definedName>
    <definedName name="\H">'[4]#REF'!#REF!</definedName>
    <definedName name="\I">'[2]O&amp;M'!#REF!</definedName>
    <definedName name="\P">[2]OBLIGATIONS!#REF!</definedName>
    <definedName name="\R">'[4]#REF'!#REF!</definedName>
    <definedName name="\S">'[4]#REF'!#REF!</definedName>
    <definedName name="\U">'[4]#REF'!#REF!</definedName>
    <definedName name="\Z">'[4]#REF'!#REF!</definedName>
    <definedName name="BYYEAR">'[4]#REF'!#REF!</definedName>
    <definedName name="CASH_FLOW">#REF!</definedName>
    <definedName name="CASH_FLOW_INPUT">#REF!</definedName>
    <definedName name="Date_Copy2">'[2]CAP CHARGE'!#REF!</definedName>
    <definedName name="DIRECTORY">'[4]#REF'!#REF!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MONTHLY">#REF!</definedName>
    <definedName name="_xlnm.Print_Area" localSheetId="0">'O&amp;M TracyG'!$A$1:$AI$14</definedName>
    <definedName name="Rules_for_Obligations">'[4]#REF'!#REF!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O13" i="4"/>
  <c r="Y13" i="4"/>
  <c r="AA13" i="4"/>
  <c r="AI13" i="4"/>
  <c r="AK13" i="4"/>
  <c r="A36" i="4"/>
  <c r="A37" i="4"/>
</calcChain>
</file>

<file path=xl/sharedStrings.xml><?xml version="1.0" encoding="utf-8"?>
<sst xmlns="http://schemas.openxmlformats.org/spreadsheetml/2006/main" count="56" uniqueCount="23">
  <si>
    <t>DIRECT  O &amp; M COSTS</t>
  </si>
  <si>
    <t>2002 - 2003PLAN</t>
  </si>
  <si>
    <t>TW Commercial</t>
  </si>
  <si>
    <t>( $ In Millions)</t>
  </si>
  <si>
    <t>2000 Actuals</t>
  </si>
  <si>
    <t>Restated 2001 Plan</t>
  </si>
  <si>
    <t>2001 2nd Current Estimate</t>
  </si>
  <si>
    <t>2002 Plan</t>
  </si>
  <si>
    <t>Project</t>
  </si>
  <si>
    <t>Specific</t>
  </si>
  <si>
    <t>Overhead</t>
  </si>
  <si>
    <t>Gross O&amp;M</t>
  </si>
  <si>
    <t>Gross</t>
  </si>
  <si>
    <t>Capital</t>
  </si>
  <si>
    <t>Allocations</t>
  </si>
  <si>
    <t>Net</t>
  </si>
  <si>
    <t>% O(U)</t>
  </si>
  <si>
    <t>Department</t>
  </si>
  <si>
    <t>O &amp; M</t>
  </si>
  <si>
    <t>In/(Out)</t>
  </si>
  <si>
    <t>2000 Plan</t>
  </si>
  <si>
    <t>Depreciation Expense</t>
  </si>
  <si>
    <t xml:space="preserve">NOTE:   This schedule should include those costs that roll into O &amp; M, according to the heirarchies you established in SAP, and payroll taxes.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</si>
</sst>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72" formatCode="0.00_)"/>
  </numFmts>
  <fonts count="10" x14ac:knownFonts="1">
    <font>
      <sz val="10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72" fontId="5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8" applyFont="1" applyAlignment="1">
      <alignment horizontal="centerContinuous"/>
    </xf>
    <xf numFmtId="0" fontId="1" fillId="0" borderId="0" xfId="8"/>
    <xf numFmtId="0" fontId="6" fillId="0" borderId="0" xfId="8" applyFont="1" applyAlignment="1">
      <alignment horizontal="centerContinuous"/>
    </xf>
    <xf numFmtId="0" fontId="7" fillId="0" borderId="0" xfId="8" applyFont="1"/>
    <xf numFmtId="0" fontId="8" fillId="0" borderId="4" xfId="8" applyFont="1" applyBorder="1" applyAlignment="1">
      <alignment horizontal="center"/>
    </xf>
    <xf numFmtId="0" fontId="8" fillId="0" borderId="4" xfId="8" applyFont="1" applyBorder="1" applyAlignment="1">
      <alignment horizontal="centerContinuous"/>
    </xf>
    <xf numFmtId="0" fontId="8" fillId="0" borderId="0" xfId="8" applyFont="1" applyAlignment="1">
      <alignment horizontal="center"/>
    </xf>
    <xf numFmtId="0" fontId="8" fillId="0" borderId="0" xfId="8" applyFont="1"/>
    <xf numFmtId="0" fontId="8" fillId="0" borderId="0" xfId="8" applyFont="1" applyBorder="1" applyAlignment="1">
      <alignment horizontal="centerContinuous"/>
    </xf>
    <xf numFmtId="0" fontId="8" fillId="0" borderId="0" xfId="8" applyFont="1" applyBorder="1" applyAlignment="1">
      <alignment horizontal="center"/>
    </xf>
    <xf numFmtId="0" fontId="1" fillId="0" borderId="0" xfId="8" applyBorder="1"/>
    <xf numFmtId="0" fontId="1" fillId="0" borderId="0" xfId="8" applyFont="1"/>
    <xf numFmtId="164" fontId="1" fillId="0" borderId="0" xfId="1" applyNumberFormat="1"/>
    <xf numFmtId="165" fontId="1" fillId="0" borderId="0" xfId="9" applyNumberFormat="1"/>
    <xf numFmtId="0" fontId="9" fillId="0" borderId="0" xfId="8" applyFont="1"/>
    <xf numFmtId="164" fontId="9" fillId="0" borderId="0" xfId="1" applyNumberFormat="1" applyFont="1"/>
    <xf numFmtId="22" fontId="9" fillId="0" borderId="0" xfId="8" applyNumberFormat="1" applyFont="1"/>
    <xf numFmtId="0" fontId="8" fillId="0" borderId="4" xfId="8" applyFont="1" applyBorder="1" applyAlignment="1">
      <alignment horizontal="center"/>
    </xf>
  </cellXfs>
  <cellStyles count="11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NNG_TWO&amp; M(vs.3CE)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M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COMM"/>
      <sheetName val="SHarrisReview"/>
      <sheetName val="SHarrisReview (2)"/>
      <sheetName val="O&amp;M TracyG"/>
      <sheetName val="Sheet2"/>
      <sheetName val="Sheet3"/>
    </sheetNames>
    <sheetDataSet>
      <sheetData sheetId="0">
        <row r="28">
          <cell r="Q28">
            <v>38900</v>
          </cell>
          <cell r="AI28">
            <v>2970625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8"/>
  <sheetViews>
    <sheetView tabSelected="1" topLeftCell="R1" workbookViewId="0">
      <selection activeCell="AH15" sqref="AH15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14" style="2" customWidth="1"/>
    <col min="6" max="6" width="3.140625" style="2" customWidth="1"/>
    <col min="7" max="7" width="8.5703125" style="2" customWidth="1"/>
    <col min="8" max="8" width="2.7109375" style="2" customWidth="1"/>
    <col min="9" max="9" width="9" style="2" customWidth="1"/>
    <col min="10" max="10" width="2.42578125" style="2" customWidth="1"/>
    <col min="11" max="11" width="9.7109375" style="2" customWidth="1"/>
    <col min="12" max="12" width="2.28515625" style="2" customWidth="1"/>
    <col min="13" max="13" width="10.140625" style="2" customWidth="1"/>
    <col min="14" max="14" width="2.5703125" style="2" customWidth="1"/>
    <col min="15" max="15" width="8.7109375" style="2" customWidth="1"/>
    <col min="16" max="16" width="2.85546875" style="2" customWidth="1"/>
    <col min="17" max="17" width="7" style="2" customWidth="1"/>
    <col min="18" max="18" width="2.28515625" style="2" customWidth="1"/>
    <col min="19" max="19" width="8.28515625" style="2" customWidth="1"/>
    <col min="20" max="20" width="2.140625" style="2" customWidth="1"/>
    <col min="21" max="21" width="9.140625" style="2"/>
    <col min="22" max="22" width="1.85546875" style="2" customWidth="1"/>
    <col min="23" max="23" width="10.140625" style="2" customWidth="1"/>
    <col min="24" max="24" width="1.5703125" style="2" customWidth="1"/>
    <col min="25" max="25" width="7.42578125" style="2" customWidth="1"/>
    <col min="26" max="26" width="4.7109375" style="2" customWidth="1"/>
    <col min="27" max="27" width="7.7109375" style="2" customWidth="1"/>
    <col min="28" max="28" width="2" style="2" customWidth="1"/>
    <col min="29" max="29" width="9.140625" style="2"/>
    <col min="30" max="30" width="1.5703125" style="2" customWidth="1"/>
    <col min="31" max="31" width="9.85546875" style="2" bestFit="1" customWidth="1"/>
    <col min="32" max="32" width="2" style="2" customWidth="1"/>
    <col min="33" max="33" width="10.5703125" style="2" customWidth="1"/>
    <col min="34" max="34" width="2.140625" style="2" customWidth="1"/>
    <col min="35" max="35" width="8" style="2" customWidth="1"/>
    <col min="36" max="36" width="4.28515625" style="2" bestFit="1" customWidth="1"/>
    <col min="37" max="37" width="11.7109375" style="2" hidden="1" customWidth="1"/>
    <col min="38" max="38" width="1.85546875" style="2" hidden="1" customWidth="1"/>
    <col min="39" max="16384" width="9.140625" style="2"/>
  </cols>
  <sheetData>
    <row r="1" spans="1:4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0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0" ht="15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0" ht="15.75" x14ac:dyDescent="0.25">
      <c r="A4" s="3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0" ht="15.75" x14ac:dyDescent="0.25">
      <c r="A5" s="3"/>
      <c r="B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40" x14ac:dyDescent="0.2">
      <c r="A6" s="4"/>
    </row>
    <row r="8" spans="1:40" x14ac:dyDescent="0.2">
      <c r="E8" s="18" t="s">
        <v>4</v>
      </c>
      <c r="F8" s="18"/>
      <c r="G8" s="6" t="s">
        <v>5</v>
      </c>
      <c r="H8" s="6"/>
      <c r="I8" s="6"/>
      <c r="J8" s="6"/>
      <c r="K8" s="6"/>
      <c r="L8" s="6"/>
      <c r="M8" s="6"/>
      <c r="N8" s="6"/>
      <c r="O8" s="6"/>
      <c r="Q8" s="6" t="s">
        <v>6</v>
      </c>
      <c r="R8" s="6"/>
      <c r="S8" s="6"/>
      <c r="T8" s="6"/>
      <c r="U8" s="6"/>
      <c r="V8" s="6"/>
      <c r="W8" s="6"/>
      <c r="X8" s="6"/>
      <c r="Y8" s="6"/>
      <c r="AA8" s="6" t="s">
        <v>7</v>
      </c>
      <c r="AB8" s="6"/>
      <c r="AC8" s="6"/>
      <c r="AD8" s="6"/>
      <c r="AE8" s="6"/>
      <c r="AF8" s="6"/>
      <c r="AG8" s="6"/>
      <c r="AH8" s="6"/>
      <c r="AI8" s="6"/>
    </row>
    <row r="9" spans="1:40" x14ac:dyDescent="0.2">
      <c r="I9" s="7" t="s">
        <v>8</v>
      </c>
      <c r="S9" s="7" t="s">
        <v>8</v>
      </c>
      <c r="AC9" s="7" t="s">
        <v>8</v>
      </c>
    </row>
    <row r="10" spans="1:40" x14ac:dyDescent="0.2">
      <c r="F10" s="9"/>
      <c r="G10"/>
      <c r="H10"/>
      <c r="I10" s="7" t="s">
        <v>9</v>
      </c>
      <c r="J10"/>
      <c r="K10" s="8" t="s">
        <v>10</v>
      </c>
      <c r="L10" s="8"/>
      <c r="M10" s="8"/>
      <c r="N10"/>
      <c r="O10"/>
      <c r="S10" s="7" t="s">
        <v>9</v>
      </c>
      <c r="T10"/>
      <c r="U10" s="8" t="s">
        <v>10</v>
      </c>
      <c r="V10" s="8"/>
      <c r="W10" s="8"/>
      <c r="AC10" s="7" t="s">
        <v>9</v>
      </c>
      <c r="AE10" s="8" t="s">
        <v>10</v>
      </c>
      <c r="AF10" s="8"/>
      <c r="AG10" s="8"/>
      <c r="AK10" s="7" t="s">
        <v>11</v>
      </c>
    </row>
    <row r="11" spans="1:40" x14ac:dyDescent="0.2">
      <c r="E11" s="7" t="s">
        <v>15</v>
      </c>
      <c r="F11" s="7"/>
      <c r="G11" s="7" t="s">
        <v>12</v>
      </c>
      <c r="H11" s="7"/>
      <c r="I11" s="7" t="s">
        <v>13</v>
      </c>
      <c r="J11" s="7"/>
      <c r="K11" s="7" t="s">
        <v>13</v>
      </c>
      <c r="L11" s="7"/>
      <c r="M11" s="7" t="s">
        <v>14</v>
      </c>
      <c r="N11" s="7"/>
      <c r="O11" s="7" t="s">
        <v>15</v>
      </c>
      <c r="Q11" s="7" t="s">
        <v>12</v>
      </c>
      <c r="R11" s="7"/>
      <c r="S11" s="7" t="s">
        <v>13</v>
      </c>
      <c r="T11" s="7"/>
      <c r="U11" s="7" t="s">
        <v>13</v>
      </c>
      <c r="V11" s="7"/>
      <c r="W11" s="7" t="s">
        <v>14</v>
      </c>
      <c r="X11" s="7"/>
      <c r="Y11" s="7" t="s">
        <v>15</v>
      </c>
      <c r="AA11" s="7" t="s">
        <v>12</v>
      </c>
      <c r="AC11" s="7" t="s">
        <v>13</v>
      </c>
      <c r="AE11" s="7" t="s">
        <v>13</v>
      </c>
      <c r="AF11" s="7"/>
      <c r="AG11" s="7" t="s">
        <v>14</v>
      </c>
      <c r="AH11" s="7"/>
      <c r="AI11" s="7" t="s">
        <v>15</v>
      </c>
      <c r="AK11" s="10" t="s">
        <v>16</v>
      </c>
    </row>
    <row r="12" spans="1:40" x14ac:dyDescent="0.2">
      <c r="A12" s="6" t="s">
        <v>17</v>
      </c>
      <c r="B12" s="6"/>
      <c r="C12" s="6"/>
      <c r="E12" s="5" t="s">
        <v>18</v>
      </c>
      <c r="F12" s="10"/>
      <c r="G12" s="5" t="s">
        <v>18</v>
      </c>
      <c r="H12" s="7"/>
      <c r="I12" s="5" t="s">
        <v>18</v>
      </c>
      <c r="J12" s="10"/>
      <c r="K12" s="5" t="s">
        <v>18</v>
      </c>
      <c r="L12" s="10"/>
      <c r="M12" s="5" t="s">
        <v>19</v>
      </c>
      <c r="N12" s="7"/>
      <c r="O12" s="5" t="s">
        <v>18</v>
      </c>
      <c r="Q12" s="5" t="s">
        <v>18</v>
      </c>
      <c r="R12" s="7"/>
      <c r="S12" s="5" t="s">
        <v>18</v>
      </c>
      <c r="T12" s="10"/>
      <c r="U12" s="5" t="s">
        <v>18</v>
      </c>
      <c r="V12" s="10"/>
      <c r="W12" s="5" t="s">
        <v>19</v>
      </c>
      <c r="X12" s="7"/>
      <c r="Y12" s="5" t="s">
        <v>18</v>
      </c>
      <c r="AA12" s="5" t="s">
        <v>18</v>
      </c>
      <c r="AC12" s="5" t="s">
        <v>18</v>
      </c>
      <c r="AE12" s="5" t="s">
        <v>18</v>
      </c>
      <c r="AF12" s="10"/>
      <c r="AG12" s="5" t="s">
        <v>19</v>
      </c>
      <c r="AH12" s="7"/>
      <c r="AI12" s="5" t="s">
        <v>18</v>
      </c>
      <c r="AJ12" s="11"/>
      <c r="AK12" s="5" t="s">
        <v>20</v>
      </c>
      <c r="AL12" s="11"/>
      <c r="AM12" s="11"/>
      <c r="AN12" s="11"/>
    </row>
    <row r="13" spans="1:40" x14ac:dyDescent="0.2">
      <c r="A13" s="12" t="s">
        <v>2</v>
      </c>
      <c r="E13" s="13">
        <v>2.5</v>
      </c>
      <c r="F13" s="13"/>
      <c r="G13" s="13">
        <v>3</v>
      </c>
      <c r="H13" s="13"/>
      <c r="I13" s="13">
        <f>ROUND([1]TWCOMM!Q28/1000000,1)</f>
        <v>0</v>
      </c>
      <c r="J13" s="13"/>
      <c r="K13" s="13">
        <v>0.1</v>
      </c>
      <c r="L13" s="13"/>
      <c r="M13" s="13">
        <v>0</v>
      </c>
      <c r="N13" s="13"/>
      <c r="O13" s="13">
        <f>+G13-I13-K13+M13</f>
        <v>2.9</v>
      </c>
      <c r="Q13" s="13">
        <v>3</v>
      </c>
      <c r="R13" s="13"/>
      <c r="S13" s="13">
        <v>0</v>
      </c>
      <c r="T13" s="13"/>
      <c r="U13" s="13">
        <v>0.1</v>
      </c>
      <c r="V13" s="13"/>
      <c r="W13" s="13">
        <v>0</v>
      </c>
      <c r="X13" s="13"/>
      <c r="Y13" s="13">
        <f>+Q13-S13-U13+W13</f>
        <v>2.9</v>
      </c>
      <c r="Z13" s="13"/>
      <c r="AA13" s="13">
        <f>ROUND([1]TWCOMM!AI28/1000000,1)</f>
        <v>3</v>
      </c>
      <c r="AB13" s="13"/>
      <c r="AC13" s="13">
        <v>0</v>
      </c>
      <c r="AD13" s="13"/>
      <c r="AE13" s="13">
        <v>0.1</v>
      </c>
      <c r="AF13" s="13"/>
      <c r="AG13" s="13">
        <v>0</v>
      </c>
      <c r="AH13" s="13"/>
      <c r="AI13" s="13">
        <f>+AA13-AC13-AE13+AG13</f>
        <v>2.9</v>
      </c>
      <c r="AK13" s="14">
        <f>-102.4/1810</f>
        <v>-5.6574585635359116E-2</v>
      </c>
    </row>
    <row r="14" spans="1:40" x14ac:dyDescent="0.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40" ht="25.5" customHeight="1" x14ac:dyDescent="0.2">
      <c r="A15" s="12" t="s">
        <v>21</v>
      </c>
      <c r="AI15" s="2">
        <v>4.4000000000000004</v>
      </c>
    </row>
    <row r="16" spans="1:40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x14ac:dyDescent="0.2">
      <c r="A18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">
      <c r="A36" s="15" t="str">
        <f ca="1">CELL("filename")</f>
        <v>S:\Marketing\TWFIN\MKT_ANLY\TW\TWFIN\2002\Capital\[Cap Sch To Tracy G.xls]Mkt Pool Prj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9" x14ac:dyDescent="0.2">
      <c r="A37" s="17">
        <f ca="1">NOW()</f>
        <v>37130.461652546299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9" x14ac:dyDescent="0.2">
      <c r="A38" s="15"/>
      <c r="B38" s="15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9" x14ac:dyDescent="0.2"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9" x14ac:dyDescent="0.2"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9" x14ac:dyDescent="0.2"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9" x14ac:dyDescent="0.2"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9" x14ac:dyDescent="0.2"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9" x14ac:dyDescent="0.2"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9" x14ac:dyDescent="0.2"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9" x14ac:dyDescent="0.2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9" x14ac:dyDescent="0.2"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9" x14ac:dyDescent="0.2"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5:36" x14ac:dyDescent="0.2"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5:36" x14ac:dyDescent="0.2"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5:36" x14ac:dyDescent="0.2"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5:36" x14ac:dyDescent="0.2"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5:36" x14ac:dyDescent="0.2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5:36" x14ac:dyDescent="0.2"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5:36" x14ac:dyDescent="0.2"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5:36" x14ac:dyDescent="0.2"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5:36" x14ac:dyDescent="0.2"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5:36" x14ac:dyDescent="0.2"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5:36" x14ac:dyDescent="0.2"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5:36" x14ac:dyDescent="0.2"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5:36" x14ac:dyDescent="0.2"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5:36" x14ac:dyDescent="0.2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5:36" x14ac:dyDescent="0.2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5:36" x14ac:dyDescent="0.2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5:36" x14ac:dyDescent="0.2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5:36" x14ac:dyDescent="0.2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5:36" x14ac:dyDescent="0.2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5:36" x14ac:dyDescent="0.2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5:36" x14ac:dyDescent="0.2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5:36" x14ac:dyDescent="0.2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5:36" x14ac:dyDescent="0.2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5:36" x14ac:dyDescent="0.2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5:36" x14ac:dyDescent="0.2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5:36" x14ac:dyDescent="0.2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5:36" x14ac:dyDescent="0.2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5:36" x14ac:dyDescent="0.2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5:36" x14ac:dyDescent="0.2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5:36" x14ac:dyDescent="0.2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5:36" x14ac:dyDescent="0.2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5:36" x14ac:dyDescent="0.2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5:36" x14ac:dyDescent="0.2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5:36" x14ac:dyDescent="0.2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5:36" x14ac:dyDescent="0.2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5:36" x14ac:dyDescent="0.2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5:36" x14ac:dyDescent="0.2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5:36" x14ac:dyDescent="0.2"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5:36" x14ac:dyDescent="0.2"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5:36" x14ac:dyDescent="0.2"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5:36" x14ac:dyDescent="0.2"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5:36" x14ac:dyDescent="0.2"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5:36" x14ac:dyDescent="0.2"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5:36" x14ac:dyDescent="0.2"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5:36" x14ac:dyDescent="0.2"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5:36" x14ac:dyDescent="0.2"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5:36" x14ac:dyDescent="0.2"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5:36" x14ac:dyDescent="0.2"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5:36" x14ac:dyDescent="0.2"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5:36" x14ac:dyDescent="0.2"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</sheetData>
  <mergeCells count="1">
    <mergeCell ref="E8:F8"/>
  </mergeCells>
  <phoneticPr fontId="0" type="noConversion"/>
  <pageMargins left="0.34" right="0.2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O&amp;M TracyG</vt:lpstr>
      <vt:lpstr>Sheet1</vt:lpstr>
      <vt:lpstr>Sheet2</vt:lpstr>
      <vt:lpstr>Sheet3</vt:lpstr>
      <vt:lpstr>'O&amp;M TracyG'!Print_Area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2001-08-27T16:00:35Z</cp:lastPrinted>
  <dcterms:created xsi:type="dcterms:W3CDTF">2001-08-27T15:56:01Z</dcterms:created>
  <dcterms:modified xsi:type="dcterms:W3CDTF">2023-09-15T19:28:06Z</dcterms:modified>
</cp:coreProperties>
</file>