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9EB7F9-89EE-4F1D-909F-CE5441B176DE}" xr6:coauthVersionLast="47" xr6:coauthVersionMax="47" xr10:uidLastSave="{00000000-0000-0000-0000-000000000000}"/>
  <bookViews>
    <workbookView xWindow="-120" yWindow="-120" windowWidth="38640" windowHeight="15720" tabRatio="914" firstSheet="1" activeTab="1"/>
  </bookViews>
  <sheets>
    <sheet name="Co 359 Invoice" sheetId="13" state="hidden" r:id="rId1"/>
    <sheet name="Invoice" sheetId="1" r:id="rId2"/>
    <sheet name="IT Infrastructure" sheetId="48" r:id="rId3"/>
    <sheet name="IT Infrastructure Services" sheetId="49" r:id="rId4"/>
    <sheet name="Enterprise Portal Solutions" sheetId="50" r:id="rId5"/>
    <sheet name="Co 34V" sheetId="34" state="hidden" r:id="rId6"/>
    <sheet name="ICFeb correction" sheetId="29" state="hidden" r:id="rId7"/>
    <sheet name="ICAprest" sheetId="27" state="hidden" r:id="rId8"/>
    <sheet name="Additional Inv for CC to Corp" sheetId="40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1">Invoice!$A$1:$D$32</definedName>
    <definedName name="_xlnm.Print_Titles" localSheetId="2">'IT Infrastructure'!$B:$D</definedName>
    <definedName name="REMIT">#REF!</definedName>
    <definedName name="SAPFuncF4Help" localSheetId="4">Main.SAPF4Help()</definedName>
    <definedName name="SAPFuncF4Help">Main.SAPF4Help()</definedName>
    <definedName name="wrn.Total._.Enron._.Labor." localSheetId="4" hidden="1">{#N/A,#N/A,FALSE,"2. Budget per Service"}</definedName>
    <definedName name="wrn.Total._.Enron._.Labor." localSheetId="2" hidden="1">{#N/A,#N/A,FALSE,"2. Budget per Service"}</definedName>
    <definedName name="wrn.Total._.Enron._.Labor." localSheetId="3" hidden="1">{#N/A,#N/A,FALSE,"2. Budget per Service"}</definedName>
    <definedName name="wrn.Total._.Enron._.Labor." hidden="1">{#N/A,#N/A,FALSE,"2. Budget per Service"}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8" i="34"/>
  <c r="C14" i="34"/>
  <c r="C19" i="34"/>
  <c r="C27" i="34"/>
  <c r="C32" i="34"/>
  <c r="C35" i="34"/>
  <c r="A9" i="13"/>
  <c r="C14" i="13"/>
  <c r="C18" i="13"/>
  <c r="C22" i="13"/>
  <c r="C26" i="13"/>
  <c r="C29" i="13"/>
  <c r="C32" i="13"/>
  <c r="N3" i="50"/>
  <c r="H20" i="50"/>
  <c r="E8" i="27"/>
  <c r="F8" i="27"/>
  <c r="G8" i="27"/>
  <c r="J8" i="27"/>
  <c r="K8" i="27"/>
  <c r="N8" i="27"/>
  <c r="O8" i="27"/>
  <c r="R8" i="27"/>
  <c r="S8" i="27"/>
  <c r="V8" i="27"/>
  <c r="W8" i="27"/>
  <c r="Z8" i="27"/>
  <c r="AA8" i="27"/>
  <c r="AD8" i="27"/>
  <c r="AE8" i="27"/>
  <c r="AG8" i="27"/>
  <c r="AH8" i="27"/>
  <c r="AI8" i="27"/>
  <c r="E9" i="27"/>
  <c r="F9" i="27"/>
  <c r="G9" i="27"/>
  <c r="J9" i="27"/>
  <c r="K9" i="27"/>
  <c r="N9" i="27"/>
  <c r="O9" i="27"/>
  <c r="R9" i="27"/>
  <c r="S9" i="27"/>
  <c r="V9" i="27"/>
  <c r="W9" i="27"/>
  <c r="Z9" i="27"/>
  <c r="AA9" i="27"/>
  <c r="AD9" i="27"/>
  <c r="AE9" i="27"/>
  <c r="AG9" i="27"/>
  <c r="AH9" i="27"/>
  <c r="AI9" i="27"/>
  <c r="E10" i="27"/>
  <c r="F10" i="27"/>
  <c r="G10" i="27"/>
  <c r="J10" i="27"/>
  <c r="K10" i="27"/>
  <c r="N10" i="27"/>
  <c r="O10" i="27"/>
  <c r="R10" i="27"/>
  <c r="S10" i="27"/>
  <c r="V10" i="27"/>
  <c r="W10" i="27"/>
  <c r="Z10" i="27"/>
  <c r="AA10" i="27"/>
  <c r="AD10" i="27"/>
  <c r="AE10" i="27"/>
  <c r="AG10" i="27"/>
  <c r="AH10" i="27"/>
  <c r="AI10" i="27"/>
  <c r="E11" i="27"/>
  <c r="F11" i="27"/>
  <c r="G11" i="27"/>
  <c r="J11" i="27"/>
  <c r="K11" i="27"/>
  <c r="N11" i="27"/>
  <c r="O11" i="27"/>
  <c r="R11" i="27"/>
  <c r="S11" i="27"/>
  <c r="V11" i="27"/>
  <c r="W11" i="27"/>
  <c r="Z11" i="27"/>
  <c r="AA11" i="27"/>
  <c r="AD11" i="27"/>
  <c r="AE11" i="27"/>
  <c r="AG11" i="27"/>
  <c r="AH11" i="27"/>
  <c r="AI11" i="27"/>
  <c r="E12" i="27"/>
  <c r="F12" i="27"/>
  <c r="G12" i="27"/>
  <c r="J12" i="27"/>
  <c r="K12" i="27"/>
  <c r="N12" i="27"/>
  <c r="O12" i="27"/>
  <c r="R12" i="27"/>
  <c r="S12" i="27"/>
  <c r="V12" i="27"/>
  <c r="W12" i="27"/>
  <c r="Z12" i="27"/>
  <c r="AA12" i="27"/>
  <c r="AD12" i="27"/>
  <c r="AE12" i="27"/>
  <c r="AG12" i="27"/>
  <c r="AH12" i="27"/>
  <c r="AI12" i="27"/>
  <c r="E13" i="27"/>
  <c r="F13" i="27"/>
  <c r="G13" i="27"/>
  <c r="J13" i="27"/>
  <c r="K13" i="27"/>
  <c r="N13" i="27"/>
  <c r="O13" i="27"/>
  <c r="R13" i="27"/>
  <c r="S13" i="27"/>
  <c r="V13" i="27"/>
  <c r="W13" i="27"/>
  <c r="Z13" i="27"/>
  <c r="AA13" i="27"/>
  <c r="AD13" i="27"/>
  <c r="AE13" i="27"/>
  <c r="AG13" i="27"/>
  <c r="AH13" i="27"/>
  <c r="AI13" i="27"/>
  <c r="E14" i="27"/>
  <c r="F14" i="27"/>
  <c r="G14" i="27"/>
  <c r="J14" i="27"/>
  <c r="K14" i="27"/>
  <c r="N14" i="27"/>
  <c r="O14" i="27"/>
  <c r="R14" i="27"/>
  <c r="S14" i="27"/>
  <c r="V14" i="27"/>
  <c r="W14" i="27"/>
  <c r="Z14" i="27"/>
  <c r="AA14" i="27"/>
  <c r="AD14" i="27"/>
  <c r="AE14" i="27"/>
  <c r="AG14" i="27"/>
  <c r="AH14" i="27"/>
  <c r="AI14" i="27"/>
  <c r="E15" i="27"/>
  <c r="F15" i="27"/>
  <c r="G15" i="27"/>
  <c r="J15" i="27"/>
  <c r="K15" i="27"/>
  <c r="N15" i="27"/>
  <c r="O15" i="27"/>
  <c r="R15" i="27"/>
  <c r="S15" i="27"/>
  <c r="V15" i="27"/>
  <c r="W15" i="27"/>
  <c r="Z15" i="27"/>
  <c r="AA15" i="27"/>
  <c r="AD15" i="27"/>
  <c r="AE15" i="27"/>
  <c r="AG15" i="27"/>
  <c r="AH15" i="27"/>
  <c r="AI15" i="27"/>
  <c r="E16" i="27"/>
  <c r="F16" i="27"/>
  <c r="G16" i="27"/>
  <c r="J16" i="27"/>
  <c r="K16" i="27"/>
  <c r="N16" i="27"/>
  <c r="O16" i="27"/>
  <c r="R16" i="27"/>
  <c r="S16" i="27"/>
  <c r="V16" i="27"/>
  <c r="W16" i="27"/>
  <c r="Z16" i="27"/>
  <c r="AA16" i="27"/>
  <c r="AD16" i="27"/>
  <c r="AE16" i="27"/>
  <c r="AG16" i="27"/>
  <c r="AH16" i="27"/>
  <c r="AI16" i="27"/>
  <c r="E17" i="27"/>
  <c r="F17" i="27"/>
  <c r="G17" i="27"/>
  <c r="J17" i="27"/>
  <c r="K17" i="27"/>
  <c r="N17" i="27"/>
  <c r="O17" i="27"/>
  <c r="R17" i="27"/>
  <c r="S17" i="27"/>
  <c r="V17" i="27"/>
  <c r="W17" i="27"/>
  <c r="Z17" i="27"/>
  <c r="AA17" i="27"/>
  <c r="AD17" i="27"/>
  <c r="AE17" i="27"/>
  <c r="AG17" i="27"/>
  <c r="AH17" i="27"/>
  <c r="AI17" i="27"/>
  <c r="E18" i="27"/>
  <c r="F18" i="27"/>
  <c r="G18" i="27"/>
  <c r="J18" i="27"/>
  <c r="K18" i="27"/>
  <c r="N18" i="27"/>
  <c r="O18" i="27"/>
  <c r="R18" i="27"/>
  <c r="S18" i="27"/>
  <c r="V18" i="27"/>
  <c r="W18" i="27"/>
  <c r="Z18" i="27"/>
  <c r="AA18" i="27"/>
  <c r="AD18" i="27"/>
  <c r="AE18" i="27"/>
  <c r="AG18" i="27"/>
  <c r="AH18" i="27"/>
  <c r="AI18" i="27"/>
  <c r="E19" i="27"/>
  <c r="F19" i="27"/>
  <c r="G19" i="27"/>
  <c r="J19" i="27"/>
  <c r="K19" i="27"/>
  <c r="N19" i="27"/>
  <c r="O19" i="27"/>
  <c r="R19" i="27"/>
  <c r="S19" i="27"/>
  <c r="W19" i="27"/>
  <c r="Z19" i="27"/>
  <c r="AA19" i="27"/>
  <c r="AD19" i="27"/>
  <c r="AE19" i="27"/>
  <c r="AG19" i="27"/>
  <c r="AH19" i="27"/>
  <c r="AI19" i="27"/>
  <c r="E20" i="27"/>
  <c r="F20" i="27"/>
  <c r="G20" i="27"/>
  <c r="J20" i="27"/>
  <c r="K20" i="27"/>
  <c r="N20" i="27"/>
  <c r="O20" i="27"/>
  <c r="R20" i="27"/>
  <c r="S20" i="27"/>
  <c r="W20" i="27"/>
  <c r="Z20" i="27"/>
  <c r="AA20" i="27"/>
  <c r="AD20" i="27"/>
  <c r="AE20" i="27"/>
  <c r="AG20" i="27"/>
  <c r="AH20" i="27"/>
  <c r="AI20" i="27"/>
  <c r="E21" i="27"/>
  <c r="F21" i="27"/>
  <c r="G21" i="27"/>
  <c r="K21" i="27"/>
  <c r="O21" i="27"/>
  <c r="R21" i="27"/>
  <c r="S21" i="27"/>
  <c r="W21" i="27"/>
  <c r="AA21" i="27"/>
  <c r="AD21" i="27"/>
  <c r="AE21" i="27"/>
  <c r="AG21" i="27"/>
  <c r="AH21" i="27"/>
  <c r="AI21" i="27"/>
  <c r="E22" i="27"/>
  <c r="K22" i="27"/>
  <c r="O22" i="27"/>
  <c r="R22" i="27"/>
  <c r="S22" i="27"/>
  <c r="AA22" i="27"/>
  <c r="AE22" i="27"/>
  <c r="AG22" i="27"/>
  <c r="AH22" i="27"/>
  <c r="AI22" i="27"/>
  <c r="E23" i="27"/>
  <c r="F23" i="27"/>
  <c r="G23" i="27"/>
  <c r="J23" i="27"/>
  <c r="K23" i="27"/>
  <c r="N23" i="27"/>
  <c r="O23" i="27"/>
  <c r="AG23" i="27"/>
  <c r="AH23" i="27"/>
  <c r="AI23" i="27"/>
  <c r="AK24" i="27"/>
  <c r="AL24" i="27"/>
  <c r="E25" i="27"/>
  <c r="F25" i="27"/>
  <c r="G25" i="27"/>
  <c r="I25" i="27"/>
  <c r="J25" i="27"/>
  <c r="K25" i="27"/>
  <c r="M25" i="27"/>
  <c r="N25" i="27"/>
  <c r="O25" i="27"/>
  <c r="Q25" i="27"/>
  <c r="R25" i="27"/>
  <c r="S25" i="27"/>
  <c r="U25" i="27"/>
  <c r="V25" i="27"/>
  <c r="W25" i="27"/>
  <c r="Y25" i="27"/>
  <c r="Z25" i="27"/>
  <c r="AA25" i="27"/>
  <c r="AC25" i="27"/>
  <c r="AD25" i="27"/>
  <c r="AE25" i="27"/>
  <c r="AG25" i="27"/>
  <c r="AH25" i="27"/>
  <c r="AI25" i="27"/>
  <c r="AJ25" i="27"/>
  <c r="I27" i="27"/>
  <c r="F28" i="27"/>
  <c r="J28" i="27"/>
  <c r="N28" i="27"/>
  <c r="R28" i="27"/>
  <c r="V28" i="27"/>
  <c r="Z28" i="27"/>
  <c r="AD28" i="27"/>
  <c r="G8" i="29"/>
  <c r="K8" i="29"/>
  <c r="M8" i="29"/>
  <c r="N8" i="29"/>
  <c r="O8" i="29"/>
  <c r="S8" i="29"/>
  <c r="W8" i="29"/>
  <c r="Y8" i="29"/>
  <c r="Z8" i="29"/>
  <c r="AA8" i="29"/>
  <c r="AE8" i="29"/>
  <c r="AG8" i="29"/>
  <c r="AH8" i="29"/>
  <c r="AI8" i="29"/>
  <c r="G9" i="29"/>
  <c r="K9" i="29"/>
  <c r="N9" i="29"/>
  <c r="O9" i="29"/>
  <c r="S9" i="29"/>
  <c r="W9" i="29"/>
  <c r="Z9" i="29"/>
  <c r="AA9" i="29"/>
  <c r="AE9" i="29"/>
  <c r="AG9" i="29"/>
  <c r="AH9" i="29"/>
  <c r="AI9" i="29"/>
  <c r="G10" i="29"/>
  <c r="K10" i="29"/>
  <c r="N10" i="29"/>
  <c r="O10" i="29"/>
  <c r="S10" i="29"/>
  <c r="W10" i="29"/>
  <c r="Z10" i="29"/>
  <c r="AA10" i="29"/>
  <c r="AE10" i="29"/>
  <c r="AG10" i="29"/>
  <c r="AH10" i="29"/>
  <c r="AI10" i="29"/>
  <c r="G11" i="29"/>
  <c r="K11" i="29"/>
  <c r="M11" i="29"/>
  <c r="N11" i="29"/>
  <c r="O11" i="29"/>
  <c r="S11" i="29"/>
  <c r="W11" i="29"/>
  <c r="Z11" i="29"/>
  <c r="AA11" i="29"/>
  <c r="AE11" i="29"/>
  <c r="AG11" i="29"/>
  <c r="AH11" i="29"/>
  <c r="AI11" i="29"/>
  <c r="G12" i="29"/>
  <c r="K12" i="29"/>
  <c r="N12" i="29"/>
  <c r="O12" i="29"/>
  <c r="S12" i="29"/>
  <c r="W12" i="29"/>
  <c r="Z12" i="29"/>
  <c r="AA12" i="29"/>
  <c r="AE12" i="29"/>
  <c r="AG12" i="29"/>
  <c r="AH12" i="29"/>
  <c r="AI12" i="29"/>
  <c r="AK12" i="29"/>
  <c r="AR12" i="29"/>
  <c r="G13" i="29"/>
  <c r="K13" i="29"/>
  <c r="N13" i="29"/>
  <c r="O13" i="29"/>
  <c r="S13" i="29"/>
  <c r="W13" i="29"/>
  <c r="Y13" i="29"/>
  <c r="Z13" i="29"/>
  <c r="AA13" i="29"/>
  <c r="AE13" i="29"/>
  <c r="AG13" i="29"/>
  <c r="AH13" i="29"/>
  <c r="AI13" i="29"/>
  <c r="AR13" i="29"/>
  <c r="G14" i="29"/>
  <c r="K14" i="29"/>
  <c r="N14" i="29"/>
  <c r="O14" i="29"/>
  <c r="S14" i="29"/>
  <c r="W14" i="29"/>
  <c r="Z14" i="29"/>
  <c r="AA14" i="29"/>
  <c r="AE14" i="29"/>
  <c r="AG14" i="29"/>
  <c r="AH14" i="29"/>
  <c r="AI14" i="29"/>
  <c r="G15" i="29"/>
  <c r="K15" i="29"/>
  <c r="N15" i="29"/>
  <c r="O15" i="29"/>
  <c r="S15" i="29"/>
  <c r="W15" i="29"/>
  <c r="Z15" i="29"/>
  <c r="AA15" i="29"/>
  <c r="AE15" i="29"/>
  <c r="AG15" i="29"/>
  <c r="AH15" i="29"/>
  <c r="AI15" i="29"/>
  <c r="G16" i="29"/>
  <c r="K16" i="29"/>
  <c r="N16" i="29"/>
  <c r="O16" i="29"/>
  <c r="S16" i="29"/>
  <c r="W16" i="29"/>
  <c r="Z16" i="29"/>
  <c r="AA16" i="29"/>
  <c r="AE16" i="29"/>
  <c r="AG16" i="29"/>
  <c r="AH16" i="29"/>
  <c r="AI16" i="29"/>
  <c r="G17" i="29"/>
  <c r="K17" i="29"/>
  <c r="N17" i="29"/>
  <c r="O17" i="29"/>
  <c r="S17" i="29"/>
  <c r="W17" i="29"/>
  <c r="Z17" i="29"/>
  <c r="AA17" i="29"/>
  <c r="AE17" i="29"/>
  <c r="AG17" i="29"/>
  <c r="AH17" i="29"/>
  <c r="AI17" i="29"/>
  <c r="AR17" i="29"/>
  <c r="G18" i="29"/>
  <c r="K18" i="29"/>
  <c r="N18" i="29"/>
  <c r="O18" i="29"/>
  <c r="S18" i="29"/>
  <c r="W18" i="29"/>
  <c r="Z18" i="29"/>
  <c r="AA18" i="29"/>
  <c r="AE18" i="29"/>
  <c r="AG18" i="29"/>
  <c r="AH18" i="29"/>
  <c r="AI18" i="29"/>
  <c r="G19" i="29"/>
  <c r="K19" i="29"/>
  <c r="N19" i="29"/>
  <c r="O19" i="29"/>
  <c r="S19" i="29"/>
  <c r="AE19" i="29"/>
  <c r="AG19" i="29"/>
  <c r="AH19" i="29"/>
  <c r="AI19" i="29"/>
  <c r="G20" i="29"/>
  <c r="K20" i="29"/>
  <c r="N20" i="29"/>
  <c r="O20" i="29"/>
  <c r="S20" i="29"/>
  <c r="Y20" i="29"/>
  <c r="Z20" i="29"/>
  <c r="AA20" i="29"/>
  <c r="AE20" i="29"/>
  <c r="AG20" i="29"/>
  <c r="AH20" i="29"/>
  <c r="AI20" i="29"/>
  <c r="G21" i="29"/>
  <c r="S21" i="29"/>
  <c r="AE21" i="29"/>
  <c r="AG21" i="29"/>
  <c r="AH21" i="29"/>
  <c r="AI21" i="29"/>
  <c r="S22" i="29"/>
  <c r="AE22" i="29"/>
  <c r="AG22" i="29"/>
  <c r="AH22" i="29"/>
  <c r="AI22" i="29"/>
  <c r="G23" i="29"/>
  <c r="K23" i="29"/>
  <c r="N23" i="29"/>
  <c r="O23" i="29"/>
  <c r="AG23" i="29"/>
  <c r="AH23" i="29"/>
  <c r="AI23" i="29"/>
  <c r="AK24" i="29"/>
  <c r="AL24" i="29"/>
  <c r="E25" i="29"/>
  <c r="F25" i="29"/>
  <c r="G25" i="29"/>
  <c r="I25" i="29"/>
  <c r="J25" i="29"/>
  <c r="K25" i="29"/>
  <c r="M25" i="29"/>
  <c r="N25" i="29"/>
  <c r="O25" i="29"/>
  <c r="Q25" i="29"/>
  <c r="R25" i="29"/>
  <c r="S25" i="29"/>
  <c r="U25" i="29"/>
  <c r="V25" i="29"/>
  <c r="W25" i="29"/>
  <c r="Y25" i="29"/>
  <c r="Z25" i="29"/>
  <c r="AA25" i="29"/>
  <c r="AC25" i="29"/>
  <c r="AD25" i="29"/>
  <c r="AE25" i="29"/>
  <c r="AG25" i="29"/>
  <c r="AH25" i="29"/>
  <c r="AI25" i="29"/>
  <c r="AJ25" i="29"/>
  <c r="C21" i="1"/>
  <c r="C23" i="1"/>
  <c r="C27" i="1"/>
  <c r="E12" i="48"/>
  <c r="E40" i="48"/>
  <c r="E46" i="48"/>
  <c r="E50" i="48"/>
  <c r="E54" i="48"/>
  <c r="E58" i="48"/>
</calcChain>
</file>

<file path=xl/sharedStrings.xml><?xml version="1.0" encoding="utf-8"?>
<sst xmlns="http://schemas.openxmlformats.org/spreadsheetml/2006/main" count="444" uniqueCount="212">
  <si>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</si>
  <si>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</si>
  <si>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</si>
  <si>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</si>
  <si>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</si>
  <si>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</si>
  <si>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</si>
  <si>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</si>
  <si>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</si>
  <si>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</si>
  <si>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</si>
  <si>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</si>
  <si>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</si>
  <si>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</si>
  <si>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</si>
  <si>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</si>
  <si>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</si>
  <si>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</si>
  <si>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</si>
  <si>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</si>
  <si>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</si>
  <si>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</si>
  <si>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</si>
  <si>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</si>
  <si>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</si>
  <si>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</si>
  <si>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</si>
  <si>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</si>
  <si>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</si>
  <si>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</si>
  <si>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</si>
  <si>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</si>
  <si>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</si>
  <si>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</si>
  <si>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</si>
  <si>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</si>
  <si>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</si>
  <si>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</si>
  <si>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</si>
  <si>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</si>
  <si>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</si>
  <si>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</si>
  <si>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</si>
  <si>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</si>
  <si>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</si>
  <si>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</si>
  <si>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</si>
  <si>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</si>
  <si>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</si>
  <si>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</si>
  <si>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</si>
  <si>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</si>
  <si>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</si>
  <si>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</si>
  <si>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</si>
  <si>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</si>
  <si>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</si>
  <si>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</si>
  <si>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</si>
  <si>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</si>
  <si>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</si>
  <si>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</si>
  <si>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</si>
  <si>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</si>
  <si>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</si>
  <si>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</si>
  <si>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</si>
  <si>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</si>
  <si>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</si>
  <si>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</si>
  <si>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</si>
  <si>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</si>
  <si>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</si>
  <si>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</si>
  <si>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</si>
  <si>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</si>
  <si>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</si>
  <si>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</si>
  <si>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</si>
  <si>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</si>
  <si>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</si>
  <si>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</si>
  <si>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</si>
  <si>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</si>
  <si>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</si>
  <si>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</si>
  <si>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</si>
  <si>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</si>
  <si>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</si>
  <si>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>IT eCommerce</t>
  </si>
  <si>
    <t xml:space="preserve">IT Development </t>
  </si>
  <si>
    <t>IT Infrastructure</t>
  </si>
  <si>
    <t>Preliminary Intercompany billing for 2002</t>
  </si>
  <si>
    <t>Footnotes:</t>
  </si>
  <si>
    <t>budgeted for by  the business unit.</t>
  </si>
  <si>
    <t xml:space="preserve">Accounting Contact:  </t>
  </si>
  <si>
    <t xml:space="preserve">Other Contact:  </t>
  </si>
  <si>
    <t>Service Category</t>
  </si>
  <si>
    <t>Service</t>
  </si>
  <si>
    <t>Service Options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</si>
  <si>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</si>
  <si>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</si>
  <si>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</si>
  <si>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</si>
  <si>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</si>
  <si>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</si>
  <si>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</si>
  <si>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</si>
  <si>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</si>
  <si>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</si>
  <si>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Subtotal 2001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</si>
  <si>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</si>
  <si>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</si>
  <si>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</si>
  <si>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</si>
  <si>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</si>
  <si>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</si>
  <si>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</si>
  <si>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</si>
  <si>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</si>
  <si>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</si>
  <si>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</si>
  <si>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</si>
  <si>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</si>
  <si>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</si>
  <si>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</si>
  <si>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</si>
  <si>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</si>
  <si>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</si>
  <si>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</si>
  <si>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</si>
  <si>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</si>
  <si>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</si>
  <si>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</si>
  <si>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</si>
  <si>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</si>
  <si>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</si>
  <si>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</si>
  <si>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</si>
  <si>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</si>
  <si>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</si>
  <si>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</si>
  <si>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</si>
  <si>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</si>
  <si>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</si>
  <si>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</si>
  <si>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</si>
  <si>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Total cost per Business Unit</t>
  </si>
  <si>
    <t>Software - Desktop Maintenance &amp; Support</t>
  </si>
  <si>
    <t>Software - Server Maintenance &amp; Support</t>
  </si>
  <si>
    <t>To: EREC</t>
  </si>
  <si>
    <t>EREC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</si>
  <si>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</si>
  <si>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</si>
  <si>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</si>
  <si>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</si>
  <si>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</si>
  <si>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</si>
  <si>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</si>
  <si>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</si>
  <si>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</si>
  <si>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</si>
  <si>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</si>
  <si>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% of Total Square Feet Occupied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</si>
  <si>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</si>
  <si>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</si>
  <si>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</si>
  <si>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</si>
  <si>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</si>
  <si>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</si>
  <si>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</si>
  <si>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</si>
  <si>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</si>
  <si>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</si>
  <si>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</si>
  <si>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</si>
  <si>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</si>
  <si>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</si>
  <si>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</si>
  <si>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</si>
  <si>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</si>
  <si>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</si>
  <si>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</si>
  <si>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</si>
  <si>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</si>
  <si>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</si>
  <si>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# of Houston users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</si>
  <si>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</si>
  <si>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</si>
  <si>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</si>
  <si>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</si>
  <si>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</si>
  <si>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</si>
  <si>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IT Enterprise Portal Solutions</t>
  </si>
  <si>
    <t>Depreciation</t>
  </si>
  <si>
    <t>ENW Internal Allocations</t>
  </si>
  <si>
    <t>Other Compensation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</si>
  <si>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</si>
  <si>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</si>
  <si>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</si>
  <si>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</si>
  <si>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</si>
  <si>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</si>
  <si>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</si>
  <si>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</si>
  <si>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</si>
  <si>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</si>
  <si>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</si>
  <si>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t>Does not include infrastructure pass-through billing (long distance, market data, WAN, etc.) which should be</t>
  </si>
  <si>
    <t>TOTAL</t>
  </si>
  <si>
    <t>EnronOnline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</si>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</sst>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4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color indexed="12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0"/>
      <name val="Times New Roman"/>
      <family val="1"/>
    </font>
    <font>
      <b/>
      <sz val="12"/>
      <name val="Arial Narrow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1"/>
        <bgColor indexed="64"/>
      </patternFill>
    </fill>
  </fills>
  <borders count="7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4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3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4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5" fillId="0" borderId="4" applyNumberFormat="0" applyFill="0" applyAlignment="0" applyProtection="0"/>
    <xf numFmtId="10" fontId="8" fillId="4" borderId="5" applyNumberFormat="0" applyBorder="0" applyAlignment="0" applyProtection="0"/>
    <xf numFmtId="37" fontId="26" fillId="0" borderId="0"/>
    <xf numFmtId="167" fontId="2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7" fillId="0" borderId="0"/>
    <xf numFmtId="37" fontId="27" fillId="3" borderId="0" applyNumberFormat="0" applyBorder="0" applyAlignment="0" applyProtection="0"/>
    <xf numFmtId="3" fontId="28" fillId="0" borderId="4" applyProtection="0"/>
  </cellStyleXfs>
  <cellXfs count="27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7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7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8" fillId="0" borderId="8" xfId="0" applyFont="1" applyBorder="1"/>
    <xf numFmtId="0" fontId="19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8" fillId="0" borderId="8" xfId="0" applyFont="1" applyBorder="1" applyAlignment="1">
      <alignment horizontal="left" vertical="center"/>
    </xf>
    <xf numFmtId="38" fontId="18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8" fillId="0" borderId="17" xfId="0" applyFont="1" applyBorder="1" applyAlignment="1">
      <alignment horizontal="right"/>
    </xf>
    <xf numFmtId="0" fontId="18" fillId="0" borderId="0" xfId="0" applyFont="1" applyBorder="1"/>
    <xf numFmtId="38" fontId="18" fillId="0" borderId="29" xfId="0" applyNumberFormat="1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38" fontId="18" fillId="0" borderId="9" xfId="0" applyNumberFormat="1" applyFont="1" applyBorder="1" applyAlignment="1">
      <alignment horizontal="right"/>
    </xf>
    <xf numFmtId="38" fontId="18" fillId="3" borderId="30" xfId="0" applyNumberFormat="1" applyFont="1" applyFill="1" applyBorder="1" applyAlignment="1">
      <alignment horizontal="right"/>
    </xf>
    <xf numFmtId="38" fontId="18" fillId="0" borderId="28" xfId="3" applyNumberFormat="1" applyFont="1" applyFill="1" applyBorder="1" applyAlignment="1">
      <alignment horizontal="right" vertical="center"/>
    </xf>
    <xf numFmtId="0" fontId="18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8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8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8" fillId="0" borderId="34" xfId="0" applyNumberFormat="1" applyFont="1" applyBorder="1"/>
    <xf numFmtId="38" fontId="18" fillId="0" borderId="33" xfId="0" applyNumberFormat="1" applyFont="1" applyFill="1" applyBorder="1" applyAlignment="1">
      <alignment horizontal="right"/>
    </xf>
    <xf numFmtId="38" fontId="18" fillId="0" borderId="31" xfId="0" applyNumberFormat="1" applyFont="1" applyBorder="1" applyAlignment="1">
      <alignment horizontal="right"/>
    </xf>
    <xf numFmtId="0" fontId="18" fillId="0" borderId="35" xfId="0" applyFont="1" applyBorder="1" applyAlignment="1">
      <alignment horizontal="right"/>
    </xf>
    <xf numFmtId="38" fontId="18" fillId="3" borderId="7" xfId="0" applyNumberFormat="1" applyFont="1" applyFill="1" applyBorder="1" applyAlignment="1">
      <alignment horizontal="right"/>
    </xf>
    <xf numFmtId="43" fontId="18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8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8" fillId="0" borderId="9" xfId="3" applyFont="1" applyBorder="1" applyAlignment="1">
      <alignment horizontal="right"/>
    </xf>
    <xf numFmtId="43" fontId="18" fillId="3" borderId="30" xfId="3" applyFont="1" applyFill="1" applyBorder="1" applyAlignment="1">
      <alignment horizontal="right"/>
    </xf>
    <xf numFmtId="0" fontId="21" fillId="0" borderId="8" xfId="0" applyFont="1" applyBorder="1"/>
    <xf numFmtId="38" fontId="21" fillId="0" borderId="29" xfId="0" applyNumberFormat="1" applyFont="1" applyBorder="1" applyAlignment="1">
      <alignment horizontal="right"/>
    </xf>
    <xf numFmtId="0" fontId="21" fillId="0" borderId="17" xfId="0" applyFont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8" fillId="0" borderId="0" xfId="0" applyFont="1"/>
    <xf numFmtId="0" fontId="30" fillId="0" borderId="19" xfId="0" applyFont="1" applyBorder="1"/>
    <xf numFmtId="0" fontId="8" fillId="0" borderId="37" xfId="0" applyFont="1" applyBorder="1"/>
    <xf numFmtId="0" fontId="8" fillId="0" borderId="38" xfId="0" applyFont="1" applyBorder="1"/>
    <xf numFmtId="0" fontId="30" fillId="0" borderId="39" xfId="0" applyFont="1" applyBorder="1"/>
    <xf numFmtId="0" fontId="8" fillId="0" borderId="28" xfId="0" applyFont="1" applyBorder="1"/>
    <xf numFmtId="0" fontId="8" fillId="0" borderId="40" xfId="0" applyFont="1" applyBorder="1"/>
    <xf numFmtId="0" fontId="8" fillId="0" borderId="41" xfId="0" applyFont="1" applyBorder="1"/>
    <xf numFmtId="0" fontId="30" fillId="0" borderId="42" xfId="0" applyFont="1" applyBorder="1"/>
    <xf numFmtId="0" fontId="8" fillId="0" borderId="43" xfId="0" applyFont="1" applyBorder="1"/>
    <xf numFmtId="0" fontId="8" fillId="0" borderId="11" xfId="0" applyFont="1" applyBorder="1"/>
    <xf numFmtId="0" fontId="8" fillId="0" borderId="44" xfId="0" applyFont="1" applyBorder="1"/>
    <xf numFmtId="0" fontId="8" fillId="0" borderId="45" xfId="0" applyFont="1" applyBorder="1"/>
    <xf numFmtId="0" fontId="8" fillId="0" borderId="39" xfId="0" applyFont="1" applyBorder="1"/>
    <xf numFmtId="0" fontId="8" fillId="0" borderId="8" xfId="0" applyFont="1" applyBorder="1"/>
    <xf numFmtId="0" fontId="8" fillId="0" borderId="46" xfId="0" applyFont="1" applyBorder="1"/>
    <xf numFmtId="0" fontId="8" fillId="0" borderId="47" xfId="0" applyFont="1" applyFill="1" applyBorder="1"/>
    <xf numFmtId="0" fontId="8" fillId="0" borderId="48" xfId="0" applyFont="1" applyBorder="1"/>
    <xf numFmtId="0" fontId="0" fillId="0" borderId="39" xfId="0" applyBorder="1"/>
    <xf numFmtId="0" fontId="8" fillId="0" borderId="47" xfId="0" applyFont="1" applyFill="1" applyBorder="1" applyAlignment="1"/>
    <xf numFmtId="0" fontId="8" fillId="0" borderId="49" xfId="0" applyFont="1" applyBorder="1"/>
    <xf numFmtId="0" fontId="8" fillId="0" borderId="15" xfId="0" applyFont="1" applyFill="1" applyBorder="1"/>
    <xf numFmtId="0" fontId="8" fillId="0" borderId="11" xfId="0" applyFont="1" applyFill="1" applyBorder="1"/>
    <xf numFmtId="0" fontId="0" fillId="0" borderId="44" xfId="0" applyBorder="1"/>
    <xf numFmtId="0" fontId="30" fillId="0" borderId="50" xfId="0" applyFont="1" applyBorder="1"/>
    <xf numFmtId="0" fontId="8" fillId="0" borderId="37" xfId="0" applyFont="1" applyBorder="1" applyAlignment="1"/>
    <xf numFmtId="0" fontId="8" fillId="0" borderId="47" xfId="0" applyFont="1" applyBorder="1" applyAlignment="1"/>
    <xf numFmtId="0" fontId="30" fillId="0" borderId="51" xfId="0" applyFont="1" applyBorder="1"/>
    <xf numFmtId="0" fontId="8" fillId="0" borderId="52" xfId="0" applyFont="1" applyBorder="1" applyAlignment="1"/>
    <xf numFmtId="0" fontId="8" fillId="0" borderId="53" xfId="0" applyFont="1" applyBorder="1"/>
    <xf numFmtId="0" fontId="0" fillId="0" borderId="46" xfId="0" applyBorder="1" applyAlignment="1"/>
    <xf numFmtId="0" fontId="8" fillId="0" borderId="44" xfId="0" applyFont="1" applyFill="1" applyBorder="1"/>
    <xf numFmtId="0" fontId="30" fillId="0" borderId="54" xfId="0" applyFont="1" applyBorder="1"/>
    <xf numFmtId="0" fontId="30" fillId="0" borderId="55" xfId="0" applyFont="1" applyBorder="1"/>
    <xf numFmtId="44" fontId="8" fillId="6" borderId="56" xfId="4" applyNumberFormat="1" applyFont="1" applyFill="1" applyBorder="1"/>
    <xf numFmtId="44" fontId="8" fillId="6" borderId="57" xfId="4" applyNumberFormat="1" applyFont="1" applyFill="1" applyBorder="1"/>
    <xf numFmtId="44" fontId="8" fillId="6" borderId="58" xfId="4" applyNumberFormat="1" applyFont="1" applyFill="1" applyBorder="1"/>
    <xf numFmtId="44" fontId="8" fillId="6" borderId="59" xfId="4" applyNumberFormat="1" applyFont="1" applyFill="1" applyBorder="1"/>
    <xf numFmtId="44" fontId="8" fillId="7" borderId="31" xfId="4" applyNumberFormat="1" applyFont="1" applyFill="1" applyBorder="1"/>
    <xf numFmtId="44" fontId="8" fillId="3" borderId="7" xfId="4" applyNumberFormat="1" applyFont="1" applyFill="1" applyBorder="1"/>
    <xf numFmtId="44" fontId="8" fillId="6" borderId="60" xfId="4" applyNumberFormat="1" applyFont="1" applyFill="1" applyBorder="1"/>
    <xf numFmtId="44" fontId="8" fillId="7" borderId="61" xfId="4" applyNumberFormat="1" applyFont="1" applyFill="1" applyBorder="1"/>
    <xf numFmtId="44" fontId="8" fillId="3" borderId="62" xfId="4" applyNumberFormat="1" applyFont="1" applyFill="1" applyBorder="1"/>
    <xf numFmtId="44" fontId="8" fillId="7" borderId="7" xfId="4" applyNumberFormat="1" applyFont="1" applyFill="1" applyBorder="1"/>
    <xf numFmtId="44" fontId="8" fillId="3" borderId="61" xfId="4" applyNumberFormat="1" applyFont="1" applyFill="1" applyBorder="1"/>
    <xf numFmtId="44" fontId="8" fillId="3" borderId="21" xfId="4" applyNumberFormat="1" applyFont="1" applyFill="1" applyBorder="1"/>
    <xf numFmtId="44" fontId="30" fillId="6" borderId="63" xfId="0" applyNumberFormat="1" applyFont="1" applyFill="1" applyBorder="1"/>
    <xf numFmtId="0" fontId="31" fillId="8" borderId="19" xfId="0" applyFont="1" applyFill="1" applyBorder="1"/>
    <xf numFmtId="0" fontId="31" fillId="8" borderId="64" xfId="0" applyFont="1" applyFill="1" applyBorder="1"/>
    <xf numFmtId="0" fontId="31" fillId="8" borderId="45" xfId="0" applyFont="1" applyFill="1" applyBorder="1"/>
    <xf numFmtId="0" fontId="8" fillId="0" borderId="37" xfId="0" applyFont="1" applyFill="1" applyBorder="1"/>
    <xf numFmtId="44" fontId="8" fillId="0" borderId="57" xfId="4" applyNumberFormat="1" applyFont="1" applyBorder="1"/>
    <xf numFmtId="0" fontId="31" fillId="8" borderId="61" xfId="0" applyFont="1" applyFill="1" applyBorder="1" applyAlignment="1">
      <alignment horizontal="center"/>
    </xf>
    <xf numFmtId="0" fontId="29" fillId="0" borderId="0" xfId="0" applyFont="1" applyFill="1" applyBorder="1"/>
    <xf numFmtId="0" fontId="31" fillId="8" borderId="20" xfId="0" applyFont="1" applyFill="1" applyBorder="1"/>
    <xf numFmtId="0" fontId="31" fillId="8" borderId="62" xfId="0" applyFont="1" applyFill="1" applyBorder="1"/>
    <xf numFmtId="0" fontId="8" fillId="0" borderId="65" xfId="0" applyFont="1" applyBorder="1"/>
    <xf numFmtId="0" fontId="8" fillId="0" borderId="60" xfId="0" applyFont="1" applyBorder="1"/>
    <xf numFmtId="0" fontId="8" fillId="0" borderId="47" xfId="0" applyFont="1" applyBorder="1"/>
    <xf numFmtId="0" fontId="8" fillId="0" borderId="57" xfId="0" applyFont="1" applyBorder="1"/>
    <xf numFmtId="0" fontId="8" fillId="0" borderId="15" xfId="0" applyFont="1" applyBorder="1"/>
    <xf numFmtId="0" fontId="8" fillId="0" borderId="56" xfId="0" applyFont="1" applyBorder="1"/>
    <xf numFmtId="0" fontId="8" fillId="0" borderId="58" xfId="0" applyFont="1" applyBorder="1"/>
    <xf numFmtId="0" fontId="8" fillId="0" borderId="12" xfId="0" applyFont="1" applyBorder="1"/>
    <xf numFmtId="0" fontId="30" fillId="0" borderId="22" xfId="0" applyFont="1" applyBorder="1"/>
    <xf numFmtId="0" fontId="8" fillId="0" borderId="52" xfId="0" applyFont="1" applyBorder="1"/>
    <xf numFmtId="0" fontId="8" fillId="0" borderId="66" xfId="0" applyFont="1" applyBorder="1"/>
    <xf numFmtId="0" fontId="8" fillId="0" borderId="59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56" xfId="0" applyFont="1" applyFill="1" applyBorder="1"/>
    <xf numFmtId="0" fontId="8" fillId="0" borderId="16" xfId="0" applyFont="1" applyBorder="1"/>
    <xf numFmtId="0" fontId="8" fillId="0" borderId="57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58" xfId="0" applyFont="1" applyFill="1" applyBorder="1"/>
    <xf numFmtId="0" fontId="0" fillId="0" borderId="38" xfId="0" applyBorder="1" applyAlignment="1"/>
    <xf numFmtId="0" fontId="0" fillId="0" borderId="53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67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68" xfId="0" applyFont="1" applyFill="1" applyBorder="1"/>
    <xf numFmtId="0" fontId="8" fillId="0" borderId="60" xfId="0" applyFont="1" applyFill="1" applyBorder="1"/>
    <xf numFmtId="0" fontId="8" fillId="0" borderId="52" xfId="0" applyFont="1" applyFill="1" applyBorder="1"/>
    <xf numFmtId="0" fontId="8" fillId="0" borderId="69" xfId="0" applyFont="1" applyFill="1" applyBorder="1"/>
    <xf numFmtId="0" fontId="8" fillId="0" borderId="59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44" fontId="8" fillId="7" borderId="62" xfId="4" applyNumberFormat="1" applyFont="1" applyFill="1" applyBorder="1"/>
    <xf numFmtId="0" fontId="30" fillId="0" borderId="22" xfId="0" applyFont="1" applyFill="1" applyBorder="1" applyAlignment="1">
      <alignment horizontal="left"/>
    </xf>
    <xf numFmtId="0" fontId="0" fillId="0" borderId="23" xfId="0" applyFill="1" applyBorder="1" applyAlignment="1">
      <alignment horizontal="right"/>
    </xf>
    <xf numFmtId="44" fontId="8" fillId="0" borderId="70" xfId="4" applyNumberFormat="1" applyFont="1" applyFill="1" applyBorder="1"/>
    <xf numFmtId="0" fontId="0" fillId="0" borderId="0" xfId="0" applyFill="1"/>
    <xf numFmtId="44" fontId="8" fillId="0" borderId="71" xfId="4" applyNumberFormat="1" applyFont="1" applyFill="1" applyBorder="1"/>
    <xf numFmtId="44" fontId="8" fillId="0" borderId="72" xfId="4" applyNumberFormat="1" applyFont="1" applyFill="1" applyBorder="1"/>
    <xf numFmtId="0" fontId="32" fillId="0" borderId="0" xfId="0" applyFont="1" applyFill="1" applyBorder="1"/>
    <xf numFmtId="0" fontId="33" fillId="0" borderId="0" xfId="0" applyFont="1" applyFill="1"/>
    <xf numFmtId="0" fontId="32" fillId="0" borderId="0" xfId="0" applyFont="1"/>
    <xf numFmtId="0" fontId="35" fillId="0" borderId="0" xfId="0" applyFont="1" applyFill="1" applyBorder="1" applyAlignment="1">
      <alignment horizontal="left"/>
    </xf>
    <xf numFmtId="0" fontId="35" fillId="0" borderId="0" xfId="0" applyFont="1" applyFill="1" applyAlignment="1">
      <alignment horizontal="left"/>
    </xf>
    <xf numFmtId="0" fontId="36" fillId="0" borderId="0" xfId="0" applyFont="1" applyFill="1" applyAlignment="1">
      <alignment horizontal="right"/>
    </xf>
    <xf numFmtId="0" fontId="33" fillId="0" borderId="0" xfId="0" applyFont="1" applyFill="1" applyAlignment="1">
      <alignment vertical="center"/>
    </xf>
    <xf numFmtId="0" fontId="35" fillId="0" borderId="0" xfId="0" applyFont="1" applyFill="1" applyAlignment="1">
      <alignment horizontal="right"/>
    </xf>
    <xf numFmtId="0" fontId="37" fillId="0" borderId="0" xfId="0" applyNumberFormat="1" applyFont="1" applyBorder="1"/>
    <xf numFmtId="0" fontId="37" fillId="0" borderId="0" xfId="0" applyNumberFormat="1" applyFont="1"/>
    <xf numFmtId="0" fontId="38" fillId="0" borderId="0" xfId="0" applyNumberFormat="1" applyFont="1" applyAlignment="1">
      <alignment horizontal="right"/>
    </xf>
    <xf numFmtId="49" fontId="37" fillId="0" borderId="0" xfId="0" applyNumberFormat="1" applyFont="1"/>
    <xf numFmtId="0" fontId="39" fillId="0" borderId="0" xfId="0" applyNumberFormat="1" applyFont="1" applyAlignment="1">
      <alignment horizontal="right"/>
    </xf>
    <xf numFmtId="0" fontId="37" fillId="0" borderId="0" xfId="0" applyNumberFormat="1" applyFont="1" applyProtection="1">
      <protection locked="0"/>
    </xf>
    <xf numFmtId="49" fontId="38" fillId="0" borderId="23" xfId="0" applyNumberFormat="1" applyFont="1" applyBorder="1" applyAlignment="1">
      <alignment horizontal="center"/>
    </xf>
    <xf numFmtId="0" fontId="38" fillId="0" borderId="0" xfId="0" applyNumberFormat="1" applyFont="1" applyAlignment="1">
      <alignment horizontal="left"/>
    </xf>
    <xf numFmtId="14" fontId="38" fillId="0" borderId="23" xfId="0" applyNumberFormat="1" applyFont="1" applyBorder="1"/>
    <xf numFmtId="0" fontId="40" fillId="0" borderId="0" xfId="0" applyFont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0" xfId="0" applyFont="1" applyAlignment="1">
      <alignment horizontal="center"/>
    </xf>
    <xf numFmtId="41" fontId="0" fillId="0" borderId="0" xfId="0" applyNumberFormat="1"/>
    <xf numFmtId="0" fontId="42" fillId="0" borderId="0" xfId="0" applyFont="1" applyFill="1" applyBorder="1"/>
    <xf numFmtId="41" fontId="43" fillId="0" borderId="0" xfId="0" applyNumberFormat="1" applyFont="1"/>
    <xf numFmtId="38" fontId="21" fillId="0" borderId="27" xfId="0" applyNumberFormat="1" applyFont="1" applyBorder="1" applyAlignment="1">
      <alignment horizontal="right"/>
    </xf>
    <xf numFmtId="0" fontId="30" fillId="7" borderId="73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4" xfId="0" applyBorder="1" applyAlignment="1">
      <alignment horizontal="right"/>
    </xf>
    <xf numFmtId="0" fontId="29" fillId="7" borderId="73" xfId="0" applyFont="1" applyFill="1" applyBorder="1" applyAlignment="1">
      <alignment horizontal="center"/>
    </xf>
    <xf numFmtId="0" fontId="29" fillId="7" borderId="7" xfId="0" applyFont="1" applyFill="1" applyBorder="1" applyAlignment="1">
      <alignment horizontal="center"/>
    </xf>
    <xf numFmtId="0" fontId="30" fillId="3" borderId="73" xfId="0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4" xfId="0" applyFill="1" applyBorder="1" applyAlignment="1">
      <alignment horizontal="right"/>
    </xf>
  </cellXfs>
  <cellStyles count="24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Percent" xfId="17" builtinId="5"/>
    <cellStyle name="Percent [2]" xfId="18"/>
    <cellStyle name="Total" xfId="19" builtinId="25" customBuiltin="1"/>
    <cellStyle name="Unprot" xfId="20"/>
    <cellStyle name="Unprot$" xfId="21"/>
    <cellStyle name="Unprot_CurrencySKorea" xfId="22"/>
    <cellStyle name="Unprotect" xfId="2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4C0F9A7-AB7C-EA0A-E7D4-DC2E78A6E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0</xdr:row>
          <xdr:rowOff>76200</xdr:rowOff>
        </xdr:from>
        <xdr:to>
          <xdr:col>13</xdr:col>
          <xdr:colOff>47625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77770F14-51CA-A2EE-8957-352933A33B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D09BDC63-EDE9-DF6E-0D34-1A0663C18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3286125</xdr:colOff>
      <xdr:row>22</xdr:row>
      <xdr:rowOff>123825</xdr:rowOff>
    </xdr:from>
    <xdr:ext cx="114300" cy="244475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6625C70C-E69D-6E96-C478-C984E3129EBC}"/>
            </a:ext>
          </a:extLst>
        </xdr:cNvPr>
        <xdr:cNvSpPr txBox="1">
          <a:spLocks noChangeArrowheads="1"/>
        </xdr:cNvSpPr>
      </xdr:nvSpPr>
      <xdr:spPr bwMode="auto">
        <a:xfrm>
          <a:off x="4248150" y="65436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6</xdr:col>
      <xdr:colOff>190500</xdr:colOff>
      <xdr:row>0</xdr:row>
      <xdr:rowOff>66675</xdr:rowOff>
    </xdr:to>
    <xdr:sp macro="" textlink="">
      <xdr:nvSpPr>
        <xdr:cNvPr id="22529" name="Line 1">
          <a:extLst>
            <a:ext uri="{FF2B5EF4-FFF2-40B4-BE49-F238E27FC236}">
              <a16:creationId xmlns:a16="http://schemas.microsoft.com/office/drawing/2014/main" id="{942A8CE8-9C52-740F-25C8-B85095613C7B}"/>
            </a:ext>
          </a:extLst>
        </xdr:cNvPr>
        <xdr:cNvSpPr>
          <a:spLocks noChangeShapeType="1"/>
        </xdr:cNvSpPr>
      </xdr:nvSpPr>
      <xdr:spPr bwMode="auto">
        <a:xfrm flipH="1" flipV="1">
          <a:off x="0" y="57150"/>
          <a:ext cx="38766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28575</xdr:rowOff>
    </xdr:from>
    <xdr:to>
      <xdr:col>14</xdr:col>
      <xdr:colOff>28575</xdr:colOff>
      <xdr:row>3</xdr:row>
      <xdr:rowOff>38100</xdr:rowOff>
    </xdr:to>
    <xdr:sp macro="" textlink="">
      <xdr:nvSpPr>
        <xdr:cNvPr id="22530" name="Line 2">
          <a:extLst>
            <a:ext uri="{FF2B5EF4-FFF2-40B4-BE49-F238E27FC236}">
              <a16:creationId xmlns:a16="http://schemas.microsoft.com/office/drawing/2014/main" id="{84CEA967-0D2E-2FC4-EC20-6E7D625F0C3A}"/>
            </a:ext>
          </a:extLst>
        </xdr:cNvPr>
        <xdr:cNvSpPr>
          <a:spLocks noChangeShapeType="1"/>
        </xdr:cNvSpPr>
      </xdr:nvSpPr>
      <xdr:spPr bwMode="auto">
        <a:xfrm flipH="1" flipV="1">
          <a:off x="2895600" y="838200"/>
          <a:ext cx="4543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3314" name="Picture 1">
          <a:extLst>
            <a:ext uri="{FF2B5EF4-FFF2-40B4-BE49-F238E27FC236}">
              <a16:creationId xmlns:a16="http://schemas.microsoft.com/office/drawing/2014/main" id="{4AC0E11D-FAB3-348F-ECE4-43DBA1ABD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51A7109C-1D05-A355-B228-8FCB4DAA0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Accounting/2002%20Plan/Enterprise%20Portal%20Solutions/EPS%20Anthony%20Mends%200808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 Lvl Sum"/>
      <sheetName val="Summary"/>
      <sheetName val="Headcount"/>
      <sheetName val="Assumptions"/>
      <sheetName val="Detail Expenses"/>
      <sheetName val="G&amp;A Assumption"/>
      <sheetName val="EPSC"/>
      <sheetName val="COA"/>
      <sheetName val="Upload"/>
    </sheetNames>
    <sheetDataSet>
      <sheetData sheetId="0" refreshError="1"/>
      <sheetData sheetId="1"/>
      <sheetData sheetId="2" refreshError="1"/>
      <sheetData sheetId="3" refreshError="1"/>
      <sheetData sheetId="4">
        <row r="3">
          <cell r="P3" t="str">
            <v>Enterprise Portal Solutions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zoomScale="60" workbookViewId="0">
      <selection activeCell="C9" sqref="C9"/>
    </sheetView>
  </sheetViews>
  <sheetFormatPr defaultRowHeight="12.75"/>
  <cols>
    <col min="1" max="1" width="14.42578125" customWidth="1"/>
    <col min="2" max="2" width="59.42578125" customWidth="1"/>
    <col min="3" max="3" width="22" style="1" customWidth="1"/>
    <col min="4" max="4" width="16.140625" customWidth="1"/>
  </cols>
  <sheetData>
    <row r="1" spans="1:18" ht="65.25" customHeight="1">
      <c r="C1" s="4" t="s">
        <v>0</v>
      </c>
    </row>
    <row r="2" spans="1:18" ht="15.75">
      <c r="B2" s="3" t="s">
        <v>1</v>
      </c>
      <c r="C2"/>
    </row>
    <row r="3" spans="1:18" ht="15.75">
      <c r="B3" s="3" t="s">
        <v>2</v>
      </c>
    </row>
    <row r="4" spans="1:18" ht="15.75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5">
      <c r="A8" s="5" t="s">
        <v>49</v>
      </c>
      <c r="B8" s="5"/>
      <c r="C8" s="112" t="s">
        <v>87</v>
      </c>
    </row>
    <row r="9" spans="1:18" s="7" customFormat="1" ht="15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5" thickBot="1">
      <c r="A31" s="9"/>
      <c r="B31" s="75" t="s">
        <v>8</v>
      </c>
      <c r="C31" s="56"/>
    </row>
    <row r="32" spans="1:18" s="7" customFormat="1" ht="15">
      <c r="A32" s="59"/>
      <c r="B32" s="104" t="s">
        <v>9</v>
      </c>
      <c r="C32" s="109">
        <f>C31+C30+C29</f>
        <v>0</v>
      </c>
    </row>
    <row r="33" spans="3:3" s="7" customFormat="1" ht="14.25">
      <c r="C33" s="6"/>
    </row>
    <row r="34" spans="3:3" s="7" customFormat="1" ht="14.25">
      <c r="C34" s="6"/>
    </row>
    <row r="35" spans="3:3" s="7" customFormat="1" ht="14.25">
      <c r="C35" s="6"/>
    </row>
    <row r="36" spans="3:3" s="7" customFormat="1" ht="14.25">
      <c r="C36" s="6"/>
    </row>
    <row r="37" spans="3:3" s="7" customFormat="1" ht="14.25">
      <c r="C37" s="6"/>
    </row>
    <row r="38" spans="3:3" s="7" customFormat="1" ht="14.25">
      <c r="C38" s="6"/>
    </row>
    <row r="39" spans="3:3" s="7" customFormat="1" ht="14.25">
      <c r="C39" s="6"/>
    </row>
    <row r="40" spans="3:3" s="7" customFormat="1" ht="14.25">
      <c r="C40" s="6"/>
    </row>
    <row r="41" spans="3:3" s="7" customFormat="1" ht="14.25">
      <c r="C41" s="6"/>
    </row>
    <row r="42" spans="3:3" s="7" customFormat="1" ht="14.25">
      <c r="C42" s="6"/>
    </row>
    <row r="43" spans="3:3" s="7" customFormat="1" ht="14.25">
      <c r="C43" s="6"/>
    </row>
    <row r="44" spans="3:3" s="7" customFormat="1" ht="14.25">
      <c r="C44" s="6"/>
    </row>
    <row r="45" spans="3:3" s="7" customFormat="1" ht="14.25">
      <c r="C45" s="6"/>
    </row>
    <row r="46" spans="3:3" s="7" customFormat="1" ht="14.25">
      <c r="C46" s="6"/>
    </row>
    <row r="47" spans="3:3" s="7" customFormat="1" ht="14.25">
      <c r="C47" s="6"/>
    </row>
    <row r="48" spans="3:3" s="7" customFormat="1" ht="14.25">
      <c r="C48" s="6"/>
    </row>
    <row r="49" spans="1:3" s="7" customFormat="1" ht="14.25">
      <c r="C49" s="6"/>
    </row>
    <row r="50" spans="1:3" s="7" customFormat="1" ht="14.25">
      <c r="C50" s="6"/>
    </row>
    <row r="51" spans="1:3" s="7" customFormat="1" ht="14.25">
      <c r="C51" s="6"/>
    </row>
    <row r="52" spans="1:3" s="7" customFormat="1" ht="14.25">
      <c r="C52" s="6"/>
    </row>
    <row r="53" spans="1:3" s="7" customFormat="1" ht="14.25">
      <c r="C53" s="6"/>
    </row>
    <row r="54" spans="1:3" s="7" customFormat="1" ht="14.25">
      <c r="C54" s="6"/>
    </row>
    <row r="55" spans="1:3" s="7" customFormat="1" ht="14.25">
      <c r="C55" s="6"/>
    </row>
    <row r="56" spans="1:3" s="7" customFormat="1" ht="14.25">
      <c r="C56" s="6"/>
    </row>
    <row r="57" spans="1:3" ht="14.25">
      <c r="A57" s="7"/>
      <c r="B57" s="7"/>
      <c r="C57" s="6"/>
    </row>
    <row r="58" spans="1:3" ht="14.25">
      <c r="A58" s="7"/>
      <c r="B58" s="7"/>
      <c r="C58" s="6"/>
    </row>
  </sheetData>
  <phoneticPr fontId="0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28575</xdr:colOff>
                    <xdr:row>0</xdr:row>
                    <xdr:rowOff>76200</xdr:rowOff>
                  </from>
                  <to>
                    <xdr:col>13</xdr:col>
                    <xdr:colOff>47625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tabSelected="1" zoomScale="60" workbookViewId="0">
      <selection activeCell="A19" sqref="A19"/>
    </sheetView>
  </sheetViews>
  <sheetFormatPr defaultRowHeight="12.75"/>
  <cols>
    <col min="1" max="1" width="14.42578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/>
    </row>
    <row r="2" spans="1:17" ht="15.75">
      <c r="B2" s="3" t="s">
        <v>88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139" t="s">
        <v>92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150</v>
      </c>
      <c r="B8" s="5"/>
      <c r="C8" s="68"/>
      <c r="G8" s="91"/>
      <c r="H8" s="91"/>
      <c r="I8" s="91"/>
    </row>
    <row r="9" spans="1:17" s="7" customFormat="1" ht="15">
      <c r="A9" s="5"/>
      <c r="B9" s="141" t="s">
        <v>95</v>
      </c>
      <c r="C9" s="5" t="s">
        <v>211</v>
      </c>
      <c r="G9" s="91"/>
      <c r="H9" s="91"/>
      <c r="I9" s="91"/>
    </row>
    <row r="10" spans="1:17" s="7" customFormat="1" ht="15">
      <c r="B10" s="141" t="s">
        <v>96</v>
      </c>
      <c r="C10" s="5" t="s">
        <v>211</v>
      </c>
      <c r="G10" s="91"/>
      <c r="H10" s="91"/>
      <c r="I10" s="91"/>
    </row>
    <row r="11" spans="1:17" s="7" customFormat="1" ht="41.25" customHeight="1" thickBot="1">
      <c r="B11" s="83"/>
      <c r="C11" s="6"/>
      <c r="G11" s="91"/>
      <c r="H11" s="91"/>
      <c r="I11" s="91"/>
    </row>
    <row r="12" spans="1:17" s="7" customFormat="1" ht="22.5" customHeight="1" thickBot="1">
      <c r="A12" s="71" t="s">
        <v>4</v>
      </c>
      <c r="B12" s="72"/>
      <c r="C12" s="8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18.75" customHeight="1">
      <c r="A13" s="73" t="s">
        <v>210</v>
      </c>
      <c r="B13" s="74"/>
      <c r="C13" s="85">
        <v>0</v>
      </c>
      <c r="G13" s="94"/>
      <c r="H13" s="94"/>
      <c r="I13" s="95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customHeight="1">
      <c r="A14" s="9"/>
      <c r="C14" s="85"/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9" t="s">
        <v>20</v>
      </c>
      <c r="C15" s="85">
        <v>0</v>
      </c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customHeight="1">
      <c r="A16" s="9"/>
      <c r="C16" s="85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89</v>
      </c>
      <c r="B17" s="10"/>
      <c r="C17" s="85">
        <v>0</v>
      </c>
      <c r="G17" s="86"/>
      <c r="H17" s="86"/>
      <c r="I17" s="96"/>
      <c r="J17" s="142"/>
      <c r="K17" s="86"/>
      <c r="L17" s="86"/>
      <c r="M17" s="86"/>
      <c r="N17" s="86"/>
      <c r="O17" s="86"/>
      <c r="P17" s="86"/>
      <c r="Q17" s="86"/>
    </row>
    <row r="18" spans="1:17" s="7" customFormat="1" ht="20.25" customHeight="1">
      <c r="A18" s="82"/>
      <c r="B18" s="10"/>
      <c r="C18" s="56"/>
      <c r="G18" s="91"/>
      <c r="H18" s="91"/>
      <c r="I18" s="96"/>
      <c r="J18" s="142"/>
      <c r="K18" s="86"/>
      <c r="L18" s="86"/>
      <c r="M18" s="86"/>
      <c r="N18" s="86"/>
      <c r="O18" s="86"/>
      <c r="P18" s="86"/>
      <c r="Q18" s="86"/>
    </row>
    <row r="19" spans="1:17" s="7" customFormat="1" ht="20.25" customHeight="1">
      <c r="A19" s="9" t="s">
        <v>90</v>
      </c>
      <c r="B19" s="10"/>
      <c r="C19" s="56"/>
      <c r="G19" s="91"/>
      <c r="H19" s="91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10"/>
      <c r="C20" s="56"/>
      <c r="G20" s="91"/>
      <c r="H20" s="91"/>
      <c r="I20" s="96"/>
    </row>
    <row r="21" spans="1:17" s="7" customFormat="1" ht="20.25" customHeight="1">
      <c r="A21" s="9" t="s">
        <v>91</v>
      </c>
      <c r="B21" s="10"/>
      <c r="C21" s="56">
        <f>'IT Infrastructure'!E58</f>
        <v>411222.78264296078</v>
      </c>
      <c r="G21" s="91"/>
      <c r="H21" s="91"/>
      <c r="I21" s="96"/>
    </row>
    <row r="22" spans="1:17" s="7" customFormat="1" ht="20.25" customHeight="1">
      <c r="A22" s="135"/>
      <c r="B22" s="105"/>
      <c r="C22" s="138"/>
      <c r="G22" s="91"/>
      <c r="H22" s="91"/>
      <c r="I22" s="96"/>
    </row>
    <row r="23" spans="1:17" s="7" customFormat="1" ht="20.25" customHeight="1">
      <c r="A23" s="9" t="s">
        <v>193</v>
      </c>
      <c r="B23" s="10"/>
      <c r="C23" s="56">
        <f>+'Enterprise Portal Solutions'!H20</f>
        <v>8402</v>
      </c>
      <c r="G23" s="91"/>
      <c r="H23" s="91"/>
      <c r="I23" s="96"/>
    </row>
    <row r="24" spans="1:17" s="7" customFormat="1" ht="20.25" customHeight="1" thickBot="1">
      <c r="A24" s="9"/>
      <c r="B24" s="10"/>
      <c r="C24" s="81"/>
      <c r="G24" s="91"/>
      <c r="H24" s="91"/>
      <c r="I24" s="96"/>
    </row>
    <row r="25" spans="1:17" s="7" customFormat="1" ht="20.25" customHeight="1" thickTop="1">
      <c r="A25" s="135"/>
      <c r="B25" s="105"/>
      <c r="C25" s="136"/>
      <c r="G25" s="91"/>
      <c r="H25" s="91"/>
      <c r="I25" s="96"/>
    </row>
    <row r="26" spans="1:17" s="7" customFormat="1" ht="21.75" customHeight="1">
      <c r="A26" s="9"/>
      <c r="B26" s="10"/>
      <c r="C26" s="56"/>
      <c r="G26" s="91"/>
      <c r="H26" s="97"/>
      <c r="I26" s="98"/>
    </row>
    <row r="27" spans="1:17" s="7" customFormat="1" ht="21.75" customHeight="1" thickBot="1">
      <c r="A27" s="59"/>
      <c r="B27" s="137" t="s">
        <v>209</v>
      </c>
      <c r="C27" s="265">
        <f>+C21+C19+C17+C15+C13+C23</f>
        <v>419624.78264296078</v>
      </c>
      <c r="G27" s="91"/>
      <c r="H27" s="99"/>
      <c r="I27" s="98"/>
    </row>
    <row r="28" spans="1:17" s="86" customFormat="1" ht="21.75" customHeight="1" thickTop="1">
      <c r="C28" s="89"/>
      <c r="G28" s="91"/>
      <c r="H28" s="91"/>
      <c r="I28" s="91"/>
    </row>
    <row r="29" spans="1:17" s="7" customFormat="1" ht="15">
      <c r="A29" s="140" t="s">
        <v>93</v>
      </c>
      <c r="B29" s="86"/>
      <c r="C29" s="89"/>
    </row>
    <row r="30" spans="1:17" s="7" customFormat="1" ht="14.25">
      <c r="A30" s="86" t="s">
        <v>208</v>
      </c>
      <c r="B30" s="86"/>
      <c r="C30" s="89"/>
    </row>
    <row r="31" spans="1:17" s="7" customFormat="1" ht="14.25">
      <c r="A31" s="86" t="s">
        <v>94</v>
      </c>
      <c r="B31" s="86"/>
      <c r="C31" s="89"/>
    </row>
    <row r="32" spans="1:17" s="7" customFormat="1" ht="14.25">
      <c r="A32" s="86"/>
      <c r="B32" s="86"/>
      <c r="C32" s="89"/>
    </row>
    <row r="33" spans="1:9" s="7" customFormat="1" ht="14.25">
      <c r="A33" s="86"/>
      <c r="B33" s="86"/>
      <c r="C33" s="89"/>
    </row>
    <row r="34" spans="1:9" s="7" customFormat="1" ht="14.25">
      <c r="A34" s="86"/>
      <c r="B34" s="86"/>
      <c r="C34" s="89"/>
    </row>
    <row r="35" spans="1:9" s="7" customFormat="1" ht="14.25">
      <c r="A35" s="86"/>
      <c r="B35" s="86"/>
      <c r="C35" s="89"/>
    </row>
    <row r="36" spans="1:9" s="7" customFormat="1" ht="14.25">
      <c r="A36" s="86"/>
      <c r="B36" s="86"/>
      <c r="C36" s="89"/>
    </row>
    <row r="37" spans="1:9" s="7" customFormat="1" ht="14.25">
      <c r="A37" s="86"/>
      <c r="B37" s="86"/>
      <c r="C37" s="87"/>
      <c r="G37" s="91"/>
      <c r="H37" s="91"/>
      <c r="I37" s="91"/>
    </row>
    <row r="38" spans="1:9" s="7" customFormat="1" ht="14.25">
      <c r="A38" s="86"/>
      <c r="B38" s="86"/>
      <c r="C38" s="87"/>
      <c r="G38" s="91"/>
      <c r="H38" s="91"/>
      <c r="I38" s="91"/>
    </row>
    <row r="39" spans="1:9" s="7" customFormat="1" ht="14.25">
      <c r="A39" s="86"/>
      <c r="B39" s="86"/>
      <c r="C39" s="87"/>
      <c r="G39" s="91"/>
      <c r="H39" s="91"/>
      <c r="I39" s="91"/>
    </row>
    <row r="40" spans="1:9" s="7" customFormat="1" ht="14.25">
      <c r="A40" s="86"/>
      <c r="B40" s="86"/>
      <c r="C40" s="87"/>
      <c r="G40" s="91"/>
      <c r="H40" s="91"/>
      <c r="I40" s="91"/>
    </row>
    <row r="41" spans="1:9" s="7" customFormat="1" ht="14.25">
      <c r="C41" s="6"/>
      <c r="G41" s="91"/>
      <c r="H41" s="91"/>
      <c r="I41" s="91"/>
    </row>
    <row r="42" spans="1:9" s="7" customFormat="1" ht="14.25">
      <c r="C42" s="6"/>
      <c r="G42" s="91"/>
      <c r="H42" s="91"/>
      <c r="I42" s="91"/>
    </row>
    <row r="43" spans="1:9" s="7" customFormat="1" ht="14.25">
      <c r="C43" s="6"/>
      <c r="G43" s="91"/>
      <c r="H43" s="91"/>
      <c r="I43" s="91"/>
    </row>
    <row r="44" spans="1:9" s="7" customFormat="1" ht="14.25">
      <c r="C44" s="6"/>
      <c r="G44" s="91"/>
      <c r="H44" s="91"/>
      <c r="I44" s="91"/>
    </row>
    <row r="45" spans="1:9" s="7" customFormat="1" ht="14.25">
      <c r="C45" s="6"/>
      <c r="G45" s="91"/>
      <c r="H45" s="91"/>
      <c r="I45" s="91"/>
    </row>
    <row r="46" spans="1:9" s="7" customFormat="1" ht="14.25">
      <c r="C46" s="6"/>
      <c r="G46" s="91"/>
      <c r="H46" s="91"/>
      <c r="I46" s="91"/>
    </row>
    <row r="47" spans="1:9" s="7" customFormat="1" ht="14.25">
      <c r="C47" s="6"/>
      <c r="G47" s="91"/>
      <c r="H47" s="91"/>
      <c r="I47" s="91"/>
    </row>
    <row r="48" spans="1:9" s="7" customFormat="1" ht="14.25">
      <c r="C48" s="6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A54"/>
      <c r="B54"/>
      <c r="C54" s="1"/>
      <c r="G54" s="91"/>
      <c r="H54" s="91"/>
      <c r="I54" s="91"/>
    </row>
    <row r="55" spans="1:9" s="7" customFormat="1" ht="14.25">
      <c r="A55"/>
      <c r="B55"/>
      <c r="C55" s="1"/>
      <c r="G55" s="91"/>
      <c r="H55" s="91"/>
      <c r="I55" s="91"/>
    </row>
    <row r="56" spans="1:9" s="7" customFormat="1" ht="14.25">
      <c r="A56"/>
      <c r="B56"/>
      <c r="C56" s="1"/>
      <c r="G56" s="91"/>
      <c r="H56" s="91"/>
      <c r="I56" s="91"/>
    </row>
    <row r="57" spans="1:9" s="7" customFormat="1" ht="14.25">
      <c r="A57"/>
      <c r="B57"/>
      <c r="C57" s="1"/>
      <c r="G57" s="91"/>
      <c r="H57" s="91"/>
      <c r="I57" s="91"/>
    </row>
    <row r="58" spans="1:9" s="7" customFormat="1" ht="14.25">
      <c r="A58"/>
      <c r="B58"/>
      <c r="C58" s="1"/>
      <c r="G58" s="91"/>
      <c r="H58" s="91"/>
      <c r="I58" s="91"/>
    </row>
    <row r="59" spans="1:9" s="7" customFormat="1" ht="14.25">
      <c r="A59"/>
      <c r="B59"/>
      <c r="C59" s="1"/>
      <c r="G59" s="91"/>
      <c r="H59" s="91"/>
      <c r="I59" s="91"/>
    </row>
    <row r="60" spans="1:9" s="7" customFormat="1" ht="14.25">
      <c r="A60"/>
      <c r="B60"/>
      <c r="C60" s="1"/>
      <c r="G60" s="91"/>
      <c r="H60" s="91"/>
      <c r="I60" s="91"/>
    </row>
    <row r="61" spans="1:9" s="7" customFormat="1" ht="14.25">
      <c r="A61"/>
      <c r="B61"/>
      <c r="C61" s="1"/>
      <c r="G61" s="91"/>
      <c r="H61" s="91"/>
      <c r="I61" s="91"/>
    </row>
  </sheetData>
  <phoneticPr fontId="0" type="noConversion"/>
  <pageMargins left="0.75" right="0.75" top="1" bottom="1" header="0.5" footer="0.5"/>
  <pageSetup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E58"/>
  <sheetViews>
    <sheetView topLeftCell="A33" workbookViewId="0">
      <selection activeCell="A30" sqref="A30:B35"/>
    </sheetView>
  </sheetViews>
  <sheetFormatPr defaultRowHeight="12.75"/>
  <cols>
    <col min="2" max="2" width="26.5703125" bestFit="1" customWidth="1"/>
    <col min="3" max="3" width="30.42578125" bestFit="1" customWidth="1"/>
    <col min="4" max="4" width="20.5703125" bestFit="1" customWidth="1"/>
    <col min="5" max="5" width="10.7109375" bestFit="1" customWidth="1"/>
  </cols>
  <sheetData>
    <row r="1" spans="2:5" ht="13.5" thickBot="1"/>
    <row r="2" spans="2:5" ht="19.5" thickBot="1">
      <c r="B2" s="269" t="s">
        <v>147</v>
      </c>
      <c r="C2" s="270"/>
    </row>
    <row r="3" spans="2:5" ht="13.5" thickBot="1">
      <c r="B3" s="143"/>
      <c r="C3" s="143"/>
      <c r="D3" s="143"/>
    </row>
    <row r="4" spans="2:5" ht="13.5" thickBot="1">
      <c r="B4" s="190" t="s">
        <v>97</v>
      </c>
      <c r="C4" s="191" t="s">
        <v>98</v>
      </c>
      <c r="D4" s="192" t="s">
        <v>99</v>
      </c>
      <c r="E4" s="195" t="s">
        <v>151</v>
      </c>
    </row>
    <row r="5" spans="2:5">
      <c r="B5" s="144" t="s">
        <v>100</v>
      </c>
      <c r="C5" s="145" t="s">
        <v>101</v>
      </c>
      <c r="D5" s="146"/>
      <c r="E5" s="177">
        <v>0</v>
      </c>
    </row>
    <row r="6" spans="2:5">
      <c r="B6" s="147"/>
      <c r="C6" s="148" t="s">
        <v>102</v>
      </c>
      <c r="D6" s="149" t="s">
        <v>103</v>
      </c>
      <c r="E6" s="178">
        <v>0</v>
      </c>
    </row>
    <row r="7" spans="2:5">
      <c r="B7" s="147"/>
      <c r="C7" s="148"/>
      <c r="D7" s="149" t="s">
        <v>104</v>
      </c>
      <c r="E7" s="178">
        <v>0</v>
      </c>
    </row>
    <row r="8" spans="2:5">
      <c r="B8" s="147"/>
      <c r="C8" s="148"/>
      <c r="D8" s="150" t="s">
        <v>105</v>
      </c>
      <c r="E8" s="178">
        <v>0</v>
      </c>
    </row>
    <row r="9" spans="2:5">
      <c r="B9" s="151"/>
      <c r="C9" s="148"/>
      <c r="D9" s="152" t="s">
        <v>106</v>
      </c>
      <c r="E9" s="178">
        <v>0</v>
      </c>
    </row>
    <row r="10" spans="2:5">
      <c r="B10" s="151"/>
      <c r="C10" s="153" t="s">
        <v>107</v>
      </c>
      <c r="D10" s="154"/>
      <c r="E10" s="179">
        <v>0</v>
      </c>
    </row>
    <row r="11" spans="2:5" ht="13.5" thickBot="1">
      <c r="B11" s="147"/>
      <c r="C11" s="153" t="s">
        <v>108</v>
      </c>
      <c r="D11" s="154"/>
      <c r="E11" s="180">
        <v>0</v>
      </c>
    </row>
    <row r="12" spans="2:5" ht="13.5" thickBot="1">
      <c r="B12" s="266" t="s">
        <v>109</v>
      </c>
      <c r="C12" s="267"/>
      <c r="D12" s="268"/>
      <c r="E12" s="181">
        <f>SUM(E5:E11)</f>
        <v>0</v>
      </c>
    </row>
    <row r="13" spans="2:5" ht="13.5" thickBot="1">
      <c r="B13" s="271" t="s">
        <v>110</v>
      </c>
      <c r="C13" s="272"/>
      <c r="D13" s="273"/>
      <c r="E13" s="182"/>
    </row>
    <row r="14" spans="2:5">
      <c r="B14" s="144" t="s">
        <v>111</v>
      </c>
      <c r="C14" s="145" t="s">
        <v>112</v>
      </c>
      <c r="D14" s="155"/>
      <c r="E14" s="183">
        <v>0</v>
      </c>
    </row>
    <row r="15" spans="2:5">
      <c r="B15" s="156"/>
      <c r="C15" s="157" t="s">
        <v>113</v>
      </c>
      <c r="D15" s="158"/>
      <c r="E15" s="178">
        <v>0</v>
      </c>
    </row>
    <row r="16" spans="2:5">
      <c r="B16" s="156"/>
      <c r="C16" s="159" t="s">
        <v>114</v>
      </c>
      <c r="D16" s="158"/>
      <c r="E16" s="178">
        <v>0</v>
      </c>
    </row>
    <row r="17" spans="2:5">
      <c r="B17" s="156"/>
      <c r="C17" s="159" t="s">
        <v>115</v>
      </c>
      <c r="D17" s="158"/>
      <c r="E17" s="178">
        <v>0</v>
      </c>
    </row>
    <row r="18" spans="2:5">
      <c r="B18" s="147"/>
      <c r="C18" s="159" t="s">
        <v>116</v>
      </c>
      <c r="D18" s="158"/>
      <c r="E18" s="177">
        <v>0</v>
      </c>
    </row>
    <row r="19" spans="2:5">
      <c r="B19" s="147"/>
      <c r="C19" s="159" t="s">
        <v>117</v>
      </c>
      <c r="D19" s="160"/>
      <c r="E19" s="179">
        <v>0</v>
      </c>
    </row>
    <row r="20" spans="2:5">
      <c r="B20" s="161"/>
      <c r="C20" s="159" t="s">
        <v>118</v>
      </c>
      <c r="D20" s="166"/>
      <c r="E20" s="179">
        <v>1071.6146971201588</v>
      </c>
    </row>
    <row r="21" spans="2:5">
      <c r="B21" s="147"/>
      <c r="C21" s="159" t="s">
        <v>148</v>
      </c>
      <c r="D21" s="158"/>
      <c r="E21" s="178">
        <v>97953.155189383178</v>
      </c>
    </row>
    <row r="22" spans="2:5">
      <c r="B22" s="147"/>
      <c r="C22" s="159" t="s">
        <v>149</v>
      </c>
      <c r="D22" s="158"/>
      <c r="E22" s="194">
        <v>0</v>
      </c>
    </row>
    <row r="23" spans="2:5">
      <c r="B23" s="156"/>
      <c r="C23" s="159" t="s">
        <v>119</v>
      </c>
      <c r="D23" s="158"/>
      <c r="E23" s="178">
        <v>0</v>
      </c>
    </row>
    <row r="24" spans="2:5">
      <c r="B24" s="156"/>
      <c r="C24" s="162" t="s">
        <v>120</v>
      </c>
      <c r="D24" s="158"/>
      <c r="E24" s="178">
        <v>0</v>
      </c>
    </row>
    <row r="25" spans="2:5">
      <c r="B25" s="156"/>
      <c r="C25" s="159" t="s">
        <v>121</v>
      </c>
      <c r="D25" s="158"/>
      <c r="E25" s="178">
        <v>0</v>
      </c>
    </row>
    <row r="26" spans="2:5">
      <c r="B26" s="156"/>
      <c r="C26" s="159" t="s">
        <v>122</v>
      </c>
      <c r="D26" s="163"/>
      <c r="E26" s="178">
        <v>0</v>
      </c>
    </row>
    <row r="27" spans="2:5">
      <c r="B27" s="156"/>
      <c r="C27" s="159" t="s">
        <v>123</v>
      </c>
      <c r="D27" s="163"/>
      <c r="E27" s="178">
        <v>0</v>
      </c>
    </row>
    <row r="28" spans="2:5">
      <c r="B28" s="156"/>
      <c r="C28" s="159" t="s">
        <v>124</v>
      </c>
      <c r="D28" s="158"/>
      <c r="E28" s="178">
        <v>0</v>
      </c>
    </row>
    <row r="29" spans="2:5">
      <c r="B29" s="156"/>
      <c r="C29" s="159" t="s">
        <v>125</v>
      </c>
      <c r="D29" s="158"/>
      <c r="E29" s="178">
        <v>0</v>
      </c>
    </row>
    <row r="30" spans="2:5">
      <c r="B30" s="156"/>
      <c r="C30" s="159" t="s">
        <v>126</v>
      </c>
      <c r="D30" s="154"/>
      <c r="E30" s="179">
        <v>0</v>
      </c>
    </row>
    <row r="31" spans="2:5">
      <c r="B31" s="156"/>
      <c r="C31" s="159" t="s">
        <v>127</v>
      </c>
      <c r="D31" s="154"/>
      <c r="E31" s="178">
        <v>0</v>
      </c>
    </row>
    <row r="32" spans="2:5">
      <c r="B32" s="156"/>
      <c r="C32" s="159" t="s">
        <v>128</v>
      </c>
      <c r="D32" s="154"/>
      <c r="E32" s="178">
        <v>0</v>
      </c>
    </row>
    <row r="33" spans="2:5">
      <c r="B33" s="156"/>
      <c r="C33" s="162" t="s">
        <v>129</v>
      </c>
      <c r="D33" s="154"/>
      <c r="E33" s="179">
        <v>0</v>
      </c>
    </row>
    <row r="34" spans="2:5">
      <c r="B34" s="156"/>
      <c r="C34" s="164" t="s">
        <v>130</v>
      </c>
      <c r="D34" s="154"/>
      <c r="E34" s="179">
        <v>0</v>
      </c>
    </row>
    <row r="35" spans="2:5">
      <c r="B35" s="156"/>
      <c r="C35" s="164" t="s">
        <v>131</v>
      </c>
      <c r="D35" s="154"/>
      <c r="E35" s="179">
        <v>0</v>
      </c>
    </row>
    <row r="36" spans="2:5">
      <c r="B36" s="156"/>
      <c r="C36" s="159" t="s">
        <v>132</v>
      </c>
      <c r="D36" s="154"/>
      <c r="E36" s="179">
        <v>0</v>
      </c>
    </row>
    <row r="37" spans="2:5">
      <c r="B37" s="156"/>
      <c r="C37" s="159" t="s">
        <v>133</v>
      </c>
      <c r="D37" s="154"/>
      <c r="E37" s="179">
        <v>402.56021747448983</v>
      </c>
    </row>
    <row r="38" spans="2:5">
      <c r="B38" s="156"/>
      <c r="C38" s="159" t="s">
        <v>134</v>
      </c>
      <c r="D38" s="158"/>
      <c r="E38" s="179">
        <v>0</v>
      </c>
    </row>
    <row r="39" spans="2:5" ht="13.5" thickBot="1">
      <c r="B39" s="156"/>
      <c r="C39" s="165" t="s">
        <v>135</v>
      </c>
      <c r="D39" s="166"/>
      <c r="E39" s="179">
        <v>0</v>
      </c>
    </row>
    <row r="40" spans="2:5" ht="13.5" thickBot="1">
      <c r="B40" s="266" t="s">
        <v>109</v>
      </c>
      <c r="C40" s="267"/>
      <c r="D40" s="268"/>
      <c r="E40" s="184">
        <f>SUM(E14:E39)</f>
        <v>99427.330103977816</v>
      </c>
    </row>
    <row r="41" spans="2:5" ht="13.5" thickBot="1">
      <c r="B41" s="271" t="s">
        <v>110</v>
      </c>
      <c r="C41" s="272"/>
      <c r="D41" s="273"/>
      <c r="E41" s="185">
        <v>4</v>
      </c>
    </row>
    <row r="42" spans="2:5">
      <c r="B42" s="167" t="s">
        <v>136</v>
      </c>
      <c r="C42" s="168" t="s">
        <v>137</v>
      </c>
      <c r="D42" s="146"/>
      <c r="E42" s="183">
        <v>0</v>
      </c>
    </row>
    <row r="43" spans="2:5">
      <c r="B43" s="151"/>
      <c r="C43" s="169" t="s">
        <v>138</v>
      </c>
      <c r="D43" s="158"/>
      <c r="E43" s="178">
        <v>0</v>
      </c>
    </row>
    <row r="44" spans="2:5">
      <c r="B44" s="151"/>
      <c r="C44" s="169" t="s">
        <v>139</v>
      </c>
      <c r="D44" s="158"/>
      <c r="E44" s="178">
        <v>93062.476264730838</v>
      </c>
    </row>
    <row r="45" spans="2:5" ht="13.5" thickBot="1">
      <c r="B45" s="170"/>
      <c r="C45" s="171" t="s">
        <v>140</v>
      </c>
      <c r="D45" s="172"/>
      <c r="E45" s="180">
        <v>63317.976274252142</v>
      </c>
    </row>
    <row r="46" spans="2:5" ht="13.5" thickBot="1">
      <c r="B46" s="266" t="s">
        <v>109</v>
      </c>
      <c r="C46" s="267"/>
      <c r="D46" s="268"/>
      <c r="E46" s="186">
        <f>SUM(E42:E45)</f>
        <v>156380.45253898297</v>
      </c>
    </row>
    <row r="47" spans="2:5" ht="13.5" thickBot="1">
      <c r="B47" s="271" t="s">
        <v>110</v>
      </c>
      <c r="C47" s="272"/>
      <c r="D47" s="273"/>
      <c r="E47" s="187"/>
    </row>
    <row r="48" spans="2:5">
      <c r="B48" s="147" t="s">
        <v>141</v>
      </c>
      <c r="C48" s="157" t="s">
        <v>142</v>
      </c>
      <c r="D48" s="160"/>
      <c r="E48" s="177">
        <v>0</v>
      </c>
    </row>
    <row r="49" spans="2:5" ht="13.5" thickBot="1">
      <c r="B49" s="147"/>
      <c r="C49" s="159" t="s">
        <v>143</v>
      </c>
      <c r="D49" s="173"/>
      <c r="E49" s="178">
        <v>0</v>
      </c>
    </row>
    <row r="50" spans="2:5" ht="13.5" thickBot="1">
      <c r="B50" s="266" t="s">
        <v>109</v>
      </c>
      <c r="C50" s="267"/>
      <c r="D50" s="268"/>
      <c r="E50" s="186">
        <f>SUM(E48:E49)</f>
        <v>0</v>
      </c>
    </row>
    <row r="51" spans="2:5" ht="13.5" thickBot="1">
      <c r="B51" s="271" t="s">
        <v>110</v>
      </c>
      <c r="C51" s="272"/>
      <c r="D51" s="273"/>
      <c r="E51" s="188">
        <v>85</v>
      </c>
    </row>
    <row r="52" spans="2:5">
      <c r="B52" s="144" t="s">
        <v>144</v>
      </c>
      <c r="C52" s="193" t="s">
        <v>145</v>
      </c>
      <c r="D52" s="146"/>
      <c r="E52" s="183">
        <v>0</v>
      </c>
    </row>
    <row r="53" spans="2:5" ht="13.5" thickBot="1">
      <c r="B53" s="147"/>
      <c r="C53" s="165" t="s">
        <v>146</v>
      </c>
      <c r="D53" s="174"/>
      <c r="E53" s="179">
        <v>0</v>
      </c>
    </row>
    <row r="54" spans="2:5" ht="13.5" thickBot="1">
      <c r="B54" s="266" t="s">
        <v>109</v>
      </c>
      <c r="C54" s="267"/>
      <c r="D54" s="268"/>
      <c r="E54" s="235">
        <f>SUM(E52:E53)</f>
        <v>0</v>
      </c>
    </row>
    <row r="55" spans="2:5" s="239" customFormat="1" ht="13.5" thickBot="1">
      <c r="B55" s="236" t="s">
        <v>194</v>
      </c>
      <c r="C55" s="237"/>
      <c r="D55" s="237"/>
      <c r="E55" s="238">
        <v>128825</v>
      </c>
    </row>
    <row r="56" spans="2:5" s="239" customFormat="1" ht="13.5" thickBot="1">
      <c r="B56" s="236" t="s">
        <v>195</v>
      </c>
      <c r="C56" s="237"/>
      <c r="D56" s="237"/>
      <c r="E56" s="240">
        <v>16165</v>
      </c>
    </row>
    <row r="57" spans="2:5" s="239" customFormat="1" ht="13.5" thickBot="1">
      <c r="B57" s="236" t="s">
        <v>196</v>
      </c>
      <c r="C57" s="237"/>
      <c r="D57" s="237"/>
      <c r="E57" s="241">
        <v>10425</v>
      </c>
    </row>
    <row r="58" spans="2:5" ht="14.25" thickTop="1" thickBot="1">
      <c r="B58" s="175" t="s">
        <v>10</v>
      </c>
      <c r="C58" s="176"/>
      <c r="D58" s="176"/>
      <c r="E58" s="189">
        <f>SUM(E12,E40, E46,E50,E54)+SUM(E55:E57)</f>
        <v>411222.78264296078</v>
      </c>
    </row>
  </sheetData>
  <mergeCells count="10">
    <mergeCell ref="B50:D50"/>
    <mergeCell ref="B54:D54"/>
    <mergeCell ref="B2:C2"/>
    <mergeCell ref="B12:D12"/>
    <mergeCell ref="B40:D40"/>
    <mergeCell ref="B46:D46"/>
    <mergeCell ref="B13:D13"/>
    <mergeCell ref="B41:D41"/>
    <mergeCell ref="B47:D47"/>
    <mergeCell ref="B51:D51"/>
  </mergeCells>
  <phoneticPr fontId="0" type="noConversion"/>
  <pageMargins left="0.75" right="0.75" top="0.56999999999999995" bottom="0.24" header="0.5" footer="0.18"/>
  <pageSetup scale="60" fitToWidth="2" orientation="landscape" r:id="rId1"/>
  <headerFooter alignWithMargins="0">
    <oddFooter>&amp;R&amp;D&amp;T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E120"/>
  <sheetViews>
    <sheetView workbookViewId="0">
      <selection activeCell="A30" sqref="A30:B35"/>
    </sheetView>
  </sheetViews>
  <sheetFormatPr defaultRowHeight="12.75"/>
  <cols>
    <col min="2" max="2" width="27.5703125" bestFit="1" customWidth="1"/>
    <col min="3" max="3" width="30.42578125" bestFit="1" customWidth="1"/>
    <col min="4" max="4" width="14.85546875" bestFit="1" customWidth="1"/>
    <col min="5" max="5" width="37.5703125" bestFit="1" customWidth="1"/>
  </cols>
  <sheetData>
    <row r="1" spans="2:5" ht="13.5" thickBot="1"/>
    <row r="2" spans="2:5" ht="19.5" thickBot="1">
      <c r="B2" s="269" t="s">
        <v>152</v>
      </c>
      <c r="C2" s="270"/>
      <c r="E2" s="196"/>
    </row>
    <row r="3" spans="2:5" ht="13.5" thickBot="1"/>
    <row r="4" spans="2:5" ht="13.5" thickBot="1">
      <c r="B4" s="190" t="s">
        <v>97</v>
      </c>
      <c r="C4" s="191" t="s">
        <v>98</v>
      </c>
      <c r="D4" s="197" t="s">
        <v>99</v>
      </c>
      <c r="E4" s="198" t="s">
        <v>153</v>
      </c>
    </row>
    <row r="5" spans="2:5">
      <c r="B5" s="144" t="s">
        <v>100</v>
      </c>
      <c r="C5" s="145" t="s">
        <v>101</v>
      </c>
      <c r="D5" s="199"/>
      <c r="E5" s="200" t="s">
        <v>154</v>
      </c>
    </row>
    <row r="6" spans="2:5">
      <c r="B6" s="147"/>
      <c r="C6" s="148" t="s">
        <v>102</v>
      </c>
      <c r="D6" s="201" t="s">
        <v>103</v>
      </c>
      <c r="E6" s="202" t="s">
        <v>155</v>
      </c>
    </row>
    <row r="7" spans="2:5">
      <c r="B7" s="147"/>
      <c r="C7" s="148"/>
      <c r="D7" s="201" t="s">
        <v>104</v>
      </c>
      <c r="E7" s="202" t="s">
        <v>156</v>
      </c>
    </row>
    <row r="8" spans="2:5">
      <c r="B8" s="147"/>
      <c r="C8" s="148"/>
      <c r="D8" s="203" t="s">
        <v>105</v>
      </c>
      <c r="E8" s="204" t="s">
        <v>157</v>
      </c>
    </row>
    <row r="9" spans="2:5">
      <c r="B9" s="151"/>
      <c r="C9" s="148"/>
      <c r="D9" s="157" t="s">
        <v>106</v>
      </c>
      <c r="E9" s="205" t="s">
        <v>158</v>
      </c>
    </row>
    <row r="10" spans="2:5">
      <c r="B10" s="151"/>
      <c r="C10" s="153" t="s">
        <v>107</v>
      </c>
      <c r="D10" s="206"/>
      <c r="E10" s="202" t="s">
        <v>159</v>
      </c>
    </row>
    <row r="11" spans="2:5" ht="13.5" thickBot="1">
      <c r="B11" s="207"/>
      <c r="C11" s="208" t="s">
        <v>108</v>
      </c>
      <c r="D11" s="209"/>
      <c r="E11" s="210" t="s">
        <v>160</v>
      </c>
    </row>
    <row r="12" spans="2:5">
      <c r="B12" s="147" t="s">
        <v>111</v>
      </c>
      <c r="C12" s="145" t="s">
        <v>112</v>
      </c>
      <c r="D12" s="211"/>
      <c r="E12" s="204" t="s">
        <v>159</v>
      </c>
    </row>
    <row r="13" spans="2:5">
      <c r="B13" s="156"/>
      <c r="C13" s="157" t="s">
        <v>113</v>
      </c>
      <c r="D13" s="158"/>
      <c r="E13" s="204" t="s">
        <v>161</v>
      </c>
    </row>
    <row r="14" spans="2:5">
      <c r="B14" s="156"/>
      <c r="C14" s="159" t="s">
        <v>114</v>
      </c>
      <c r="D14" s="212"/>
      <c r="E14" s="213" t="s">
        <v>159</v>
      </c>
    </row>
    <row r="15" spans="2:5">
      <c r="B15" s="156"/>
      <c r="C15" s="159" t="s">
        <v>115</v>
      </c>
      <c r="D15" s="212"/>
      <c r="E15" s="213" t="s">
        <v>162</v>
      </c>
    </row>
    <row r="16" spans="2:5">
      <c r="B16" s="147"/>
      <c r="C16" s="159" t="s">
        <v>116</v>
      </c>
      <c r="D16" s="212"/>
      <c r="E16" s="213" t="s">
        <v>161</v>
      </c>
    </row>
    <row r="17" spans="2:5">
      <c r="B17" s="147"/>
      <c r="C17" s="159" t="s">
        <v>117</v>
      </c>
      <c r="D17" s="212"/>
      <c r="E17" s="213" t="s">
        <v>163</v>
      </c>
    </row>
    <row r="18" spans="2:5">
      <c r="B18" s="161"/>
      <c r="C18" s="159" t="s">
        <v>118</v>
      </c>
      <c r="D18" s="166"/>
      <c r="E18" s="213" t="s">
        <v>161</v>
      </c>
    </row>
    <row r="19" spans="2:5">
      <c r="B19" s="147"/>
      <c r="C19" s="159" t="s">
        <v>148</v>
      </c>
      <c r="D19" s="212"/>
      <c r="E19" s="213" t="s">
        <v>164</v>
      </c>
    </row>
    <row r="20" spans="2:5">
      <c r="B20" s="147"/>
      <c r="C20" s="159" t="s">
        <v>149</v>
      </c>
      <c r="D20" s="212"/>
      <c r="E20" s="213" t="s">
        <v>164</v>
      </c>
    </row>
    <row r="21" spans="2:5">
      <c r="B21" s="156"/>
      <c r="C21" s="159" t="s">
        <v>119</v>
      </c>
      <c r="D21" s="212"/>
      <c r="E21" s="213" t="s">
        <v>165</v>
      </c>
    </row>
    <row r="22" spans="2:5">
      <c r="B22" s="156"/>
      <c r="C22" s="162" t="s">
        <v>120</v>
      </c>
      <c r="D22" s="173"/>
      <c r="E22" s="213" t="s">
        <v>161</v>
      </c>
    </row>
    <row r="23" spans="2:5">
      <c r="B23" s="156"/>
      <c r="C23" s="159" t="s">
        <v>121</v>
      </c>
      <c r="D23" s="214"/>
      <c r="E23" s="213" t="s">
        <v>166</v>
      </c>
    </row>
    <row r="24" spans="2:5">
      <c r="B24" s="156"/>
      <c r="C24" s="159" t="s">
        <v>122</v>
      </c>
      <c r="D24" s="214"/>
      <c r="E24" s="213" t="s">
        <v>167</v>
      </c>
    </row>
    <row r="25" spans="2:5">
      <c r="B25" s="156"/>
      <c r="C25" s="159" t="s">
        <v>123</v>
      </c>
      <c r="D25" s="212"/>
      <c r="E25" s="213" t="s">
        <v>168</v>
      </c>
    </row>
    <row r="26" spans="2:5">
      <c r="B26" s="156"/>
      <c r="C26" s="159" t="s">
        <v>124</v>
      </c>
      <c r="D26" s="212"/>
      <c r="E26" s="213" t="s">
        <v>161</v>
      </c>
    </row>
    <row r="27" spans="2:5">
      <c r="B27" s="156"/>
      <c r="C27" s="159" t="s">
        <v>125</v>
      </c>
      <c r="D27" s="206"/>
      <c r="E27" s="213" t="s">
        <v>169</v>
      </c>
    </row>
    <row r="28" spans="2:5">
      <c r="B28" s="156"/>
      <c r="C28" s="159" t="s">
        <v>126</v>
      </c>
      <c r="D28" s="206"/>
      <c r="E28" s="213" t="s">
        <v>161</v>
      </c>
    </row>
    <row r="29" spans="2:5">
      <c r="B29" s="156"/>
      <c r="C29" s="159" t="s">
        <v>127</v>
      </c>
      <c r="D29" s="206"/>
      <c r="E29" s="215" t="s">
        <v>159</v>
      </c>
    </row>
    <row r="30" spans="2:5">
      <c r="B30" s="156"/>
      <c r="C30" s="159" t="s">
        <v>128</v>
      </c>
      <c r="D30" s="206"/>
      <c r="E30" s="215" t="s">
        <v>159</v>
      </c>
    </row>
    <row r="31" spans="2:5">
      <c r="B31" s="156"/>
      <c r="C31" s="216" t="s">
        <v>129</v>
      </c>
      <c r="D31" s="217"/>
      <c r="E31" s="215" t="s">
        <v>170</v>
      </c>
    </row>
    <row r="32" spans="2:5">
      <c r="B32" s="156"/>
      <c r="C32" s="162" t="s">
        <v>171</v>
      </c>
      <c r="D32" s="173"/>
      <c r="E32" s="215" t="s">
        <v>170</v>
      </c>
    </row>
    <row r="33" spans="2:5">
      <c r="B33" s="156"/>
      <c r="C33" s="164" t="s">
        <v>130</v>
      </c>
      <c r="D33" s="206"/>
      <c r="E33" s="213" t="s">
        <v>172</v>
      </c>
    </row>
    <row r="34" spans="2:5">
      <c r="B34" s="156"/>
      <c r="C34" s="164" t="s">
        <v>131</v>
      </c>
      <c r="D34" s="206"/>
      <c r="E34" s="213" t="s">
        <v>159</v>
      </c>
    </row>
    <row r="35" spans="2:5">
      <c r="B35" s="156"/>
      <c r="C35" s="159" t="s">
        <v>132</v>
      </c>
      <c r="D35" s="206"/>
      <c r="E35" s="215" t="s">
        <v>161</v>
      </c>
    </row>
    <row r="36" spans="2:5">
      <c r="B36" s="156"/>
      <c r="C36" s="159" t="s">
        <v>133</v>
      </c>
      <c r="D36" s="206"/>
      <c r="E36" s="215" t="s">
        <v>161</v>
      </c>
    </row>
    <row r="37" spans="2:5">
      <c r="B37" s="156"/>
      <c r="C37" s="165" t="s">
        <v>134</v>
      </c>
      <c r="D37" s="206"/>
      <c r="E37" s="218" t="s">
        <v>161</v>
      </c>
    </row>
    <row r="38" spans="2:5" ht="13.5" thickBot="1">
      <c r="B38" s="156"/>
      <c r="C38" s="159" t="s">
        <v>135</v>
      </c>
      <c r="D38" s="206"/>
      <c r="E38" s="215" t="s">
        <v>173</v>
      </c>
    </row>
    <row r="39" spans="2:5">
      <c r="B39" s="167" t="s">
        <v>136</v>
      </c>
      <c r="C39" s="168" t="s">
        <v>137</v>
      </c>
      <c r="D39" s="219"/>
      <c r="E39" s="200" t="s">
        <v>161</v>
      </c>
    </row>
    <row r="40" spans="2:5">
      <c r="B40" s="151"/>
      <c r="C40" s="169" t="s">
        <v>138</v>
      </c>
      <c r="D40" s="173"/>
      <c r="E40" s="202" t="s">
        <v>161</v>
      </c>
    </row>
    <row r="41" spans="2:5">
      <c r="B41" s="151"/>
      <c r="C41" s="169" t="s">
        <v>139</v>
      </c>
      <c r="D41" s="173"/>
      <c r="E41" s="202" t="s">
        <v>161</v>
      </c>
    </row>
    <row r="42" spans="2:5" ht="13.5" thickBot="1">
      <c r="B42" s="170"/>
      <c r="C42" s="171" t="s">
        <v>140</v>
      </c>
      <c r="D42" s="220"/>
      <c r="E42" s="210" t="s">
        <v>161</v>
      </c>
    </row>
    <row r="43" spans="2:5">
      <c r="B43" s="144" t="s">
        <v>141</v>
      </c>
      <c r="C43" s="221" t="s">
        <v>142</v>
      </c>
      <c r="D43" s="211"/>
      <c r="E43" s="222" t="s">
        <v>159</v>
      </c>
    </row>
    <row r="44" spans="2:5">
      <c r="B44" s="147"/>
      <c r="C44" s="159" t="s">
        <v>143</v>
      </c>
      <c r="D44" s="173"/>
      <c r="E44" s="215" t="s">
        <v>174</v>
      </c>
    </row>
    <row r="45" spans="2:5">
      <c r="B45" s="147"/>
      <c r="C45" s="162" t="s">
        <v>175</v>
      </c>
      <c r="D45" s="223"/>
      <c r="E45" s="202" t="s">
        <v>176</v>
      </c>
    </row>
    <row r="46" spans="2:5">
      <c r="B46" s="147"/>
      <c r="C46" s="162" t="s">
        <v>177</v>
      </c>
      <c r="D46" s="224"/>
      <c r="E46" s="202" t="s">
        <v>176</v>
      </c>
    </row>
    <row r="47" spans="2:5">
      <c r="B47" s="147"/>
      <c r="C47" s="162" t="s">
        <v>178</v>
      </c>
      <c r="D47" s="224"/>
      <c r="E47" s="202" t="s">
        <v>176</v>
      </c>
    </row>
    <row r="48" spans="2:5">
      <c r="B48" s="147"/>
      <c r="C48" s="162" t="s">
        <v>179</v>
      </c>
      <c r="D48" s="224"/>
      <c r="E48" s="202" t="s">
        <v>176</v>
      </c>
    </row>
    <row r="49" spans="2:5">
      <c r="B49" s="147"/>
      <c r="C49" s="162" t="s">
        <v>180</v>
      </c>
      <c r="D49" s="224"/>
      <c r="E49" s="215" t="s">
        <v>181</v>
      </c>
    </row>
    <row r="50" spans="2:5">
      <c r="B50" s="147"/>
      <c r="C50" s="162" t="s">
        <v>182</v>
      </c>
      <c r="D50" s="224"/>
      <c r="E50" s="215" t="s">
        <v>161</v>
      </c>
    </row>
    <row r="51" spans="2:5">
      <c r="B51" s="147"/>
      <c r="C51" s="162" t="s">
        <v>183</v>
      </c>
      <c r="D51" s="224"/>
      <c r="E51" s="215" t="s">
        <v>161</v>
      </c>
    </row>
    <row r="52" spans="2:5">
      <c r="B52" s="147"/>
      <c r="C52" s="162" t="s">
        <v>184</v>
      </c>
      <c r="D52" s="224"/>
      <c r="E52" s="215" t="s">
        <v>161</v>
      </c>
    </row>
    <row r="53" spans="2:5">
      <c r="B53" s="147"/>
      <c r="C53" s="162" t="s">
        <v>185</v>
      </c>
      <c r="D53" s="224"/>
      <c r="E53" s="215" t="s">
        <v>186</v>
      </c>
    </row>
    <row r="54" spans="2:5">
      <c r="B54" s="156"/>
      <c r="C54" s="159" t="s">
        <v>187</v>
      </c>
      <c r="D54" s="212"/>
      <c r="E54" s="215" t="s">
        <v>161</v>
      </c>
    </row>
    <row r="55" spans="2:5">
      <c r="B55" s="156"/>
      <c r="C55" s="159" t="s">
        <v>188</v>
      </c>
      <c r="D55" s="212"/>
      <c r="E55" s="215" t="s">
        <v>176</v>
      </c>
    </row>
    <row r="56" spans="2:5">
      <c r="B56" s="156"/>
      <c r="C56" s="159" t="s">
        <v>189</v>
      </c>
      <c r="D56" s="212"/>
      <c r="E56" s="215" t="s">
        <v>161</v>
      </c>
    </row>
    <row r="57" spans="2:5">
      <c r="B57" s="156"/>
      <c r="C57" s="159" t="s">
        <v>190</v>
      </c>
      <c r="D57" s="212"/>
      <c r="E57" s="215" t="s">
        <v>176</v>
      </c>
    </row>
    <row r="58" spans="2:5" ht="13.5" thickBot="1">
      <c r="B58" s="225"/>
      <c r="C58" s="221" t="s">
        <v>191</v>
      </c>
      <c r="D58" s="226"/>
      <c r="E58" s="215" t="s">
        <v>192</v>
      </c>
    </row>
    <row r="59" spans="2:5">
      <c r="B59" s="144" t="s">
        <v>144</v>
      </c>
      <c r="C59" s="227" t="s">
        <v>145</v>
      </c>
      <c r="D59" s="199"/>
      <c r="E59" s="228" t="s">
        <v>161</v>
      </c>
    </row>
    <row r="60" spans="2:5" ht="13.5" thickBot="1">
      <c r="B60" s="207"/>
      <c r="C60" s="229" t="s">
        <v>146</v>
      </c>
      <c r="D60" s="230"/>
      <c r="E60" s="231" t="s">
        <v>161</v>
      </c>
    </row>
    <row r="61" spans="2:5">
      <c r="B61" s="232"/>
      <c r="C61" s="232"/>
      <c r="D61" s="232"/>
      <c r="E61" s="233"/>
    </row>
    <row r="62" spans="2:5">
      <c r="B62" s="232"/>
      <c r="C62" s="232"/>
      <c r="D62" s="232"/>
      <c r="E62" s="233"/>
    </row>
    <row r="63" spans="2:5">
      <c r="B63" s="234"/>
      <c r="C63" s="232"/>
      <c r="D63" s="232"/>
      <c r="E63" s="233"/>
    </row>
    <row r="64" spans="2:5">
      <c r="B64" s="234"/>
      <c r="C64" s="232"/>
      <c r="D64" s="232"/>
      <c r="E64" s="233"/>
    </row>
    <row r="65" spans="2:5">
      <c r="B65" s="234"/>
      <c r="C65" s="232"/>
      <c r="D65" s="232"/>
      <c r="E65" s="233"/>
    </row>
    <row r="66" spans="2:5">
      <c r="B66" s="232"/>
      <c r="C66" s="232"/>
      <c r="D66" s="232"/>
      <c r="E66" s="233"/>
    </row>
    <row r="67" spans="2:5">
      <c r="B67" s="232"/>
      <c r="C67" s="232"/>
      <c r="D67" s="232"/>
      <c r="E67" s="233"/>
    </row>
    <row r="68" spans="2:5">
      <c r="B68" s="232"/>
      <c r="C68" s="232"/>
      <c r="D68" s="232"/>
      <c r="E68" s="233"/>
    </row>
    <row r="69" spans="2:5">
      <c r="B69" s="232"/>
      <c r="C69" s="232"/>
      <c r="D69" s="232"/>
      <c r="E69" s="233"/>
    </row>
    <row r="70" spans="2:5">
      <c r="B70" s="232"/>
      <c r="C70" s="232"/>
      <c r="D70" s="232"/>
      <c r="E70" s="143"/>
    </row>
    <row r="71" spans="2:5">
      <c r="B71" s="232"/>
      <c r="C71" s="232"/>
      <c r="D71" s="232"/>
      <c r="E71" s="143"/>
    </row>
    <row r="72" spans="2:5">
      <c r="B72" s="232"/>
      <c r="C72" s="232"/>
      <c r="D72" s="232"/>
      <c r="E72" s="143"/>
    </row>
    <row r="73" spans="2:5">
      <c r="B73" s="232"/>
      <c r="C73" s="232"/>
      <c r="D73" s="232"/>
      <c r="E73" s="143"/>
    </row>
    <row r="74" spans="2:5">
      <c r="B74" s="232"/>
      <c r="C74" s="232"/>
      <c r="D74" s="232"/>
      <c r="E74" s="143"/>
    </row>
    <row r="75" spans="2:5">
      <c r="B75" s="232"/>
      <c r="C75" s="232"/>
      <c r="D75" s="232"/>
      <c r="E75" s="143"/>
    </row>
    <row r="76" spans="2:5">
      <c r="B76" s="232"/>
      <c r="C76" s="232"/>
      <c r="D76" s="232"/>
      <c r="E76" s="143"/>
    </row>
    <row r="77" spans="2:5">
      <c r="B77" s="232"/>
      <c r="C77" s="232"/>
      <c r="D77" s="232"/>
      <c r="E77" s="143"/>
    </row>
    <row r="78" spans="2:5">
      <c r="B78" s="232"/>
      <c r="C78" s="232"/>
      <c r="D78" s="232"/>
      <c r="E78" s="143"/>
    </row>
    <row r="79" spans="2:5">
      <c r="B79" s="232"/>
      <c r="C79" s="232"/>
      <c r="D79" s="232"/>
      <c r="E79" s="143"/>
    </row>
    <row r="80" spans="2:5">
      <c r="B80" s="232"/>
      <c r="C80" s="232"/>
      <c r="D80" s="232"/>
      <c r="E80" s="143"/>
    </row>
    <row r="81" spans="2:5">
      <c r="B81" s="232"/>
      <c r="C81" s="232"/>
      <c r="D81" s="232"/>
      <c r="E81" s="143"/>
    </row>
    <row r="82" spans="2:5">
      <c r="B82" s="232"/>
      <c r="C82" s="232"/>
      <c r="D82" s="232"/>
      <c r="E82" s="143"/>
    </row>
    <row r="83" spans="2:5">
      <c r="B83" s="232"/>
      <c r="C83" s="232"/>
      <c r="D83" s="232"/>
      <c r="E83" s="143"/>
    </row>
    <row r="84" spans="2:5">
      <c r="B84" s="232"/>
      <c r="C84" s="232"/>
      <c r="D84" s="232"/>
      <c r="E84" s="143"/>
    </row>
    <row r="85" spans="2:5">
      <c r="B85" s="232"/>
      <c r="C85" s="232"/>
      <c r="D85" s="232"/>
      <c r="E85" s="143"/>
    </row>
    <row r="86" spans="2:5">
      <c r="B86" s="232"/>
      <c r="C86" s="232"/>
      <c r="D86" s="232"/>
      <c r="E86" s="143"/>
    </row>
    <row r="87" spans="2:5">
      <c r="B87" s="232"/>
      <c r="C87" s="232"/>
      <c r="D87" s="232"/>
      <c r="E87" s="143"/>
    </row>
    <row r="88" spans="2:5">
      <c r="B88" s="232"/>
      <c r="C88" s="232"/>
      <c r="D88" s="232"/>
      <c r="E88" s="143"/>
    </row>
    <row r="89" spans="2:5">
      <c r="B89" s="232"/>
      <c r="C89" s="232"/>
      <c r="D89" s="232"/>
      <c r="E89" s="143"/>
    </row>
    <row r="90" spans="2:5">
      <c r="B90" s="232"/>
      <c r="C90" s="232"/>
      <c r="D90" s="232"/>
      <c r="E90" s="143"/>
    </row>
    <row r="91" spans="2:5">
      <c r="B91" s="232"/>
      <c r="C91" s="232"/>
      <c r="D91" s="232"/>
      <c r="E91" s="143"/>
    </row>
    <row r="92" spans="2:5">
      <c r="B92" s="232"/>
      <c r="C92" s="232"/>
      <c r="D92" s="232"/>
      <c r="E92" s="143"/>
    </row>
    <row r="93" spans="2:5">
      <c r="B93" s="232"/>
      <c r="C93" s="232"/>
      <c r="D93" s="232"/>
      <c r="E93" s="143"/>
    </row>
    <row r="94" spans="2:5">
      <c r="B94" s="232"/>
      <c r="C94" s="232"/>
      <c r="D94" s="232"/>
      <c r="E94" s="143"/>
    </row>
    <row r="95" spans="2:5">
      <c r="B95" s="232"/>
      <c r="C95" s="232"/>
      <c r="D95" s="232"/>
    </row>
    <row r="96" spans="2:5">
      <c r="B96" s="232"/>
      <c r="C96" s="232"/>
      <c r="D96" s="232"/>
    </row>
    <row r="97" spans="2:4">
      <c r="B97" s="232"/>
      <c r="C97" s="232"/>
      <c r="D97" s="232"/>
    </row>
    <row r="98" spans="2:4">
      <c r="B98" s="232"/>
      <c r="C98" s="232"/>
      <c r="D98" s="232"/>
    </row>
    <row r="99" spans="2:4">
      <c r="B99" s="232"/>
      <c r="C99" s="232"/>
      <c r="D99" s="232"/>
    </row>
    <row r="100" spans="2:4">
      <c r="B100" s="232"/>
      <c r="C100" s="232"/>
      <c r="D100" s="232"/>
    </row>
    <row r="101" spans="2:4">
      <c r="B101" s="232"/>
      <c r="C101" s="232"/>
      <c r="D101" s="232"/>
    </row>
    <row r="102" spans="2:4">
      <c r="B102" s="232"/>
      <c r="C102" s="232"/>
      <c r="D102" s="232"/>
    </row>
    <row r="103" spans="2:4">
      <c r="B103" s="232"/>
      <c r="C103" s="232"/>
      <c r="D103" s="232"/>
    </row>
    <row r="104" spans="2:4">
      <c r="B104" s="232"/>
      <c r="C104" s="232"/>
      <c r="D104" s="232"/>
    </row>
    <row r="105" spans="2:4">
      <c r="B105" s="232"/>
      <c r="C105" s="232"/>
      <c r="D105" s="232"/>
    </row>
    <row r="106" spans="2:4">
      <c r="B106" s="232"/>
      <c r="C106" s="232"/>
      <c r="D106" s="232"/>
    </row>
    <row r="107" spans="2:4">
      <c r="B107" s="232"/>
      <c r="C107" s="232"/>
      <c r="D107" s="232"/>
    </row>
    <row r="108" spans="2:4">
      <c r="B108" s="232"/>
      <c r="C108" s="232"/>
      <c r="D108" s="232"/>
    </row>
    <row r="109" spans="2:4">
      <c r="B109" s="232"/>
      <c r="C109" s="232"/>
      <c r="D109" s="232"/>
    </row>
    <row r="110" spans="2:4">
      <c r="B110" s="232"/>
      <c r="C110" s="232"/>
      <c r="D110" s="232"/>
    </row>
    <row r="111" spans="2:4">
      <c r="B111" s="232"/>
      <c r="C111" s="232"/>
      <c r="D111" s="232"/>
    </row>
    <row r="112" spans="2:4">
      <c r="B112" s="232"/>
      <c r="C112" s="232"/>
      <c r="D112" s="232"/>
    </row>
    <row r="113" spans="2:4">
      <c r="B113" s="232"/>
      <c r="C113" s="232"/>
      <c r="D113" s="232"/>
    </row>
    <row r="114" spans="2:4">
      <c r="B114" s="232"/>
      <c r="C114" s="232"/>
      <c r="D114" s="232"/>
    </row>
    <row r="115" spans="2:4">
      <c r="B115" s="232"/>
      <c r="C115" s="232"/>
      <c r="D115" s="232"/>
    </row>
    <row r="116" spans="2:4">
      <c r="B116" s="232"/>
      <c r="C116" s="232"/>
      <c r="D116" s="232"/>
    </row>
    <row r="117" spans="2:4">
      <c r="B117" s="232"/>
      <c r="C117" s="232"/>
      <c r="D117" s="232"/>
    </row>
    <row r="118" spans="2:4">
      <c r="B118" s="232"/>
      <c r="C118" s="232"/>
      <c r="D118" s="232"/>
    </row>
    <row r="119" spans="2:4">
      <c r="B119" s="232"/>
      <c r="C119" s="232"/>
      <c r="D119" s="232"/>
    </row>
    <row r="120" spans="2:4">
      <c r="B120" s="232"/>
      <c r="C120" s="232"/>
      <c r="D120" s="232"/>
    </row>
  </sheetData>
  <mergeCells count="1">
    <mergeCell ref="B2:C2"/>
  </mergeCells>
  <phoneticPr fontId="0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>
      <selection activeCell="A30" sqref="A30:B35"/>
    </sheetView>
  </sheetViews>
  <sheetFormatPr defaultRowHeight="12.75"/>
  <cols>
    <col min="1" max="1" width="9.140625" style="232"/>
    <col min="2" max="2" width="12.7109375" customWidth="1"/>
    <col min="4" max="4" width="12.42578125" customWidth="1"/>
    <col min="5" max="5" width="2.85546875" customWidth="1"/>
    <col min="6" max="6" width="9" bestFit="1" customWidth="1"/>
    <col min="7" max="7" width="2.85546875" customWidth="1"/>
    <col min="8" max="8" width="9.5703125" bestFit="1" customWidth="1"/>
    <col min="9" max="9" width="9.5703125" customWidth="1"/>
    <col min="10" max="10" width="9.85546875" bestFit="1" customWidth="1"/>
    <col min="11" max="11" width="2.85546875" customWidth="1"/>
    <col min="13" max="13" width="2.85546875" customWidth="1"/>
  </cols>
  <sheetData>
    <row r="1" spans="1:14" s="244" customFormat="1" ht="9.75" customHeight="1">
      <c r="A1" s="242"/>
      <c r="B1" s="243"/>
      <c r="C1" s="243"/>
      <c r="D1" s="243"/>
    </row>
    <row r="2" spans="1:14" s="248" customFormat="1" ht="27" customHeight="1">
      <c r="A2" s="245" t="s">
        <v>206</v>
      </c>
      <c r="B2" s="246"/>
      <c r="C2" s="246"/>
      <c r="D2" s="246"/>
      <c r="E2" s="247"/>
    </row>
    <row r="3" spans="1:14" s="248" customFormat="1" ht="27" customHeight="1">
      <c r="A3" s="245" t="s">
        <v>207</v>
      </c>
      <c r="B3" s="246"/>
      <c r="C3" s="246"/>
      <c r="D3" s="246"/>
      <c r="E3" s="247"/>
      <c r="N3" s="249" t="str">
        <f>'[4]Detail Expenses'!P3</f>
        <v>Enterprise Portal Solutions</v>
      </c>
    </row>
    <row r="4" spans="1:14" s="251" customFormat="1" ht="13.5" customHeight="1">
      <c r="A4" s="250"/>
      <c r="C4" s="252"/>
      <c r="D4" s="253"/>
      <c r="E4" s="254"/>
      <c r="F4" s="255"/>
    </row>
    <row r="5" spans="1:14" s="251" customFormat="1" ht="14.25" customHeight="1" thickBot="1">
      <c r="A5" s="250"/>
      <c r="B5" s="252" t="s">
        <v>197</v>
      </c>
      <c r="D5" s="256" t="s">
        <v>198</v>
      </c>
    </row>
    <row r="6" spans="1:14" s="251" customFormat="1" ht="14.25" customHeight="1" thickBot="1">
      <c r="A6" s="250"/>
      <c r="B6" s="252" t="s">
        <v>199</v>
      </c>
      <c r="D6" s="256" t="s">
        <v>200</v>
      </c>
    </row>
    <row r="7" spans="1:14" s="251" customFormat="1" ht="14.25" customHeight="1" thickBot="1">
      <c r="A7" s="250"/>
      <c r="B7" s="252" t="s">
        <v>201</v>
      </c>
      <c r="D7" s="256" t="s">
        <v>202</v>
      </c>
      <c r="E7" s="254"/>
      <c r="L7" s="257" t="s">
        <v>203</v>
      </c>
      <c r="N7" s="258"/>
    </row>
    <row r="8" spans="1:14">
      <c r="D8" s="259"/>
    </row>
    <row r="10" spans="1:14" s="261" customFormat="1">
      <c r="A10" s="260"/>
    </row>
    <row r="11" spans="1:14" s="261" customFormat="1">
      <c r="A11" s="260"/>
    </row>
    <row r="12" spans="1:14" s="261" customFormat="1">
      <c r="A12" s="260"/>
    </row>
    <row r="13" spans="1:14">
      <c r="H13" s="262"/>
    </row>
    <row r="14" spans="1:14">
      <c r="H14" s="262"/>
    </row>
    <row r="15" spans="1:14">
      <c r="H15" s="262"/>
    </row>
    <row r="16" spans="1:14">
      <c r="H16" s="262"/>
    </row>
    <row r="17" spans="1:8" ht="15.75">
      <c r="A17" s="263" t="s">
        <v>204</v>
      </c>
      <c r="H17" s="262">
        <v>7590</v>
      </c>
    </row>
    <row r="18" spans="1:8" ht="15.75">
      <c r="A18" s="263" t="s">
        <v>205</v>
      </c>
      <c r="H18" s="262">
        <v>812</v>
      </c>
    </row>
    <row r="19" spans="1:8">
      <c r="H19" s="262"/>
    </row>
    <row r="20" spans="1:8" ht="15.75">
      <c r="A20" s="263" t="s">
        <v>204</v>
      </c>
      <c r="H20" s="264">
        <f>SUM(H16:H19)</f>
        <v>8402</v>
      </c>
    </row>
    <row r="21" spans="1:8">
      <c r="H21" s="262"/>
    </row>
    <row r="22" spans="1:8">
      <c r="H22" s="262"/>
    </row>
  </sheetData>
  <phoneticPr fontId="27" type="noConversion"/>
  <pageMargins left="0.75" right="0.75" top="1" bottom="1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workbookViewId="0">
      <selection activeCell="C9" sqref="C9"/>
    </sheetView>
  </sheetViews>
  <sheetFormatPr defaultRowHeight="12.75"/>
  <cols>
    <col min="1" max="1" width="14.42578125" customWidth="1"/>
    <col min="2" max="2" width="52.28515625" customWidth="1"/>
    <col min="3" max="3" width="18.71093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44">
      <c r="A1" s="60" t="s">
        <v>52</v>
      </c>
      <c r="B1" s="61"/>
      <c r="C1" s="62">
        <v>36220</v>
      </c>
    </row>
    <row r="2" spans="1:44" ht="15.75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38">
      <c r="A1" s="60" t="s">
        <v>52</v>
      </c>
      <c r="B1" s="61"/>
      <c r="C1" s="62" t="s">
        <v>64</v>
      </c>
    </row>
    <row r="2" spans="1:38" ht="15.75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opLeftCell="A28" workbookViewId="0">
      <selection activeCell="C50" sqref="C50"/>
    </sheetView>
  </sheetViews>
  <sheetFormatPr defaultRowHeight="12.75"/>
  <cols>
    <col min="1" max="1" width="14.42578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Co 359 Invoice</vt:lpstr>
      <vt:lpstr>Invoice</vt:lpstr>
      <vt:lpstr>IT Infrastructure</vt:lpstr>
      <vt:lpstr>IT Infrastructure Services</vt:lpstr>
      <vt:lpstr>Enterprise Portal Solutions</vt:lpstr>
      <vt:lpstr>Co 34V</vt:lpstr>
      <vt:lpstr>ICFeb correction</vt:lpstr>
      <vt:lpstr>ICAprest</vt:lpstr>
      <vt:lpstr>Additional Inv for CC to Corp</vt:lpstr>
      <vt:lpstr>Invoice!Print_Area</vt:lpstr>
      <vt:lpstr>'IT Infrastructure'!Print_Titles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2001-09-08T17:48:35Z</cp:lastPrinted>
  <dcterms:created xsi:type="dcterms:W3CDTF">1998-06-25T13:24:09Z</dcterms:created>
  <dcterms:modified xsi:type="dcterms:W3CDTF">2023-09-15T19:36:54Z</dcterms:modified>
</cp:coreProperties>
</file>