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FB7431-BB4B-4823-AF9A-CD390BBEDEE1}" xr6:coauthVersionLast="47" xr6:coauthVersionMax="47" xr10:uidLastSave="{00000000-0000-0000-0000-000000000000}"/>
  <bookViews>
    <workbookView xWindow="-120" yWindow="-120" windowWidth="38640" windowHeight="15720" tabRatio="611" activeTab="1"/>
  </bookViews>
  <sheets>
    <sheet name="QtrsPlan" sheetId="10" r:id="rId1"/>
    <sheet name="QrtsActuals" sheetId="14" r:id="rId2"/>
    <sheet name="Upside_Downside" sheetId="11" r:id="rId3"/>
  </sheets>
  <definedNames>
    <definedName name="_xlnm.Print_Area" localSheetId="1">QrtsActuals!$1:$1048576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14" l="1"/>
  <c r="A2" i="14"/>
  <c r="N7" i="14"/>
  <c r="N8" i="14"/>
  <c r="N9" i="14"/>
  <c r="N10" i="14"/>
  <c r="N11" i="14"/>
  <c r="N12" i="14"/>
  <c r="N13" i="14"/>
  <c r="N14" i="14"/>
  <c r="N15" i="14"/>
  <c r="J16" i="14"/>
  <c r="N16" i="14"/>
  <c r="N17" i="14"/>
  <c r="N18" i="14"/>
  <c r="N19" i="14"/>
  <c r="N20" i="14"/>
  <c r="N21" i="14"/>
  <c r="N22" i="14"/>
  <c r="N23" i="14"/>
  <c r="N24" i="14"/>
  <c r="N25" i="14"/>
  <c r="F26" i="14"/>
  <c r="H26" i="14"/>
  <c r="N26" i="14"/>
  <c r="N27" i="14"/>
  <c r="N28" i="14"/>
  <c r="F30" i="14"/>
  <c r="H30" i="14"/>
  <c r="J30" i="14"/>
  <c r="L30" i="14"/>
  <c r="N30" i="14"/>
  <c r="N7" i="10"/>
  <c r="N10" i="10"/>
  <c r="N11" i="10"/>
  <c r="F13" i="10"/>
  <c r="H13" i="10"/>
  <c r="J13" i="10"/>
  <c r="L13" i="10"/>
  <c r="N13" i="10"/>
  <c r="N15" i="10"/>
  <c r="N16" i="10"/>
  <c r="N17" i="10"/>
  <c r="F19" i="10"/>
  <c r="G19" i="10"/>
  <c r="H19" i="10"/>
  <c r="I19" i="10"/>
  <c r="J19" i="10"/>
  <c r="K19" i="10"/>
  <c r="L19" i="10"/>
  <c r="M19" i="10"/>
  <c r="N19" i="10"/>
  <c r="L22" i="10"/>
  <c r="N22" i="10"/>
  <c r="F24" i="10"/>
  <c r="H24" i="10"/>
  <c r="J24" i="10"/>
  <c r="L24" i="10"/>
  <c r="N24" i="10"/>
  <c r="A1" i="11"/>
  <c r="A2" i="11"/>
  <c r="J17" i="11"/>
  <c r="H21" i="11"/>
  <c r="I21" i="11"/>
  <c r="J21" i="11"/>
  <c r="K21" i="11"/>
  <c r="L21" i="11"/>
  <c r="M21" i="11"/>
  <c r="N21" i="11"/>
  <c r="O21" i="11"/>
</calcChain>
</file>

<file path=xl/sharedStrings.xml><?xml version="1.0" encoding="utf-8"?>
<sst xmlns="http://schemas.openxmlformats.org/spreadsheetml/2006/main" count="76" uniqueCount="63">
  <si>
    <t>(In Millions) Round to One decimal place</t>
  </si>
  <si>
    <t>1st Qtr</t>
  </si>
  <si>
    <t>2nd Qtr</t>
  </si>
  <si>
    <t>3rd Qtr</t>
  </si>
  <si>
    <t>4th Qtr</t>
  </si>
  <si>
    <t>Total</t>
  </si>
  <si>
    <t>Other Variance</t>
  </si>
  <si>
    <t>1st Current Estimate - IBIT</t>
  </si>
  <si>
    <t>Probability</t>
  </si>
  <si>
    <t>Upsides / Downsides</t>
  </si>
  <si>
    <t>Quarter</t>
  </si>
  <si>
    <t xml:space="preserve">  Total</t>
  </si>
  <si>
    <t>2nd Current Estimate - IBIT</t>
  </si>
  <si>
    <t>Plan - IBIT</t>
  </si>
  <si>
    <t>2000 Actuals - IBIT</t>
  </si>
  <si>
    <t>IBIT</t>
  </si>
  <si>
    <t>(In Millions)</t>
  </si>
  <si>
    <t>Net Income</t>
  </si>
  <si>
    <t>Funds Flow</t>
  </si>
  <si>
    <t>Obligations</t>
  </si>
  <si>
    <t>Please list items that could materially affect your current estimate.</t>
  </si>
  <si>
    <t>PORTLAND GENERAL GROUP</t>
  </si>
  <si>
    <t>COLI income</t>
  </si>
  <si>
    <t>Dependant on market</t>
  </si>
  <si>
    <t>Q3/Q4</t>
  </si>
  <si>
    <t>Storm outages</t>
  </si>
  <si>
    <t>Q4</t>
  </si>
  <si>
    <t>Trojan offset</t>
  </si>
  <si>
    <t>Customer Choice reversal</t>
  </si>
  <si>
    <t>GATX fee</t>
  </si>
  <si>
    <t xml:space="preserve">Gross Margin (favorable prices at time of </t>
  </si>
  <si>
    <t xml:space="preserve">     current estimate)</t>
  </si>
  <si>
    <t>TOLI income</t>
  </si>
  <si>
    <t>Overview</t>
  </si>
  <si>
    <t>Merger MOU</t>
  </si>
  <si>
    <t>NEIL settlement</t>
  </si>
  <si>
    <t xml:space="preserve">FAS 133 </t>
  </si>
  <si>
    <t>$3 mm up or down</t>
  </si>
  <si>
    <t>Trading reserves</t>
  </si>
  <si>
    <t>Normal Retail loads</t>
  </si>
  <si>
    <t>Other variance</t>
  </si>
  <si>
    <t>BPC stock sale</t>
  </si>
  <si>
    <t>Gross Margin (decline in market price)</t>
  </si>
  <si>
    <t>Pelton/Round Butte Sale (move to Q1 2002)</t>
  </si>
  <si>
    <t>Power Costs (plant operations/market price)</t>
  </si>
  <si>
    <t>Blanket job reclass</t>
  </si>
  <si>
    <t>Maintenance costs</t>
  </si>
  <si>
    <t>Sullivan reserve reversal</t>
  </si>
  <si>
    <t xml:space="preserve">Corporate overhead </t>
  </si>
  <si>
    <t>Employee benefits</t>
  </si>
  <si>
    <t>Sale of Pelton/Round Butte</t>
  </si>
  <si>
    <t>Gross Margin (net of PCA)</t>
  </si>
  <si>
    <t>Energy Efficiency</t>
  </si>
  <si>
    <t>Goodwill transfer</t>
  </si>
  <si>
    <t>Plan has been adjusted by ($3.4) mm for GATX fee and $10.4 mm for transfer of goodwill</t>
  </si>
  <si>
    <t>THIRD CURRENT ESTIMATE</t>
  </si>
  <si>
    <t>3rd Current Estimate - IBIT</t>
  </si>
  <si>
    <t xml:space="preserve">Improved Gross Margin </t>
  </si>
  <si>
    <t>Note:  Q3 and Q4 include $5.2 mm for goodwill transfer to ENA, assumed effective 7/1</t>
  </si>
  <si>
    <t>Acctg changes and rate case implementation</t>
  </si>
  <si>
    <t>Accounting changes and rate case implementation</t>
  </si>
  <si>
    <t xml:space="preserve">     to be reviewed by AA&amp;Co.</t>
  </si>
  <si>
    <t>O&amp;M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</si>
</sst>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2" formatCode="#,##0.0_);\(#,##0.0\)"/>
    <numFmt numFmtId="178" formatCode="_(* #,##0.0_);_(* \(#,##0.0\);_(* &quot;-&quot;?_);_(@_)"/>
    <numFmt numFmtId="185" formatCode="#,##0.0_);[Red]\(#,##0.0\)"/>
  </numFmts>
  <fonts count="11">
    <font>
      <sz val="10"/>
      <name val="Helv"/>
    </font>
    <font>
      <b/>
      <sz val="10"/>
      <name val="Arial"/>
    </font>
    <font>
      <sz val="10"/>
      <name val="Arial"/>
    </font>
    <font>
      <b/>
      <sz val="12"/>
      <name val="Palatino"/>
      <family val="1"/>
    </font>
    <font>
      <b/>
      <sz val="10"/>
      <name val="Palatino"/>
      <family val="1"/>
    </font>
    <font>
      <sz val="10"/>
      <name val="Palatino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Helv"/>
    </font>
    <font>
      <sz val="12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172" fontId="0" fillId="0" borderId="0"/>
    <xf numFmtId="43" fontId="2" fillId="0" borderId="0" applyFont="0" applyFill="0" applyBorder="0" applyAlignment="0" applyProtection="0"/>
  </cellStyleXfs>
  <cellXfs count="28">
    <xf numFmtId="172" fontId="0" fillId="0" borderId="0" xfId="0"/>
    <xf numFmtId="178" fontId="3" fillId="0" borderId="0" xfId="0" applyNumberFormat="1" applyFont="1" applyAlignment="1">
      <alignment horizontal="centerContinuous"/>
    </xf>
    <xf numFmtId="178" fontId="4" fillId="0" borderId="0" xfId="0" applyNumberFormat="1" applyFont="1" applyAlignment="1">
      <alignment horizontal="centerContinuous"/>
    </xf>
    <xf numFmtId="178" fontId="5" fillId="0" borderId="0" xfId="0" applyNumberFormat="1" applyFont="1"/>
    <xf numFmtId="178" fontId="4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4" fillId="0" borderId="0" xfId="0" applyNumberFormat="1" applyFont="1"/>
    <xf numFmtId="178" fontId="5" fillId="0" borderId="0" xfId="1" applyNumberFormat="1" applyFont="1"/>
    <xf numFmtId="178" fontId="5" fillId="0" borderId="0" xfId="1" applyNumberFormat="1" applyFont="1" applyBorder="1"/>
    <xf numFmtId="178" fontId="4" fillId="0" borderId="2" xfId="0" applyNumberFormat="1" applyFont="1" applyBorder="1"/>
    <xf numFmtId="178" fontId="4" fillId="0" borderId="0" xfId="0" applyNumberFormat="1" applyFont="1" applyBorder="1"/>
    <xf numFmtId="178" fontId="5" fillId="0" borderId="0" xfId="0" applyNumberFormat="1" applyFont="1" applyBorder="1"/>
    <xf numFmtId="178" fontId="5" fillId="0" borderId="0" xfId="1" applyNumberFormat="1" applyFont="1" applyBorder="1" applyAlignment="1">
      <alignment horizontal="left"/>
    </xf>
    <xf numFmtId="178" fontId="5" fillId="0" borderId="1" xfId="0" applyNumberFormat="1" applyFont="1" applyBorder="1"/>
    <xf numFmtId="178" fontId="4" fillId="0" borderId="3" xfId="0" applyNumberFormat="1" applyFont="1" applyBorder="1"/>
    <xf numFmtId="172" fontId="6" fillId="0" borderId="0" xfId="0" applyFont="1" applyAlignment="1">
      <alignment horizontal="centerContinuous"/>
    </xf>
    <xf numFmtId="172" fontId="1" fillId="0" borderId="0" xfId="0" applyFont="1" applyAlignment="1">
      <alignment horizontal="centerContinuous"/>
    </xf>
    <xf numFmtId="172" fontId="7" fillId="0" borderId="0" xfId="0" applyFont="1"/>
    <xf numFmtId="172" fontId="7" fillId="0" borderId="1" xfId="0" applyFont="1" applyBorder="1" applyAlignment="1">
      <alignment horizontal="center"/>
    </xf>
    <xf numFmtId="172" fontId="7" fillId="0" borderId="0" xfId="0" applyFont="1" applyBorder="1" applyAlignment="1">
      <alignment horizontal="center"/>
    </xf>
    <xf numFmtId="172" fontId="0" fillId="0" borderId="0" xfId="0" applyAlignment="1">
      <alignment horizontal="center"/>
    </xf>
    <xf numFmtId="185" fontId="0" fillId="0" borderId="0" xfId="0" applyNumberFormat="1"/>
    <xf numFmtId="185" fontId="0" fillId="0" borderId="1" xfId="0" applyNumberFormat="1" applyBorder="1"/>
    <xf numFmtId="185" fontId="0" fillId="0" borderId="3" xfId="0" applyNumberFormat="1" applyBorder="1"/>
    <xf numFmtId="172" fontId="0" fillId="0" borderId="0" xfId="0" applyNumberFormat="1"/>
    <xf numFmtId="172" fontId="8" fillId="0" borderId="0" xfId="0" applyFont="1"/>
    <xf numFmtId="172" fontId="9" fillId="0" borderId="0" xfId="0" applyFont="1"/>
    <xf numFmtId="18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4</xdr:col>
      <xdr:colOff>0</xdr:colOff>
      <xdr:row>5</xdr:row>
      <xdr:rowOff>76200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1F71869-F6D1-BCD7-60F5-DDD9A33CF2F9}"/>
            </a:ext>
          </a:extLst>
        </xdr:cNvPr>
        <xdr:cNvSpPr txBox="1">
          <a:spLocks noChangeArrowheads="1"/>
        </xdr:cNvSpPr>
      </xdr:nvSpPr>
      <xdr:spPr bwMode="auto">
        <a:xfrm>
          <a:off x="781050" y="695325"/>
          <a:ext cx="1657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152400</xdr:rowOff>
    </xdr:from>
    <xdr:ext cx="95250" cy="295275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19E338D-D716-883C-9EEA-CDE7F01503B5}"/>
            </a:ext>
          </a:extLst>
        </xdr:cNvPr>
        <xdr:cNvSpPr txBox="1">
          <a:spLocks noChangeArrowheads="1"/>
        </xdr:cNvSpPr>
      </xdr:nvSpPr>
      <xdr:spPr bwMode="auto">
        <a:xfrm>
          <a:off x="981075" y="914400"/>
          <a:ext cx="95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showGridLines="0" workbookViewId="0"/>
  </sheetViews>
  <sheetFormatPr defaultRowHeight="12.75"/>
  <cols>
    <col min="1" max="4" width="9.140625" style="3"/>
    <col min="5" max="5" width="10.28515625" style="3" customWidth="1"/>
    <col min="6" max="6" width="9.140625" style="3"/>
    <col min="7" max="7" width="1.28515625" style="3" customWidth="1"/>
    <col min="8" max="8" width="9.140625" style="3"/>
    <col min="9" max="9" width="1.28515625" style="3" customWidth="1"/>
    <col min="10" max="10" width="9.140625" style="3"/>
    <col min="11" max="11" width="1.28515625" style="3" customWidth="1"/>
    <col min="12" max="12" width="9.140625" style="3"/>
    <col min="13" max="13" width="1.28515625" style="3" customWidth="1"/>
    <col min="14" max="16384" width="9.140625" style="3"/>
  </cols>
  <sheetData>
    <row r="1" spans="1:14" ht="15.7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>
      <c r="A2" s="1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13</v>
      </c>
      <c r="F7" s="3">
        <v>56.5</v>
      </c>
      <c r="H7" s="3">
        <v>56.3</v>
      </c>
      <c r="J7" s="3">
        <v>23.3</v>
      </c>
      <c r="L7" s="3">
        <v>75.2</v>
      </c>
      <c r="N7" s="6">
        <f>SUM(F7:M7)</f>
        <v>211.3</v>
      </c>
    </row>
    <row r="8" spans="1:14">
      <c r="F8" s="7"/>
      <c r="H8" s="7"/>
      <c r="J8" s="7"/>
      <c r="L8" s="7"/>
    </row>
    <row r="9" spans="1:14">
      <c r="A9" s="3" t="s">
        <v>30</v>
      </c>
      <c r="F9" s="8"/>
      <c r="G9" s="8"/>
      <c r="H9" s="8"/>
      <c r="I9" s="8"/>
      <c r="J9" s="8"/>
      <c r="K9" s="8"/>
      <c r="L9" s="8"/>
      <c r="M9" s="8"/>
    </row>
    <row r="10" spans="1:14">
      <c r="A10" s="3" t="s">
        <v>31</v>
      </c>
      <c r="F10" s="8"/>
      <c r="G10" s="8"/>
      <c r="H10" s="8"/>
      <c r="I10" s="8"/>
      <c r="J10" s="8">
        <v>12.7</v>
      </c>
      <c r="K10" s="8"/>
      <c r="L10" s="8"/>
      <c r="M10" s="8"/>
      <c r="N10" s="3">
        <f>SUM(F10:M10)</f>
        <v>12.7</v>
      </c>
    </row>
    <row r="11" spans="1:14">
      <c r="A11" s="3" t="s">
        <v>6</v>
      </c>
      <c r="F11" s="8">
        <v>3.4</v>
      </c>
      <c r="G11" s="8"/>
      <c r="H11" s="8">
        <v>1.4</v>
      </c>
      <c r="I11" s="8"/>
      <c r="J11" s="8"/>
      <c r="K11" s="8"/>
      <c r="L11" s="8">
        <v>-12.8</v>
      </c>
      <c r="M11" s="8"/>
      <c r="N11" s="3">
        <f>SUM(F11:M11)</f>
        <v>-8</v>
      </c>
    </row>
    <row r="12" spans="1:14" ht="6" customHeight="1">
      <c r="F12" s="7"/>
      <c r="G12" s="7"/>
      <c r="H12" s="7"/>
      <c r="I12" s="7"/>
      <c r="J12" s="7"/>
      <c r="K12" s="7"/>
      <c r="L12" s="7"/>
      <c r="M12" s="7"/>
    </row>
    <row r="13" spans="1:14">
      <c r="A13" s="6" t="s">
        <v>7</v>
      </c>
      <c r="B13" s="6"/>
      <c r="C13" s="6"/>
      <c r="D13" s="6"/>
      <c r="E13" s="6"/>
      <c r="F13" s="9">
        <f>SUM(F7:F12)</f>
        <v>59.9</v>
      </c>
      <c r="G13" s="10"/>
      <c r="H13" s="9">
        <f>SUM(H7:H12)</f>
        <v>57.699999999999996</v>
      </c>
      <c r="I13" s="10"/>
      <c r="J13" s="9">
        <f>SUM(J7:J12)</f>
        <v>36</v>
      </c>
      <c r="K13" s="10"/>
      <c r="L13" s="9">
        <f>SUM(L7:L12)</f>
        <v>62.400000000000006</v>
      </c>
      <c r="M13" s="10"/>
      <c r="N13" s="9">
        <f>SUM(N7:N12)</f>
        <v>216</v>
      </c>
    </row>
    <row r="14" spans="1:14" ht="4.5" customHeight="1"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3" t="s">
        <v>57</v>
      </c>
      <c r="F15" s="7"/>
      <c r="H15" s="7">
        <v>7.3</v>
      </c>
      <c r="J15" s="7"/>
      <c r="K15" s="7"/>
      <c r="L15" s="7"/>
      <c r="N15" s="3">
        <f>SUM(F15:M15)</f>
        <v>7.3</v>
      </c>
    </row>
    <row r="16" spans="1:14">
      <c r="A16" s="3" t="s">
        <v>42</v>
      </c>
      <c r="F16" s="7"/>
      <c r="H16" s="7"/>
      <c r="J16" s="7">
        <v>-38.700000000000003</v>
      </c>
      <c r="K16" s="7"/>
      <c r="L16" s="7"/>
      <c r="N16" s="3">
        <f>SUM(F16:M16)</f>
        <v>-38.700000000000003</v>
      </c>
    </row>
    <row r="17" spans="1:14">
      <c r="A17" s="3" t="s">
        <v>33</v>
      </c>
      <c r="F17" s="8"/>
      <c r="G17" s="7"/>
      <c r="H17" s="8">
        <v>-0.1</v>
      </c>
      <c r="I17" s="7"/>
      <c r="J17" s="8"/>
      <c r="K17" s="7"/>
      <c r="L17" s="12">
        <v>6.2</v>
      </c>
      <c r="M17" s="7"/>
      <c r="N17" s="3">
        <f>SUM(F17:M17)</f>
        <v>6.1000000000000005</v>
      </c>
    </row>
    <row r="18" spans="1:14" ht="6" customHeight="1">
      <c r="F18" s="13"/>
      <c r="H18" s="13"/>
      <c r="J18" s="13"/>
      <c r="L18" s="13"/>
      <c r="N18" s="13"/>
    </row>
    <row r="19" spans="1:14">
      <c r="A19" s="6" t="s">
        <v>12</v>
      </c>
      <c r="B19" s="6"/>
      <c r="C19" s="6"/>
      <c r="D19" s="6"/>
      <c r="E19" s="6"/>
      <c r="F19" s="9">
        <f>SUM(F13:F18)</f>
        <v>59.9</v>
      </c>
      <c r="G19" s="9">
        <f t="shared" ref="G19:N19" si="0">SUM(G13:G18)</f>
        <v>0</v>
      </c>
      <c r="H19" s="9">
        <f t="shared" si="0"/>
        <v>64.900000000000006</v>
      </c>
      <c r="I19" s="9">
        <f t="shared" si="0"/>
        <v>0</v>
      </c>
      <c r="J19" s="9">
        <f t="shared" si="0"/>
        <v>-2.7000000000000028</v>
      </c>
      <c r="K19" s="9">
        <f t="shared" si="0"/>
        <v>0</v>
      </c>
      <c r="L19" s="9">
        <f t="shared" si="0"/>
        <v>68.600000000000009</v>
      </c>
      <c r="M19" s="9">
        <f t="shared" si="0"/>
        <v>0</v>
      </c>
      <c r="N19" s="9">
        <f t="shared" si="0"/>
        <v>190.70000000000002</v>
      </c>
    </row>
    <row r="20" spans="1:14" ht="4.5" customHeight="1">
      <c r="F20" s="11"/>
      <c r="G20" s="11"/>
      <c r="H20" s="11"/>
      <c r="I20" s="11"/>
      <c r="J20" s="11"/>
      <c r="K20" s="11"/>
      <c r="L20" s="11"/>
      <c r="M20" s="11"/>
      <c r="N20" s="11"/>
    </row>
    <row r="21" spans="1:14">
      <c r="F21" s="8"/>
      <c r="G21" s="7"/>
      <c r="H21" s="8"/>
      <c r="I21" s="7"/>
      <c r="J21" s="8"/>
      <c r="K21" s="7"/>
      <c r="L21" s="12"/>
      <c r="M21" s="7"/>
    </row>
    <row r="22" spans="1:14">
      <c r="A22" s="3" t="s">
        <v>6</v>
      </c>
      <c r="F22" s="8"/>
      <c r="G22" s="7"/>
      <c r="H22" s="8"/>
      <c r="I22" s="7"/>
      <c r="J22" s="8"/>
      <c r="K22" s="7"/>
      <c r="L22" s="12">
        <f>73-68.6</f>
        <v>4.4000000000000057</v>
      </c>
      <c r="M22" s="7"/>
      <c r="N22" s="3">
        <f>SUM(F22:M22)</f>
        <v>4.4000000000000057</v>
      </c>
    </row>
    <row r="23" spans="1:14" ht="6.75" customHeight="1">
      <c r="F23" s="13"/>
      <c r="H23" s="13"/>
      <c r="J23" s="13"/>
      <c r="L23" s="13"/>
      <c r="N23" s="13"/>
    </row>
    <row r="24" spans="1:14" ht="13.5" thickBot="1">
      <c r="A24" s="6" t="s">
        <v>56</v>
      </c>
      <c r="B24" s="6"/>
      <c r="C24" s="6"/>
      <c r="D24" s="6"/>
      <c r="E24" s="6"/>
      <c r="F24" s="14">
        <f>SUM(F19:F23)</f>
        <v>59.9</v>
      </c>
      <c r="G24" s="10"/>
      <c r="H24" s="14">
        <f>SUM(H19:H23)</f>
        <v>64.900000000000006</v>
      </c>
      <c r="I24" s="10"/>
      <c r="J24" s="14">
        <f>SUM(J19:J23)</f>
        <v>-2.7000000000000028</v>
      </c>
      <c r="K24" s="10"/>
      <c r="L24" s="14">
        <f>SUM(L19:L23)</f>
        <v>73.000000000000014</v>
      </c>
      <c r="M24" s="10"/>
      <c r="N24" s="14">
        <f>SUM(N19:N23)</f>
        <v>195.10000000000002</v>
      </c>
    </row>
    <row r="25" spans="1:14" ht="13.5" thickTop="1"/>
    <row r="27" spans="1:14">
      <c r="A27" s="3" t="s">
        <v>54</v>
      </c>
    </row>
  </sheetData>
  <pageMargins left="0.43" right="0.4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A9" workbookViewId="0">
      <selection activeCell="L27" sqref="L27"/>
    </sheetView>
  </sheetViews>
  <sheetFormatPr defaultRowHeight="12.75"/>
  <cols>
    <col min="1" max="4" width="9.140625" style="3"/>
    <col min="5" max="5" width="10.28515625" style="3" customWidth="1"/>
    <col min="6" max="6" width="9.140625" style="3"/>
    <col min="7" max="7" width="1.28515625" style="3" customWidth="1"/>
    <col min="8" max="8" width="9.140625" style="3"/>
    <col min="9" max="9" width="1.28515625" style="3" customWidth="1"/>
    <col min="10" max="10" width="9.140625" style="3"/>
    <col min="11" max="11" width="1.28515625" style="3" customWidth="1"/>
    <col min="12" max="12" width="9.140625" style="3"/>
    <col min="13" max="13" width="1.28515625" style="3" customWidth="1"/>
    <col min="14" max="16384" width="9.140625" style="3"/>
  </cols>
  <sheetData>
    <row r="1" spans="1:14" ht="15.75">
      <c r="A1" s="1" t="str">
        <f>+QtrsPlan!A1</f>
        <v>PORTLAND GENERAL GROUP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>
      <c r="A2" s="1" t="str">
        <f>+QtrsPlan!A2</f>
        <v>THIRD CURRENT ESTIMATE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6" spans="1:14">
      <c r="F6" s="4" t="s">
        <v>1</v>
      </c>
      <c r="H6" s="4" t="s">
        <v>2</v>
      </c>
      <c r="I6" s="5"/>
      <c r="J6" s="4" t="s">
        <v>3</v>
      </c>
      <c r="K6" s="5"/>
      <c r="L6" s="4" t="s">
        <v>4</v>
      </c>
      <c r="M6" s="5"/>
      <c r="N6" s="4" t="s">
        <v>5</v>
      </c>
    </row>
    <row r="7" spans="1:14">
      <c r="A7" s="6" t="s">
        <v>14</v>
      </c>
      <c r="F7" s="3">
        <v>116.5</v>
      </c>
      <c r="H7" s="3">
        <v>62.1</v>
      </c>
      <c r="J7" s="3">
        <v>74.099999999999994</v>
      </c>
      <c r="L7" s="3">
        <v>100</v>
      </c>
      <c r="N7" s="6">
        <f>SUM(F7:M7)</f>
        <v>352.7</v>
      </c>
    </row>
    <row r="8" spans="1:14">
      <c r="F8" s="7"/>
      <c r="H8" s="7"/>
      <c r="J8" s="7"/>
      <c r="L8" s="7"/>
      <c r="N8" s="6">
        <f t="shared" ref="N8:N28" si="0">SUM(F8:M8)</f>
        <v>0</v>
      </c>
    </row>
    <row r="9" spans="1:14">
      <c r="A9" s="3" t="s">
        <v>51</v>
      </c>
      <c r="F9" s="7">
        <v>-6.6</v>
      </c>
      <c r="H9" s="7">
        <v>23.5</v>
      </c>
      <c r="J9" s="7">
        <v>-97.5</v>
      </c>
      <c r="L9" s="7">
        <v>20.3</v>
      </c>
      <c r="N9" s="6">
        <f>SUM(F9:M9)</f>
        <v>-60.3</v>
      </c>
    </row>
    <row r="10" spans="1:14">
      <c r="A10" s="3" t="s">
        <v>28</v>
      </c>
      <c r="F10" s="7">
        <v>-31</v>
      </c>
      <c r="H10" s="7"/>
      <c r="J10" s="7"/>
      <c r="L10" s="7"/>
      <c r="N10" s="6">
        <f t="shared" si="0"/>
        <v>-31</v>
      </c>
    </row>
    <row r="11" spans="1:14">
      <c r="A11" s="3" t="s">
        <v>22</v>
      </c>
      <c r="F11" s="7">
        <v>-21</v>
      </c>
      <c r="H11" s="7">
        <v>3.6</v>
      </c>
      <c r="J11" s="7">
        <v>-3.6</v>
      </c>
      <c r="L11" s="7">
        <v>3.8</v>
      </c>
      <c r="N11" s="6">
        <f t="shared" si="0"/>
        <v>-17.2</v>
      </c>
    </row>
    <row r="12" spans="1:14">
      <c r="A12" s="3" t="s">
        <v>27</v>
      </c>
      <c r="F12" s="7"/>
      <c r="H12" s="7"/>
      <c r="J12" s="7"/>
      <c r="L12" s="7">
        <v>-19</v>
      </c>
      <c r="N12" s="6">
        <f t="shared" si="0"/>
        <v>-19</v>
      </c>
    </row>
    <row r="13" spans="1:14">
      <c r="A13" s="3" t="s">
        <v>29</v>
      </c>
      <c r="F13" s="7"/>
      <c r="H13" s="7">
        <v>-3.4</v>
      </c>
      <c r="J13" s="7"/>
      <c r="L13" s="7">
        <v>1.8</v>
      </c>
      <c r="N13" s="6">
        <f t="shared" si="0"/>
        <v>-1.5999999999999999</v>
      </c>
    </row>
    <row r="14" spans="1:14">
      <c r="A14" s="3" t="s">
        <v>35</v>
      </c>
      <c r="F14" s="7">
        <v>-5</v>
      </c>
      <c r="H14" s="7"/>
      <c r="J14" s="7"/>
      <c r="L14" s="7">
        <v>-14.1</v>
      </c>
      <c r="N14" s="6">
        <f t="shared" si="0"/>
        <v>-19.100000000000001</v>
      </c>
    </row>
    <row r="15" spans="1:14">
      <c r="A15" s="3" t="s">
        <v>34</v>
      </c>
      <c r="F15" s="7"/>
      <c r="H15" s="7">
        <v>-3.4</v>
      </c>
      <c r="J15" s="7">
        <v>4.7</v>
      </c>
      <c r="L15" s="7"/>
      <c r="N15" s="6">
        <f t="shared" si="0"/>
        <v>1.3000000000000003</v>
      </c>
    </row>
    <row r="16" spans="1:14">
      <c r="A16" s="3" t="s">
        <v>59</v>
      </c>
      <c r="F16" s="7"/>
      <c r="H16" s="7"/>
      <c r="J16" s="7">
        <f>6.2+2+5.4</f>
        <v>13.6</v>
      </c>
      <c r="L16" s="7">
        <v>1.5</v>
      </c>
      <c r="N16" s="6">
        <f t="shared" si="0"/>
        <v>15.1</v>
      </c>
    </row>
    <row r="17" spans="1:15">
      <c r="A17" s="3" t="s">
        <v>41</v>
      </c>
      <c r="F17" s="7">
        <v>-6</v>
      </c>
      <c r="H17" s="7"/>
      <c r="J17" s="7"/>
      <c r="L17" s="7"/>
      <c r="N17" s="6">
        <f t="shared" si="0"/>
        <v>-6</v>
      </c>
    </row>
    <row r="18" spans="1:15">
      <c r="A18" s="3" t="s">
        <v>45</v>
      </c>
      <c r="F18" s="7">
        <v>6</v>
      </c>
      <c r="H18" s="7"/>
      <c r="J18" s="7"/>
      <c r="L18" s="7"/>
      <c r="N18" s="6">
        <f t="shared" si="0"/>
        <v>6</v>
      </c>
    </row>
    <row r="19" spans="1:15">
      <c r="A19" s="3" t="s">
        <v>48</v>
      </c>
      <c r="F19" s="7">
        <v>4</v>
      </c>
      <c r="H19" s="7">
        <v>-2.7</v>
      </c>
      <c r="J19" s="7"/>
      <c r="L19" s="7"/>
      <c r="N19" s="6">
        <f t="shared" si="0"/>
        <v>1.2999999999999998</v>
      </c>
    </row>
    <row r="20" spans="1:15">
      <c r="A20" s="3" t="s">
        <v>46</v>
      </c>
      <c r="F20" s="7"/>
      <c r="H20" s="7">
        <v>-3</v>
      </c>
      <c r="J20" s="7"/>
      <c r="L20" s="7"/>
      <c r="N20" s="6">
        <f t="shared" si="0"/>
        <v>-3</v>
      </c>
    </row>
    <row r="21" spans="1:15">
      <c r="A21" s="3" t="s">
        <v>52</v>
      </c>
      <c r="F21" s="7"/>
      <c r="H21" s="7">
        <v>-2.5</v>
      </c>
      <c r="J21" s="7"/>
      <c r="L21" s="7"/>
      <c r="N21" s="6">
        <f t="shared" si="0"/>
        <v>-2.5</v>
      </c>
    </row>
    <row r="22" spans="1:15">
      <c r="A22" s="3" t="s">
        <v>47</v>
      </c>
      <c r="F22" s="7"/>
      <c r="H22" s="7">
        <v>-4</v>
      </c>
      <c r="J22" s="7"/>
      <c r="L22" s="7"/>
      <c r="N22" s="6">
        <f t="shared" si="0"/>
        <v>-4</v>
      </c>
    </row>
    <row r="23" spans="1:15">
      <c r="A23" s="3" t="s">
        <v>49</v>
      </c>
      <c r="F23" s="7">
        <v>3.8</v>
      </c>
      <c r="H23" s="7"/>
      <c r="J23" s="7"/>
      <c r="L23" s="7"/>
      <c r="N23" s="6">
        <f t="shared" si="0"/>
        <v>3.8</v>
      </c>
    </row>
    <row r="24" spans="1:15">
      <c r="A24" s="3" t="s">
        <v>50</v>
      </c>
      <c r="F24" s="7"/>
      <c r="H24" s="7"/>
      <c r="J24" s="7"/>
      <c r="L24" s="7">
        <v>-8.1999999999999993</v>
      </c>
      <c r="N24" s="6">
        <f t="shared" si="0"/>
        <v>-8.1999999999999993</v>
      </c>
    </row>
    <row r="25" spans="1:15">
      <c r="A25" s="3" t="s">
        <v>53</v>
      </c>
      <c r="F25" s="7"/>
      <c r="H25" s="7"/>
      <c r="J25" s="7">
        <v>5.2</v>
      </c>
      <c r="L25" s="7">
        <v>5.2</v>
      </c>
      <c r="N25" s="6">
        <f t="shared" si="0"/>
        <v>10.4</v>
      </c>
    </row>
    <row r="26" spans="1:15">
      <c r="A26" s="3" t="s">
        <v>40</v>
      </c>
      <c r="F26" s="8">
        <f>3.2-4</f>
        <v>-0.79999999999999982</v>
      </c>
      <c r="G26" s="8"/>
      <c r="H26" s="8">
        <f>64.9-58.9-23.5+2.7+3+2+4+0.5</f>
        <v>-5.2999999999999936</v>
      </c>
      <c r="I26" s="8"/>
      <c r="J26" s="8">
        <v>0.8</v>
      </c>
      <c r="K26" s="8"/>
      <c r="L26" s="8">
        <v>-5.3</v>
      </c>
      <c r="M26" s="8"/>
      <c r="N26" s="6">
        <f t="shared" si="0"/>
        <v>-10.599999999999994</v>
      </c>
    </row>
    <row r="27" spans="1:15">
      <c r="A27" s="3" t="s">
        <v>62</v>
      </c>
      <c r="F27" s="8"/>
      <c r="G27" s="8"/>
      <c r="H27" s="8"/>
      <c r="I27" s="8"/>
      <c r="J27" s="8"/>
      <c r="K27" s="8"/>
      <c r="L27" s="8">
        <v>-13</v>
      </c>
      <c r="M27" s="8"/>
      <c r="N27" s="6">
        <f t="shared" si="0"/>
        <v>-13</v>
      </c>
    </row>
    <row r="28" spans="1:15">
      <c r="F28" s="8"/>
      <c r="G28" s="8"/>
      <c r="H28" s="8"/>
      <c r="I28" s="8"/>
      <c r="J28" s="8"/>
      <c r="K28" s="8"/>
      <c r="L28" s="8"/>
      <c r="M28" s="8"/>
      <c r="N28" s="6">
        <f t="shared" si="0"/>
        <v>0</v>
      </c>
    </row>
    <row r="29" spans="1:15" ht="6" customHeight="1">
      <c r="F29" s="7"/>
      <c r="G29" s="7"/>
      <c r="H29" s="7"/>
      <c r="I29" s="7"/>
      <c r="J29" s="7"/>
      <c r="K29" s="7"/>
      <c r="L29" s="7"/>
      <c r="M29" s="7"/>
    </row>
    <row r="30" spans="1:15" ht="13.5" thickBot="1">
      <c r="A30" s="6" t="s">
        <v>56</v>
      </c>
      <c r="B30" s="6"/>
      <c r="C30" s="6"/>
      <c r="D30" s="6"/>
      <c r="E30" s="6"/>
      <c r="F30" s="14">
        <f>SUM(F7:F29)</f>
        <v>59.900000000000006</v>
      </c>
      <c r="G30" s="10"/>
      <c r="H30" s="14">
        <f>SUM(H7:H29)</f>
        <v>64.899999999999977</v>
      </c>
      <c r="I30" s="10"/>
      <c r="J30" s="14">
        <f>SUM(J7:J29)</f>
        <v>-2.7000000000000082</v>
      </c>
      <c r="K30" s="10"/>
      <c r="L30" s="14">
        <f>SUM(L7:L29)</f>
        <v>73</v>
      </c>
      <c r="M30" s="10"/>
      <c r="N30" s="14">
        <f>SUM(N7:N29)</f>
        <v>195.10000000000005</v>
      </c>
    </row>
    <row r="31" spans="1:15" ht="13.5" thickTop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4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4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6.7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1: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1: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1: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1: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1: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1: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1: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1: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1: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1: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1: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1: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1: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1: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1: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1: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1: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1: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1: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1: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1: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1: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1: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1: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1: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1: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1: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1: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1: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1: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1: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1: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1: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1: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1: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1: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1: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1: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1: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1: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1: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1: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1: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1: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1: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1: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1: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1: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1: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1: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1: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</sheetData>
  <pageMargins left="0.75" right="0.75" top="1" bottom="1" header="0.5" footer="0.5"/>
  <pageSetup scale="93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opLeftCell="A14" workbookViewId="0">
      <selection activeCell="A19" sqref="A19"/>
    </sheetView>
  </sheetViews>
  <sheetFormatPr defaultRowHeight="12.75"/>
  <cols>
    <col min="1" max="1" width="14.7109375" customWidth="1"/>
    <col min="4" max="4" width="10.85546875" customWidth="1"/>
    <col min="5" max="5" width="23.28515625" bestFit="1" customWidth="1"/>
    <col min="6" max="6" width="1" customWidth="1"/>
    <col min="7" max="7" width="14" customWidth="1"/>
    <col min="9" max="9" width="1.28515625" customWidth="1"/>
    <col min="10" max="10" width="11.28515625" customWidth="1"/>
    <col min="11" max="11" width="1" customWidth="1"/>
    <col min="12" max="12" width="11.42578125" customWidth="1"/>
    <col min="13" max="13" width="1.140625" customWidth="1"/>
    <col min="14" max="14" width="11.28515625" customWidth="1"/>
    <col min="15" max="15" width="1" customWidth="1"/>
  </cols>
  <sheetData>
    <row r="1" spans="1:16" ht="15.75">
      <c r="A1" s="15" t="str">
        <f>+QtrsPlan!A1</f>
        <v>PORTLAND GENERAL GROUP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>
      <c r="A2" s="15" t="str">
        <f>+QtrsPlan!A2</f>
        <v>THIRD CURRENT ESTIMATE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>
      <c r="A3" s="15" t="s">
        <v>16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5" spans="1:16" ht="15">
      <c r="A5" s="25" t="s">
        <v>9</v>
      </c>
    </row>
    <row r="8" spans="1:16">
      <c r="E8" s="18" t="s">
        <v>8</v>
      </c>
      <c r="G8" s="18" t="s">
        <v>10</v>
      </c>
      <c r="H8" s="18" t="s">
        <v>15</v>
      </c>
      <c r="J8" s="18" t="s">
        <v>17</v>
      </c>
      <c r="L8" s="18" t="s">
        <v>18</v>
      </c>
      <c r="N8" s="18" t="s">
        <v>19</v>
      </c>
    </row>
    <row r="9" spans="1:16">
      <c r="F9" s="19"/>
    </row>
    <row r="10" spans="1:16">
      <c r="A10" s="17"/>
      <c r="E10" s="20"/>
      <c r="F10" s="20"/>
      <c r="G10" s="20"/>
      <c r="H10" s="21"/>
      <c r="I10" s="21"/>
      <c r="J10" s="21"/>
      <c r="K10" s="21"/>
      <c r="L10" s="21"/>
      <c r="M10" s="21"/>
      <c r="N10" s="21"/>
    </row>
    <row r="11" spans="1:16">
      <c r="A11" s="17" t="s">
        <v>39</v>
      </c>
      <c r="E11" s="20"/>
      <c r="F11" s="20"/>
      <c r="G11" s="20" t="s">
        <v>24</v>
      </c>
      <c r="H11" s="21"/>
      <c r="I11" s="21"/>
      <c r="J11" s="21"/>
      <c r="K11" s="21"/>
      <c r="L11" s="21"/>
      <c r="M11" s="21"/>
      <c r="N11" s="21"/>
    </row>
    <row r="12" spans="1:16">
      <c r="A12" s="17" t="s">
        <v>44</v>
      </c>
      <c r="E12" s="20"/>
      <c r="F12" s="20"/>
      <c r="G12" s="20" t="s">
        <v>24</v>
      </c>
      <c r="H12" s="21"/>
      <c r="I12" s="21"/>
      <c r="J12" s="21"/>
      <c r="K12" s="21"/>
      <c r="L12" s="21"/>
      <c r="M12" s="21"/>
      <c r="N12" s="21"/>
    </row>
    <row r="13" spans="1:16">
      <c r="A13" s="17" t="s">
        <v>36</v>
      </c>
      <c r="E13" s="20"/>
      <c r="F13" s="20"/>
      <c r="G13" s="20" t="s">
        <v>24</v>
      </c>
      <c r="H13" s="21"/>
      <c r="I13" s="21"/>
      <c r="J13" s="21"/>
      <c r="K13" s="21"/>
      <c r="L13" s="21"/>
      <c r="M13" s="21"/>
      <c r="N13" s="21"/>
    </row>
    <row r="14" spans="1:16">
      <c r="A14" s="17" t="s">
        <v>32</v>
      </c>
      <c r="E14" s="20" t="s">
        <v>23</v>
      </c>
      <c r="F14" s="20"/>
      <c r="G14" s="20" t="s">
        <v>24</v>
      </c>
      <c r="H14" s="21"/>
      <c r="I14" s="21"/>
      <c r="J14" s="21"/>
      <c r="K14" s="21"/>
      <c r="L14" s="21"/>
      <c r="M14" s="21"/>
      <c r="N14" s="21"/>
    </row>
    <row r="15" spans="1:16">
      <c r="A15" s="17" t="s">
        <v>25</v>
      </c>
      <c r="E15" s="20" t="s">
        <v>37</v>
      </c>
      <c r="F15" s="20"/>
      <c r="G15" s="20" t="s">
        <v>26</v>
      </c>
      <c r="H15" s="21"/>
      <c r="I15" s="21"/>
      <c r="J15" s="21"/>
      <c r="K15" s="21"/>
      <c r="L15" s="21"/>
      <c r="M15" s="21"/>
      <c r="N15" s="21"/>
    </row>
    <row r="16" spans="1:16">
      <c r="A16" s="17" t="s">
        <v>38</v>
      </c>
      <c r="E16" s="20"/>
      <c r="F16" s="20"/>
      <c r="G16" s="20" t="s">
        <v>24</v>
      </c>
      <c r="H16" s="21"/>
      <c r="I16" s="21"/>
      <c r="J16" s="21"/>
      <c r="K16" s="21"/>
      <c r="L16" s="21"/>
      <c r="M16" s="21"/>
      <c r="N16" s="21"/>
    </row>
    <row r="17" spans="1:16">
      <c r="A17" s="26" t="s">
        <v>43</v>
      </c>
      <c r="E17" s="20"/>
      <c r="F17" s="20"/>
      <c r="G17" s="20" t="s">
        <v>26</v>
      </c>
      <c r="H17">
        <v>8.3000000000000007</v>
      </c>
      <c r="J17">
        <f>+H17*0.605</f>
        <v>5.0215000000000005</v>
      </c>
    </row>
    <row r="18" spans="1:16">
      <c r="A18" s="26" t="s">
        <v>60</v>
      </c>
      <c r="E18" s="20"/>
      <c r="F18" s="20"/>
      <c r="G18" s="20"/>
      <c r="H18" s="21"/>
      <c r="I18" s="21"/>
      <c r="K18" s="21"/>
      <c r="L18" s="21"/>
      <c r="M18" s="21"/>
      <c r="N18" s="21"/>
    </row>
    <row r="19" spans="1:16">
      <c r="A19" s="26" t="s">
        <v>61</v>
      </c>
      <c r="H19" s="22"/>
      <c r="I19" s="21"/>
      <c r="J19" s="22"/>
      <c r="K19" s="21"/>
      <c r="L19" s="22"/>
      <c r="M19" s="21"/>
      <c r="N19" s="22"/>
    </row>
    <row r="20" spans="1:16">
      <c r="H20" s="27"/>
      <c r="I20" s="21"/>
      <c r="J20" s="27"/>
      <c r="K20" s="21"/>
      <c r="L20" s="27"/>
      <c r="M20" s="21"/>
      <c r="N20" s="27"/>
    </row>
    <row r="21" spans="1:16" ht="13.5" thickBot="1">
      <c r="A21" s="17" t="s">
        <v>11</v>
      </c>
      <c r="H21" s="23">
        <f>SUM(H10:H19)</f>
        <v>8.3000000000000007</v>
      </c>
      <c r="I21" s="21">
        <f>SUM(I9:I19)</f>
        <v>0</v>
      </c>
      <c r="J21" s="23">
        <f>SUM(J10:J19)</f>
        <v>5.0215000000000005</v>
      </c>
      <c r="K21" s="21">
        <f>SUM(K9:K19)</f>
        <v>0</v>
      </c>
      <c r="L21" s="23">
        <f>SUM(L10:L19)</f>
        <v>0</v>
      </c>
      <c r="M21" s="21">
        <f>SUM(M9:M19)</f>
        <v>0</v>
      </c>
      <c r="N21" s="23">
        <f>SUM(N10:N19)</f>
        <v>0</v>
      </c>
      <c r="O21">
        <f>SUM(O9:O19)</f>
        <v>0</v>
      </c>
    </row>
    <row r="22" spans="1:16" ht="13.5" thickTop="1"/>
    <row r="23" spans="1:16">
      <c r="A23" t="s">
        <v>20</v>
      </c>
      <c r="H23" s="24"/>
      <c r="I23" s="24"/>
      <c r="J23" s="24"/>
      <c r="K23" s="24"/>
      <c r="L23" s="24"/>
      <c r="M23" s="24"/>
      <c r="N23" s="24"/>
      <c r="O23" s="24"/>
      <c r="P23" s="24"/>
    </row>
    <row r="25" spans="1:16">
      <c r="A25" t="s">
        <v>58</v>
      </c>
    </row>
  </sheetData>
  <printOptions horizontalCentered="1"/>
  <pageMargins left="0.75" right="0.75" top="1" bottom="1" header="0.5" footer="0.5"/>
  <pageSetup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QtrsPlan</vt:lpstr>
      <vt:lpstr>QrtsActuals</vt:lpstr>
      <vt:lpstr>Upside_Downside</vt:lpstr>
      <vt:lpstr>QrtsActuals!Print_Area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Jan Havlíček</cp:lastModifiedBy>
  <cp:lastPrinted>2001-09-17T21:29:15Z</cp:lastPrinted>
  <dcterms:created xsi:type="dcterms:W3CDTF">1996-04-19T17:11:48Z</dcterms:created>
  <dcterms:modified xsi:type="dcterms:W3CDTF">2023-09-15T19:37:14Z</dcterms:modified>
</cp:coreProperties>
</file>