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D76F5B-33F6-4141-AF53-35DA7C454AFF}" xr6:coauthVersionLast="47" xr6:coauthVersionMax="47" xr10:uidLastSave="{00000000-0000-0000-0000-000000000000}"/>
  <bookViews>
    <workbookView xWindow="-120" yWindow="-120" windowWidth="38640" windowHeight="15720" activeTab="2"/>
  </bookViews>
  <sheets>
    <sheet name="Cash Flow" sheetId="1" r:id="rId1"/>
    <sheet name="Income Statement" sheetId="2" r:id="rId2"/>
    <sheet name="Balance Sheet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3" l="1"/>
  <c r="Q4" i="3"/>
  <c r="R4" i="3"/>
  <c r="S4" i="3"/>
  <c r="T4" i="3"/>
  <c r="U4" i="3"/>
  <c r="V4" i="3"/>
  <c r="W4" i="3"/>
  <c r="X4" i="3"/>
  <c r="H5" i="3"/>
  <c r="I5" i="3"/>
  <c r="J5" i="3"/>
  <c r="K5" i="3"/>
  <c r="L5" i="3"/>
  <c r="M5" i="3"/>
  <c r="H7" i="3"/>
  <c r="I7" i="3"/>
  <c r="J7" i="3"/>
  <c r="K7" i="3"/>
  <c r="L7" i="3"/>
  <c r="M7" i="3"/>
  <c r="H9" i="3"/>
  <c r="I9" i="3"/>
  <c r="J9" i="3"/>
  <c r="K9" i="3"/>
  <c r="L9" i="3"/>
  <c r="M9" i="3"/>
  <c r="H10" i="3"/>
  <c r="I10" i="3"/>
  <c r="J10" i="3"/>
  <c r="K10" i="3"/>
  <c r="L10" i="3"/>
  <c r="M10" i="3"/>
  <c r="H11" i="3"/>
  <c r="I11" i="3"/>
  <c r="J11" i="3"/>
  <c r="K11" i="3"/>
  <c r="L11" i="3"/>
  <c r="M11" i="3"/>
  <c r="H14" i="3"/>
  <c r="I14" i="3"/>
  <c r="J14" i="3"/>
  <c r="K14" i="3"/>
  <c r="L14" i="3"/>
  <c r="M14" i="3"/>
  <c r="H16" i="3"/>
  <c r="I16" i="3"/>
  <c r="J16" i="3"/>
  <c r="K16" i="3"/>
  <c r="L16" i="3"/>
  <c r="M16" i="3"/>
  <c r="H18" i="3"/>
  <c r="I18" i="3"/>
  <c r="J18" i="3"/>
  <c r="K18" i="3"/>
  <c r="L18" i="3"/>
  <c r="M18" i="3"/>
  <c r="H19" i="3"/>
  <c r="I19" i="3"/>
  <c r="J19" i="3"/>
  <c r="K19" i="3"/>
  <c r="L19" i="3"/>
  <c r="M19" i="3"/>
  <c r="H20" i="3"/>
  <c r="I20" i="3"/>
  <c r="J20" i="3"/>
  <c r="K20" i="3"/>
  <c r="L20" i="3"/>
  <c r="M20" i="3"/>
  <c r="H22" i="3"/>
  <c r="I22" i="3"/>
  <c r="J22" i="3"/>
  <c r="K22" i="3"/>
  <c r="L22" i="3"/>
  <c r="M22" i="3"/>
  <c r="H23" i="3"/>
  <c r="I23" i="3"/>
  <c r="J23" i="3"/>
  <c r="K23" i="3"/>
  <c r="L23" i="3"/>
  <c r="M23" i="3"/>
  <c r="H25" i="3"/>
  <c r="I25" i="3"/>
  <c r="J25" i="3"/>
  <c r="K25" i="3"/>
  <c r="L25" i="3"/>
  <c r="M25" i="3"/>
  <c r="H26" i="3"/>
  <c r="I26" i="3"/>
  <c r="J26" i="3"/>
  <c r="K26" i="3"/>
  <c r="L26" i="3"/>
  <c r="M26" i="3"/>
  <c r="H27" i="3"/>
  <c r="I27" i="3"/>
  <c r="J27" i="3"/>
  <c r="K27" i="3"/>
  <c r="L27" i="3"/>
  <c r="M27" i="3"/>
  <c r="H33" i="3"/>
  <c r="I33" i="3"/>
  <c r="J33" i="3"/>
  <c r="K33" i="3"/>
  <c r="L33" i="3"/>
  <c r="M33" i="3"/>
  <c r="H34" i="3"/>
  <c r="I34" i="3"/>
  <c r="J34" i="3"/>
  <c r="K34" i="3"/>
  <c r="L34" i="3"/>
  <c r="M34" i="3"/>
  <c r="H35" i="3"/>
  <c r="I35" i="3"/>
  <c r="J35" i="3"/>
  <c r="K35" i="3"/>
  <c r="L35" i="3"/>
  <c r="M35" i="3"/>
  <c r="H36" i="3"/>
  <c r="I36" i="3"/>
  <c r="J36" i="3"/>
  <c r="K36" i="3"/>
  <c r="L36" i="3"/>
  <c r="M36" i="3"/>
  <c r="H37" i="3"/>
  <c r="I37" i="3"/>
  <c r="J37" i="3"/>
  <c r="K37" i="3"/>
  <c r="L37" i="3"/>
  <c r="M37" i="3"/>
  <c r="H38" i="3"/>
  <c r="I38" i="3"/>
  <c r="J38" i="3"/>
  <c r="K38" i="3"/>
  <c r="L38" i="3"/>
  <c r="M38" i="3"/>
  <c r="H39" i="3"/>
  <c r="I39" i="3"/>
  <c r="J39" i="3"/>
  <c r="K39" i="3"/>
  <c r="L39" i="3"/>
  <c r="M39" i="3"/>
  <c r="H41" i="3"/>
  <c r="I41" i="3"/>
  <c r="J41" i="3"/>
  <c r="K41" i="3"/>
  <c r="L41" i="3"/>
  <c r="M41" i="3"/>
  <c r="H42" i="3"/>
  <c r="I42" i="3"/>
  <c r="J42" i="3"/>
  <c r="K42" i="3"/>
  <c r="L42" i="3"/>
  <c r="M42" i="3"/>
  <c r="H43" i="3"/>
  <c r="I43" i="3"/>
  <c r="J43" i="3"/>
  <c r="K43" i="3"/>
  <c r="L43" i="3"/>
  <c r="M43" i="3"/>
  <c r="H53" i="3"/>
  <c r="I53" i="3"/>
  <c r="J53" i="3"/>
  <c r="K53" i="3"/>
  <c r="L53" i="3"/>
  <c r="M53" i="3"/>
  <c r="H54" i="3"/>
  <c r="I54" i="3"/>
  <c r="J54" i="3"/>
  <c r="K54" i="3"/>
  <c r="M54" i="3"/>
  <c r="H55" i="3"/>
  <c r="I55" i="3"/>
  <c r="J55" i="3"/>
  <c r="K55" i="3"/>
  <c r="L55" i="3"/>
  <c r="M55" i="3"/>
  <c r="H56" i="3"/>
  <c r="I56" i="3"/>
  <c r="J56" i="3"/>
  <c r="K56" i="3"/>
  <c r="L56" i="3"/>
  <c r="M56" i="3"/>
  <c r="H57" i="3"/>
  <c r="I57" i="3"/>
  <c r="J57" i="3"/>
  <c r="K57" i="3"/>
  <c r="L57" i="3"/>
  <c r="M57" i="3"/>
  <c r="H58" i="3"/>
  <c r="I58" i="3"/>
  <c r="J58" i="3"/>
  <c r="K58" i="3"/>
  <c r="L58" i="3"/>
  <c r="M58" i="3"/>
  <c r="H60" i="3"/>
  <c r="I60" i="3"/>
  <c r="J60" i="3"/>
  <c r="K60" i="3"/>
  <c r="L60" i="3"/>
  <c r="M60" i="3"/>
  <c r="H62" i="3"/>
  <c r="I62" i="3"/>
  <c r="J62" i="3"/>
  <c r="K62" i="3"/>
  <c r="L62" i="3"/>
  <c r="M62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8" i="3"/>
  <c r="C78" i="3"/>
  <c r="D78" i="3"/>
  <c r="E78" i="3"/>
  <c r="F78" i="3"/>
  <c r="G78" i="3"/>
  <c r="B79" i="3"/>
  <c r="C79" i="3"/>
  <c r="D79" i="3"/>
  <c r="E79" i="3"/>
  <c r="F79" i="3"/>
  <c r="G79" i="3"/>
  <c r="B81" i="3"/>
  <c r="C81" i="3"/>
  <c r="D81" i="3"/>
  <c r="E81" i="3"/>
  <c r="F81" i="3"/>
  <c r="G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7" i="3"/>
  <c r="C87" i="3"/>
  <c r="D87" i="3"/>
  <c r="E87" i="3"/>
  <c r="F87" i="3"/>
  <c r="G87" i="3"/>
  <c r="B88" i="3"/>
  <c r="C88" i="3"/>
  <c r="D88" i="3"/>
  <c r="E88" i="3"/>
  <c r="F88" i="3"/>
  <c r="G88" i="3"/>
  <c r="B90" i="3"/>
  <c r="C90" i="3"/>
  <c r="D90" i="3"/>
  <c r="E90" i="3"/>
  <c r="F90" i="3"/>
  <c r="G90" i="3"/>
  <c r="B91" i="3"/>
  <c r="C91" i="3"/>
  <c r="D91" i="3"/>
  <c r="E91" i="3"/>
  <c r="F91" i="3"/>
  <c r="G91" i="3"/>
  <c r="B92" i="3"/>
  <c r="C92" i="3"/>
  <c r="D92" i="3"/>
  <c r="E92" i="3"/>
  <c r="F92" i="3"/>
  <c r="G92" i="3"/>
  <c r="B94" i="3"/>
  <c r="C94" i="3"/>
  <c r="D94" i="3"/>
  <c r="E94" i="3"/>
  <c r="F94" i="3"/>
  <c r="G94" i="3"/>
  <c r="B96" i="3"/>
  <c r="B98" i="3"/>
  <c r="C98" i="3"/>
  <c r="D98" i="3"/>
  <c r="E98" i="3"/>
  <c r="F98" i="3"/>
  <c r="G98" i="3"/>
  <c r="B99" i="3"/>
  <c r="C99" i="3"/>
  <c r="D99" i="3"/>
  <c r="E99" i="3"/>
  <c r="F99" i="3"/>
  <c r="G99" i="3"/>
  <c r="B100" i="3"/>
  <c r="C100" i="3"/>
  <c r="D100" i="3"/>
  <c r="E100" i="3"/>
  <c r="F100" i="3"/>
  <c r="G100" i="3"/>
  <c r="B101" i="3"/>
  <c r="C101" i="3"/>
  <c r="D101" i="3"/>
  <c r="E101" i="3"/>
  <c r="F101" i="3"/>
  <c r="G101" i="3"/>
  <c r="B102" i="3"/>
  <c r="C102" i="3"/>
  <c r="D102" i="3"/>
  <c r="E102" i="3"/>
  <c r="F102" i="3"/>
  <c r="G102" i="3"/>
  <c r="B103" i="3"/>
  <c r="C103" i="3"/>
  <c r="D103" i="3"/>
  <c r="E103" i="3"/>
  <c r="F103" i="3"/>
  <c r="G103" i="3"/>
  <c r="B104" i="3"/>
  <c r="C104" i="3"/>
  <c r="D104" i="3"/>
  <c r="E104" i="3"/>
  <c r="F104" i="3"/>
  <c r="G104" i="3"/>
  <c r="B106" i="3"/>
  <c r="C106" i="3"/>
  <c r="D106" i="3"/>
  <c r="E106" i="3"/>
  <c r="F106" i="3"/>
  <c r="G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5" i="3"/>
  <c r="C115" i="3"/>
  <c r="D115" i="3"/>
  <c r="E115" i="3"/>
  <c r="F115" i="3"/>
  <c r="G115" i="3"/>
  <c r="B118" i="3"/>
  <c r="C118" i="3"/>
  <c r="D118" i="3"/>
  <c r="E118" i="3"/>
  <c r="F118" i="3"/>
  <c r="G118" i="3"/>
  <c r="B119" i="3"/>
  <c r="C119" i="3"/>
  <c r="D119" i="3"/>
  <c r="E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5" i="3"/>
  <c r="C125" i="3"/>
  <c r="D125" i="3"/>
  <c r="E125" i="3"/>
  <c r="F125" i="3"/>
  <c r="G125" i="3"/>
  <c r="B127" i="3"/>
  <c r="C127" i="3"/>
  <c r="D127" i="3"/>
  <c r="E127" i="3"/>
  <c r="F127" i="3"/>
  <c r="G127" i="3"/>
  <c r="R3" i="2"/>
  <c r="S3" i="2"/>
  <c r="T3" i="2"/>
  <c r="U3" i="2"/>
  <c r="V3" i="2"/>
  <c r="W3" i="2"/>
  <c r="X3" i="2"/>
  <c r="Y3" i="2"/>
  <c r="Z3" i="2"/>
  <c r="I5" i="2"/>
  <c r="J5" i="2"/>
  <c r="K5" i="2"/>
  <c r="L5" i="2"/>
  <c r="M5" i="2"/>
  <c r="N5" i="2"/>
  <c r="O5" i="2"/>
  <c r="I7" i="2"/>
  <c r="J7" i="2"/>
  <c r="K7" i="2"/>
  <c r="L7" i="2"/>
  <c r="M7" i="2"/>
  <c r="N7" i="2"/>
  <c r="O7" i="2"/>
  <c r="I8" i="2"/>
  <c r="J8" i="2"/>
  <c r="K8" i="2"/>
  <c r="L8" i="2"/>
  <c r="M8" i="2"/>
  <c r="N8" i="2"/>
  <c r="O8" i="2"/>
  <c r="I12" i="2"/>
  <c r="J12" i="2"/>
  <c r="K12" i="2"/>
  <c r="L12" i="2"/>
  <c r="M12" i="2"/>
  <c r="N12" i="2"/>
  <c r="O12" i="2"/>
  <c r="I13" i="2"/>
  <c r="J13" i="2"/>
  <c r="K13" i="2"/>
  <c r="L13" i="2"/>
  <c r="M13" i="2"/>
  <c r="N13" i="2"/>
  <c r="O13" i="2"/>
  <c r="I14" i="2"/>
  <c r="J14" i="2"/>
  <c r="K14" i="2"/>
  <c r="L14" i="2"/>
  <c r="M14" i="2"/>
  <c r="N14" i="2"/>
  <c r="O14" i="2"/>
  <c r="I15" i="2"/>
  <c r="J15" i="2"/>
  <c r="K15" i="2"/>
  <c r="L15" i="2"/>
  <c r="M15" i="2"/>
  <c r="N15" i="2"/>
  <c r="O15" i="2"/>
  <c r="I17" i="2"/>
  <c r="J17" i="2"/>
  <c r="K17" i="2"/>
  <c r="L17" i="2"/>
  <c r="M17" i="2"/>
  <c r="N17" i="2"/>
  <c r="O17" i="2"/>
  <c r="I18" i="2"/>
  <c r="J18" i="2"/>
  <c r="K18" i="2"/>
  <c r="L18" i="2"/>
  <c r="M18" i="2"/>
  <c r="N18" i="2"/>
  <c r="O18" i="2"/>
  <c r="I20" i="2"/>
  <c r="J20" i="2"/>
  <c r="K20" i="2"/>
  <c r="L20" i="2"/>
  <c r="M20" i="2"/>
  <c r="N20" i="2"/>
  <c r="O20" i="2"/>
  <c r="I21" i="2"/>
  <c r="J21" i="2"/>
  <c r="K21" i="2"/>
  <c r="L21" i="2"/>
  <c r="M21" i="2"/>
  <c r="N21" i="2"/>
  <c r="O21" i="2"/>
  <c r="I23" i="2"/>
  <c r="J23" i="2"/>
  <c r="K23" i="2"/>
  <c r="L23" i="2"/>
  <c r="M23" i="2"/>
  <c r="N23" i="2"/>
  <c r="O23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4" i="2"/>
  <c r="C54" i="2"/>
  <c r="D54" i="2"/>
  <c r="E54" i="2"/>
  <c r="F54" i="2"/>
  <c r="G54" i="2"/>
  <c r="H54" i="2"/>
</calcChain>
</file>

<file path=xl/sharedStrings.xml><?xml version="1.0" encoding="utf-8"?>
<sst xmlns="http://schemas.openxmlformats.org/spreadsheetml/2006/main" count="208" uniqueCount="123">
  <si>
    <t>CASH FLOWS FROM OPERATING ACTIVITIES:</t>
  </si>
  <si>
    <t xml:space="preserve">  Net income................................................</t>
  </si>
  <si>
    <t xml:space="preserve">  Adjustments to reconcile net income to net cash provided</t>
  </si>
  <si>
    <t>by operating activities:</t>
  </si>
  <si>
    <t>Depreciation and amortization........................</t>
  </si>
  <si>
    <t>Deferred income taxes................................</t>
  </si>
  <si>
    <t>Gains on divestitures -- net of tax of $(0.2), $1.7</t>
  </si>
  <si>
    <t>and $(27.4) in 2000, 1999 and 1998, respectively....</t>
  </si>
  <si>
    <t>Restructuring charges................................</t>
  </si>
  <si>
    <t>Asset impairment losses..............................</t>
  </si>
  <si>
    <t>--</t>
  </si>
  <si>
    <t>Loss on disposition of property and equipment........</t>
  </si>
  <si>
    <t>(Increase) decrease in trade accounts receivable.....</t>
  </si>
  <si>
    <t>Increase in inventories..............................</t>
  </si>
  <si>
    <t>(Increase) decrease in other current assets..........</t>
  </si>
  <si>
    <t>Increase (decrease) in trade accounts payable........</t>
  </si>
  <si>
    <t>(Decrease) increase in other current liabilities.....</t>
  </si>
  <si>
    <t>Change in deferred compensation......................</t>
  </si>
  <si>
    <t>Tax benefit from employee stock option exercises.....</t>
  </si>
  <si>
    <t>Other items..........................................</t>
  </si>
  <si>
    <t>NET CASH PROVIDED BY OPERATING ACTIVITIES</t>
  </si>
  <si>
    <t>THE QUAKER OATS COMPANY AND SUBSIDIARIES</t>
  </si>
  <si>
    <t xml:space="preserve">                     CONSOLIDATED STATEMENTS OF CASH FLOWS</t>
  </si>
  <si>
    <t xml:space="preserve">                                                                   YEAR ENDED DECEMBER 31</t>
  </si>
  <si>
    <t>CASH FLOWS FROM INVESTING ACTIVITIES:</t>
  </si>
  <si>
    <t>Purchases of marketable securities........................</t>
  </si>
  <si>
    <t>Proceeds from sales of marketable securities..............</t>
  </si>
  <si>
    <t>Additions to property, plant and equipment................</t>
  </si>
  <si>
    <t>Proceeds from sales of property, plant and equipment......</t>
  </si>
  <si>
    <t>Capital gains tax recovery................................</t>
  </si>
  <si>
    <t>CASH FLOWS FROM FINANCING ACTIVITIES:</t>
  </si>
  <si>
    <t>Cash dividends............................................</t>
  </si>
  <si>
    <t>Change in short-term debt.................................</t>
  </si>
  <si>
    <t>Proceeds from long-term debt..............................</t>
  </si>
  <si>
    <t>Reduction of long-term debt...............................</t>
  </si>
  <si>
    <t>Issuance of common treasury stock.........................</t>
  </si>
  <si>
    <t>Repurchases of common stock...............................</t>
  </si>
  <si>
    <t>Repurchases of preferred stock............................</t>
  </si>
  <si>
    <t>NET CASH USED IN FINANCING ACTIVITIES.............</t>
  </si>
  <si>
    <t>DOLLARS IN MILLIONS (EXCEPT PER SHARE DATA)</t>
  </si>
  <si>
    <t>NET SALES...................................................</t>
  </si>
  <si>
    <t>Cost of goods sold..........................................</t>
  </si>
  <si>
    <t>Gross profit................................................</t>
  </si>
  <si>
    <t>Selling, general and administrative expenses................</t>
  </si>
  <si>
    <t>Interest expense............................................</t>
  </si>
  <si>
    <t>Interest income.............................................</t>
  </si>
  <si>
    <t>Foreign exchange loss -- net................................</t>
  </si>
  <si>
    <t>INCOME BEFORE INCOME TAXES..................................</t>
  </si>
  <si>
    <t>Provision for income taxes..................................</t>
  </si>
  <si>
    <t>Net Income..................................................</t>
  </si>
  <si>
    <t>Preferred dividends -- net of tax...........................</t>
  </si>
  <si>
    <t>NET INCOME AVAILABLE FOR COMMON.............................</t>
  </si>
  <si>
    <t>PER COMMON SHARE:</t>
  </si>
  <si>
    <t>Net income................................................</t>
  </si>
  <si>
    <t>Net income -- diluted.....................................</t>
  </si>
  <si>
    <t>Dividends declared........................................</t>
  </si>
  <si>
    <t>ASSETS</t>
  </si>
  <si>
    <t>CURRENT ASSETS:</t>
  </si>
  <si>
    <t xml:space="preserve">  Cash and cash equivalents.................................</t>
  </si>
  <si>
    <t xml:space="preserve">  Marketable securities.....................................</t>
  </si>
  <si>
    <t xml:space="preserve">  Trade accounts receivable -- net of allowances............</t>
  </si>
  <si>
    <t xml:space="preserve">  Inventories:</t>
  </si>
  <si>
    <t>Finished goods.........................................</t>
  </si>
  <si>
    <t>Raw materials..........................................</t>
  </si>
  <si>
    <t>Packaging materials and supplies.......................</t>
  </si>
  <si>
    <t>Total inventories....................................</t>
  </si>
  <si>
    <t xml:space="preserve">  Other current assets......................................</t>
  </si>
  <si>
    <t>TOTAL CURRENT ASSETS..............................</t>
  </si>
  <si>
    <t>PROPERTY, PLANT AND EQUIPMENT:</t>
  </si>
  <si>
    <t xml:space="preserve">  Land......................................................</t>
  </si>
  <si>
    <t xml:space="preserve">  Buildings and improvements................................</t>
  </si>
  <si>
    <t xml:space="preserve">  Machinery and equipment...................................</t>
  </si>
  <si>
    <t xml:space="preserve">  Property, plant and equipment.............................</t>
  </si>
  <si>
    <t xml:space="preserve">  Less: Accumulated depreciation............................</t>
  </si>
  <si>
    <t>PROPERTY -- NET........................................</t>
  </si>
  <si>
    <t>INTANGIBLE ASSETS -- NET OF AMORTIZATION....................</t>
  </si>
  <si>
    <t>OTHER ASSETS................................................</t>
  </si>
  <si>
    <t>TOTAL ASSETS......................................</t>
  </si>
  <si>
    <t>LIABILITIES AND SHAREHOLDERS' EQUITY</t>
  </si>
  <si>
    <t>CURRENT LIABILITIES:</t>
  </si>
  <si>
    <t xml:space="preserve">  Short-term debt...........................................</t>
  </si>
  <si>
    <t xml:space="preserve">  Current portion of long-term debt.........................</t>
  </si>
  <si>
    <t xml:space="preserve">  Trade accounts payable....................................</t>
  </si>
  <si>
    <t xml:space="preserve">  Accrued payroll, benefits and bonus.......................</t>
  </si>
  <si>
    <t xml:space="preserve">  Accrued advertising and merchandising.....................</t>
  </si>
  <si>
    <t xml:space="preserve">  Income taxes payable......................................</t>
  </si>
  <si>
    <t xml:space="preserve">  Other accrued liabilities.................................</t>
  </si>
  <si>
    <t>TOTAL CURRENT LIABILITIES.........................</t>
  </si>
  <si>
    <t>LONG-TERM DEBT..............................................</t>
  </si>
  <si>
    <t>OTHER LIABILITIES...........................................</t>
  </si>
  <si>
    <t>PREFERRED STOCK, SERIES B, no par value, authorized</t>
  </si>
  <si>
    <t xml:space="preserve">  1,750,000 shares; issued 1,282,051 of 5.46 cumulative</t>
  </si>
  <si>
    <t>DEFERRED COMPENSATION.......................................</t>
  </si>
  <si>
    <t>TREASURY PREFERRED STOCK, at cost, 441,469 and 366,069</t>
  </si>
  <si>
    <t xml:space="preserve">  shares, respectively......................................</t>
  </si>
  <si>
    <t>COMMON SHAREHOLDERS' EQUITY:</t>
  </si>
  <si>
    <t xml:space="preserve">  Common stock, 5 par value, authorized 400 million</t>
  </si>
  <si>
    <t>shares.................................................</t>
  </si>
  <si>
    <t xml:space="preserve">  Additional paid-in capital................................</t>
  </si>
  <si>
    <t xml:space="preserve">  Reinvested earnings.......................................</t>
  </si>
  <si>
    <t xml:space="preserve">  Deferred compensation.....................................</t>
  </si>
  <si>
    <t xml:space="preserve">  Treasury common stock, at cost............................</t>
  </si>
  <si>
    <t>TOTAL COMMON SHAREHOLDERS' EQUITY....................</t>
  </si>
  <si>
    <t>TOTAL LIABILITIES AND SHAREHOLDERS' EQUITY........</t>
  </si>
  <si>
    <t>Deferred Income Taxes</t>
  </si>
  <si>
    <t xml:space="preserve">  convertible shares (liquidating preference of 78 per share</t>
  </si>
  <si>
    <t>Average Number of Common Shares Outstanding (in thousands)</t>
  </si>
  <si>
    <t>Restructuring charges, asset impairments and (gains) losses on divestitures - Net</t>
  </si>
  <si>
    <t>Business acquisitions</t>
  </si>
  <si>
    <t>Change in other assets</t>
  </si>
  <si>
    <t>Net Cash Provided by (Used in) Investing Activities</t>
  </si>
  <si>
    <t>Proceeds from short-term debt to be refinanced</t>
  </si>
  <si>
    <t>Effect of Exchange Rate Changes on Cash and Cash Equivalents</t>
  </si>
  <si>
    <t>Net (Decrease) Increase in Cash and Cash Equivalents</t>
  </si>
  <si>
    <t>Cash and Cash Equivalents - Beginning of Period</t>
  </si>
  <si>
    <t>Cash and Cash Equivalents - End of Period</t>
  </si>
  <si>
    <t>Business divestitures (net of tax of $54.6 and $476.2 in 1996 and 1995, respectively)</t>
  </si>
  <si>
    <t xml:space="preserve">  Accumulated other comprehensive income (Cumulative translation adjustment)</t>
  </si>
  <si>
    <t>Average</t>
  </si>
  <si>
    <t>(% of total operating revenue)</t>
  </si>
  <si>
    <t>(% of total operating revenues)</t>
  </si>
  <si>
    <t>COMMON-SIZE INCOME STATEMENT</t>
  </si>
  <si>
    <t>COMMON-SIZE BALANCE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</si>
</sst>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3" formatCode="_(* #,##0.00_);_(* \(#,##0.00\);_(* &quot;-&quot;??_);_(@_)"/>
  </numFmts>
  <fonts count="7" x14ac:knownFonts="1">
    <font>
      <sz val="8"/>
      <name val="Arial"/>
    </font>
    <font>
      <sz val="8"/>
      <name val="Arial"/>
    </font>
    <font>
      <sz val="8"/>
      <name val="Times New Roman"/>
      <family val="1"/>
    </font>
    <font>
      <sz val="10"/>
      <name val="Times New Roman"/>
      <family val="1"/>
    </font>
    <font>
      <sz val="10"/>
      <name val="Arial"/>
    </font>
    <font>
      <b/>
      <u/>
      <sz val="8"/>
      <name val="Arial"/>
      <family val="2"/>
    </font>
    <font>
      <b/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0" fontId="0" fillId="0" borderId="0" xfId="2" applyNumberFormat="1" applyFont="1"/>
    <xf numFmtId="10" fontId="0" fillId="0" borderId="0" xfId="0" applyNumberFormat="1"/>
    <xf numFmtId="0" fontId="0" fillId="0" borderId="0" xfId="0" quotePrefix="1"/>
    <xf numFmtId="0" fontId="0" fillId="0" borderId="1" xfId="0" applyBorder="1"/>
    <xf numFmtId="0" fontId="3" fillId="0" borderId="0" xfId="0" applyFont="1"/>
    <xf numFmtId="0" fontId="4" fillId="0" borderId="0" xfId="0" applyFont="1"/>
    <xf numFmtId="8" fontId="3" fillId="0" borderId="0" xfId="0" applyNumberFormat="1" applyFont="1"/>
    <xf numFmtId="4" fontId="3" fillId="0" borderId="0" xfId="0" applyNumberFormat="1" applyFont="1"/>
    <xf numFmtId="3" fontId="3" fillId="0" borderId="0" xfId="0" applyNumberFormat="1" applyFont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0" fontId="3" fillId="0" borderId="0" xfId="2" applyNumberFormat="1" applyFont="1"/>
    <xf numFmtId="10" fontId="3" fillId="0" borderId="0" xfId="0" applyNumberFormat="1" applyFont="1"/>
    <xf numFmtId="0" fontId="2" fillId="0" borderId="0" xfId="0" applyFont="1"/>
    <xf numFmtId="0" fontId="4" fillId="0" borderId="0" xfId="0" quotePrefix="1" applyFont="1"/>
    <xf numFmtId="14" fontId="3" fillId="0" borderId="1" xfId="0" applyNumberFormat="1" applyFont="1" applyBorder="1"/>
    <xf numFmtId="43" fontId="3" fillId="0" borderId="0" xfId="1" applyFont="1"/>
    <xf numFmtId="14" fontId="3" fillId="0" borderId="1" xfId="0" applyNumberFormat="1" applyFont="1" applyBorder="1" applyAlignment="1">
      <alignment horizontal="center"/>
    </xf>
    <xf numFmtId="0" fontId="3" fillId="0" borderId="0" xfId="0" quotePrefix="1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B1" workbookViewId="0">
      <selection activeCell="B16" sqref="B16"/>
    </sheetView>
  </sheetViews>
  <sheetFormatPr defaultRowHeight="11.25" x14ac:dyDescent="0.2"/>
  <cols>
    <col min="2" max="2" width="56.1640625" bestFit="1" customWidth="1"/>
    <col min="3" max="5" width="10.6640625" bestFit="1" customWidth="1"/>
    <col min="6" max="6" width="11.5" bestFit="1" customWidth="1"/>
    <col min="7" max="7" width="11" customWidth="1"/>
    <col min="8" max="8" width="11.5" bestFit="1" customWidth="1"/>
  </cols>
  <sheetData>
    <row r="1" spans="1:15" ht="12.75" x14ac:dyDescent="0.2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2.75" x14ac:dyDescent="0.2">
      <c r="A2" s="5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2.75" x14ac:dyDescent="0.2">
      <c r="A3" s="5" t="s">
        <v>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2.75" x14ac:dyDescent="0.2">
      <c r="A4" s="5"/>
      <c r="B4" s="5"/>
      <c r="C4" s="5">
        <v>2000</v>
      </c>
      <c r="D4" s="5">
        <v>1999</v>
      </c>
      <c r="E4" s="5">
        <v>1998</v>
      </c>
      <c r="F4" s="5">
        <v>1997</v>
      </c>
      <c r="G4" s="5">
        <v>1996</v>
      </c>
      <c r="H4" s="5">
        <v>1995</v>
      </c>
      <c r="I4" s="5"/>
      <c r="J4" s="5"/>
      <c r="K4" s="5"/>
      <c r="L4" s="5"/>
      <c r="M4" s="5"/>
      <c r="N4" s="5"/>
      <c r="O4" s="5"/>
    </row>
    <row r="5" spans="1:15" ht="12.75" x14ac:dyDescent="0.2">
      <c r="A5" s="5" t="s">
        <v>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2.75" x14ac:dyDescent="0.2">
      <c r="A6" s="5" t="s">
        <v>1</v>
      </c>
      <c r="B6" s="5"/>
      <c r="C6" s="7">
        <v>360.6</v>
      </c>
      <c r="D6" s="7">
        <v>455</v>
      </c>
      <c r="E6" s="7">
        <v>284.5</v>
      </c>
      <c r="F6" s="7">
        <v>-930.9</v>
      </c>
      <c r="G6" s="7">
        <v>247.9</v>
      </c>
      <c r="H6" s="7">
        <v>724</v>
      </c>
      <c r="I6" s="5"/>
      <c r="J6" s="5"/>
      <c r="K6" s="5"/>
      <c r="L6" s="5"/>
      <c r="M6" s="5"/>
      <c r="N6" s="5"/>
      <c r="O6" s="5"/>
    </row>
    <row r="7" spans="1:15" ht="12.75" x14ac:dyDescent="0.2">
      <c r="A7" s="5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ht="12.75" x14ac:dyDescent="0.2">
      <c r="A8" s="5"/>
      <c r="B8" s="5" t="s">
        <v>3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ht="12.75" x14ac:dyDescent="0.2">
      <c r="A9" s="5"/>
      <c r="B9" s="5" t="s">
        <v>4</v>
      </c>
      <c r="C9" s="5">
        <v>133</v>
      </c>
      <c r="D9" s="5">
        <v>123.8</v>
      </c>
      <c r="E9" s="5">
        <v>132.5</v>
      </c>
      <c r="F9" s="5">
        <v>161.4</v>
      </c>
      <c r="G9" s="5">
        <v>200.6</v>
      </c>
      <c r="H9" s="5">
        <v>204</v>
      </c>
      <c r="I9" s="5"/>
      <c r="J9" s="5"/>
      <c r="K9" s="5"/>
      <c r="L9" s="5"/>
      <c r="M9" s="5"/>
      <c r="N9" s="5"/>
      <c r="O9" s="5"/>
    </row>
    <row r="10" spans="1:15" ht="12.75" x14ac:dyDescent="0.2">
      <c r="A10" s="5"/>
      <c r="B10" s="5" t="s">
        <v>5</v>
      </c>
      <c r="C10" s="5">
        <v>19.8</v>
      </c>
      <c r="D10" s="5">
        <v>14.2</v>
      </c>
      <c r="E10" s="5">
        <v>-31.1</v>
      </c>
      <c r="F10" s="5">
        <v>-12</v>
      </c>
      <c r="G10" s="5">
        <v>14.3</v>
      </c>
      <c r="H10" s="5">
        <v>22.5</v>
      </c>
      <c r="I10" s="5"/>
      <c r="J10" s="5"/>
      <c r="K10" s="5"/>
      <c r="L10" s="5"/>
      <c r="M10" s="5"/>
      <c r="N10" s="5"/>
      <c r="O10" s="5"/>
    </row>
    <row r="11" spans="1:15" ht="12.75" x14ac:dyDescent="0.2">
      <c r="A11" s="5"/>
      <c r="B11" s="5" t="s">
        <v>6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ht="12.75" x14ac:dyDescent="0.2">
      <c r="A12" s="5" t="s">
        <v>7</v>
      </c>
      <c r="B12" s="5"/>
      <c r="C12" s="5">
        <v>-3</v>
      </c>
      <c r="D12" s="5">
        <v>-4.5</v>
      </c>
      <c r="E12" s="5">
        <v>-26.7</v>
      </c>
      <c r="F12" s="8">
        <v>1151.4000000000001</v>
      </c>
      <c r="G12" s="5">
        <v>-81.8</v>
      </c>
      <c r="H12" s="5">
        <v>-694.6</v>
      </c>
      <c r="I12" s="5"/>
      <c r="J12" s="5"/>
      <c r="K12" s="5"/>
      <c r="L12" s="5"/>
      <c r="M12" s="5"/>
      <c r="N12" s="5"/>
      <c r="O12" s="5"/>
    </row>
    <row r="13" spans="1:15" ht="12.75" x14ac:dyDescent="0.2">
      <c r="A13" s="5"/>
      <c r="B13" s="5" t="s">
        <v>8</v>
      </c>
      <c r="C13" s="5">
        <v>65.2</v>
      </c>
      <c r="D13" s="5">
        <v>3.9</v>
      </c>
      <c r="E13" s="5">
        <v>89.7</v>
      </c>
      <c r="F13" s="5">
        <v>65.900000000000006</v>
      </c>
      <c r="G13" s="5">
        <v>23</v>
      </c>
      <c r="H13" s="5">
        <v>117.3</v>
      </c>
      <c r="I13" s="5"/>
      <c r="J13" s="5"/>
      <c r="K13" s="5"/>
      <c r="L13" s="5"/>
      <c r="M13" s="5"/>
      <c r="N13" s="5"/>
      <c r="O13" s="5"/>
    </row>
    <row r="14" spans="1:15" ht="12.75" x14ac:dyDescent="0.2">
      <c r="A14" s="5"/>
      <c r="B14" s="5" t="s">
        <v>9</v>
      </c>
      <c r="C14" s="5">
        <v>120.1</v>
      </c>
      <c r="D14" s="5" t="s">
        <v>10</v>
      </c>
      <c r="E14" s="5">
        <v>38.1</v>
      </c>
      <c r="F14" s="5">
        <v>39.799999999999997</v>
      </c>
      <c r="G14" s="5" t="s">
        <v>10</v>
      </c>
      <c r="H14" s="5" t="s">
        <v>10</v>
      </c>
      <c r="I14" s="5"/>
      <c r="J14" s="5"/>
      <c r="K14" s="5"/>
      <c r="L14" s="5"/>
      <c r="M14" s="5"/>
      <c r="N14" s="5"/>
      <c r="O14" s="5"/>
    </row>
    <row r="15" spans="1:15" ht="12.75" x14ac:dyDescent="0.2">
      <c r="A15" s="5"/>
      <c r="B15" s="5" t="s">
        <v>11</v>
      </c>
      <c r="C15" s="5">
        <v>6.9</v>
      </c>
      <c r="D15" s="5">
        <v>12.9</v>
      </c>
      <c r="E15" s="5">
        <v>11.9</v>
      </c>
      <c r="F15" s="5">
        <v>41.6</v>
      </c>
      <c r="G15" s="5">
        <v>29</v>
      </c>
      <c r="H15" s="5">
        <v>27.4</v>
      </c>
      <c r="I15" s="5"/>
      <c r="J15" s="5"/>
      <c r="K15" s="5"/>
      <c r="L15" s="5"/>
      <c r="M15" s="5"/>
      <c r="N15" s="5"/>
      <c r="O15" s="5"/>
    </row>
    <row r="16" spans="1:15" ht="12.75" x14ac:dyDescent="0.2">
      <c r="A16" s="5"/>
      <c r="B16" s="5" t="s">
        <v>12</v>
      </c>
      <c r="C16" s="5">
        <v>-50</v>
      </c>
      <c r="D16" s="5">
        <v>14.8</v>
      </c>
      <c r="E16" s="5">
        <v>5.6</v>
      </c>
      <c r="F16" s="5">
        <v>-61</v>
      </c>
      <c r="G16" s="5">
        <v>62.6</v>
      </c>
      <c r="H16" s="5">
        <v>43.7</v>
      </c>
      <c r="I16" s="5"/>
      <c r="J16" s="5"/>
      <c r="K16" s="5"/>
      <c r="L16" s="5"/>
      <c r="M16" s="5"/>
      <c r="N16" s="5"/>
      <c r="O16" s="5"/>
    </row>
    <row r="17" spans="1:15" ht="12.75" x14ac:dyDescent="0.2">
      <c r="A17" s="5"/>
      <c r="B17" s="5" t="s">
        <v>13</v>
      </c>
      <c r="C17" s="5">
        <v>-24.8</v>
      </c>
      <c r="D17" s="5">
        <v>-15.3</v>
      </c>
      <c r="E17" s="5">
        <v>-32.799999999999997</v>
      </c>
      <c r="F17" s="5">
        <v>-24.5</v>
      </c>
      <c r="G17" s="5">
        <v>19.600000000000001</v>
      </c>
      <c r="H17" s="5">
        <v>44.8</v>
      </c>
      <c r="I17" s="5"/>
      <c r="J17" s="5"/>
      <c r="K17" s="5"/>
      <c r="L17" s="5"/>
      <c r="M17" s="5"/>
      <c r="N17" s="5"/>
      <c r="O17" s="5"/>
    </row>
    <row r="18" spans="1:15" ht="12.75" x14ac:dyDescent="0.2">
      <c r="A18" s="5"/>
      <c r="B18" s="5" t="s">
        <v>14</v>
      </c>
      <c r="C18" s="5">
        <v>-63.2</v>
      </c>
      <c r="D18" s="5">
        <v>20.3</v>
      </c>
      <c r="E18" s="5">
        <v>-15.1</v>
      </c>
      <c r="F18" s="5">
        <v>-11.6</v>
      </c>
      <c r="G18" s="5">
        <v>65.099999999999994</v>
      </c>
      <c r="H18" s="5">
        <v>-76</v>
      </c>
      <c r="I18" s="5"/>
      <c r="J18" s="5"/>
      <c r="K18" s="5"/>
      <c r="L18" s="5"/>
      <c r="M18" s="5"/>
      <c r="N18" s="5"/>
      <c r="O18" s="5"/>
    </row>
    <row r="19" spans="1:15" ht="12.75" x14ac:dyDescent="0.2">
      <c r="A19" s="5"/>
      <c r="B19" s="5" t="s">
        <v>15</v>
      </c>
      <c r="C19" s="5">
        <v>2</v>
      </c>
      <c r="D19" s="5">
        <v>49.7</v>
      </c>
      <c r="E19" s="5">
        <v>-20</v>
      </c>
      <c r="F19" s="5">
        <v>-3.2</v>
      </c>
      <c r="G19" s="5">
        <v>-53.7</v>
      </c>
      <c r="H19" s="5">
        <v>49.8</v>
      </c>
      <c r="I19" s="5"/>
      <c r="J19" s="5"/>
      <c r="K19" s="5"/>
      <c r="L19" s="5"/>
      <c r="M19" s="5"/>
      <c r="N19" s="5"/>
      <c r="O19" s="5"/>
    </row>
    <row r="20" spans="1:15" ht="12.75" x14ac:dyDescent="0.2">
      <c r="A20" s="5"/>
      <c r="B20" s="5" t="s">
        <v>16</v>
      </c>
      <c r="C20" s="5">
        <v>-102.9</v>
      </c>
      <c r="D20" s="5">
        <v>-107.1</v>
      </c>
      <c r="E20" s="5">
        <v>21.3</v>
      </c>
      <c r="F20" s="5">
        <v>9.8000000000000007</v>
      </c>
      <c r="G20" s="5">
        <v>-164.2</v>
      </c>
      <c r="H20" s="5">
        <v>-117</v>
      </c>
      <c r="I20" s="5"/>
      <c r="J20" s="5"/>
      <c r="K20" s="5"/>
      <c r="L20" s="5"/>
      <c r="M20" s="5"/>
      <c r="N20" s="5"/>
      <c r="O20" s="5"/>
    </row>
    <row r="21" spans="1:15" ht="12.75" x14ac:dyDescent="0.2">
      <c r="A21" s="5"/>
      <c r="B21" s="5" t="s">
        <v>17</v>
      </c>
      <c r="C21" s="5">
        <v>35.6</v>
      </c>
      <c r="D21" s="5">
        <v>32</v>
      </c>
      <c r="E21" s="5">
        <v>32.200000000000003</v>
      </c>
      <c r="F21" s="5">
        <v>20.100000000000001</v>
      </c>
      <c r="G21" s="5">
        <v>21.5</v>
      </c>
      <c r="H21" s="5">
        <v>21.4</v>
      </c>
      <c r="I21" s="5"/>
      <c r="J21" s="5"/>
      <c r="K21" s="5"/>
      <c r="L21" s="5"/>
      <c r="M21" s="5"/>
      <c r="N21" s="5"/>
      <c r="O21" s="5"/>
    </row>
    <row r="22" spans="1:15" ht="12.75" x14ac:dyDescent="0.2">
      <c r="A22" s="5"/>
      <c r="B22" s="5" t="s">
        <v>18</v>
      </c>
      <c r="C22" s="5">
        <v>45</v>
      </c>
      <c r="D22" s="5">
        <v>22.8</v>
      </c>
      <c r="E22" s="5">
        <v>34.200000000000003</v>
      </c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ht="12.75" x14ac:dyDescent="0.2">
      <c r="A23" s="5"/>
      <c r="B23" s="5" t="s">
        <v>19</v>
      </c>
      <c r="C23" s="5">
        <v>-21.8</v>
      </c>
      <c r="D23" s="5">
        <v>8.6</v>
      </c>
      <c r="E23" s="5">
        <v>-10.8</v>
      </c>
      <c r="F23" s="5">
        <v>43.2</v>
      </c>
      <c r="G23" s="5">
        <v>26.5</v>
      </c>
      <c r="H23" s="5">
        <v>39.799999999999997</v>
      </c>
      <c r="I23" s="5"/>
      <c r="J23" s="5"/>
      <c r="K23" s="5"/>
      <c r="L23" s="5"/>
      <c r="M23" s="5"/>
      <c r="N23" s="5"/>
      <c r="O23" s="5"/>
    </row>
    <row r="24" spans="1:15" ht="12.75" x14ac:dyDescent="0.2">
      <c r="A24" s="5" t="s">
        <v>20</v>
      </c>
      <c r="B24" s="5"/>
      <c r="C24" s="5">
        <v>522.5</v>
      </c>
      <c r="D24" s="5">
        <v>631.1</v>
      </c>
      <c r="E24" s="5">
        <v>513.5</v>
      </c>
      <c r="F24" s="5">
        <v>490</v>
      </c>
      <c r="G24" s="5">
        <v>410.4</v>
      </c>
      <c r="H24" s="5">
        <v>407.1</v>
      </c>
      <c r="I24" s="5"/>
      <c r="J24" s="5"/>
      <c r="K24" s="5"/>
      <c r="L24" s="5"/>
      <c r="M24" s="5"/>
      <c r="N24" s="5"/>
      <c r="O24" s="5"/>
    </row>
    <row r="25" spans="1:15" ht="12.75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2.75" x14ac:dyDescent="0.2">
      <c r="A26" s="5" t="s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ht="12.75" x14ac:dyDescent="0.2">
      <c r="A27" s="5"/>
      <c r="B27" s="5" t="s">
        <v>25</v>
      </c>
      <c r="C27" s="5">
        <v>-414.1</v>
      </c>
      <c r="D27" s="5">
        <v>-185.1</v>
      </c>
      <c r="E27" s="5">
        <v>-165.5</v>
      </c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ht="12.75" x14ac:dyDescent="0.2">
      <c r="A28" s="5"/>
      <c r="B28" s="5" t="s">
        <v>26</v>
      </c>
      <c r="C28" s="5">
        <v>418.8</v>
      </c>
      <c r="D28" s="5">
        <v>219</v>
      </c>
      <c r="E28" s="5">
        <v>143.1</v>
      </c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ht="12.75" x14ac:dyDescent="0.2">
      <c r="A29" s="5"/>
      <c r="B29" s="5" t="s">
        <v>108</v>
      </c>
      <c r="C29" s="5"/>
      <c r="D29" s="5"/>
      <c r="E29" s="5"/>
      <c r="F29" s="5" t="s">
        <v>10</v>
      </c>
      <c r="G29" s="5" t="s">
        <v>10</v>
      </c>
      <c r="H29" s="5">
        <v>-57.3</v>
      </c>
      <c r="I29" s="5"/>
      <c r="J29" s="5"/>
      <c r="K29" s="5"/>
      <c r="L29" s="5"/>
      <c r="M29" s="5"/>
      <c r="N29" s="5"/>
      <c r="O29" s="5"/>
    </row>
    <row r="30" spans="1:15" ht="12.75" x14ac:dyDescent="0.2">
      <c r="A30" s="5"/>
      <c r="B30" s="5" t="s">
        <v>116</v>
      </c>
      <c r="C30" s="5" t="s">
        <v>10</v>
      </c>
      <c r="D30" s="5">
        <v>14.3</v>
      </c>
      <c r="E30" s="5">
        <v>265.89999999999998</v>
      </c>
      <c r="F30" s="5">
        <v>300</v>
      </c>
      <c r="G30" s="5">
        <v>174.4</v>
      </c>
      <c r="H30" s="8">
        <v>1278.7</v>
      </c>
      <c r="I30" s="5"/>
      <c r="J30" s="5"/>
      <c r="K30" s="5"/>
      <c r="L30" s="5"/>
      <c r="M30" s="5"/>
      <c r="N30" s="5"/>
      <c r="O30" s="5"/>
    </row>
    <row r="31" spans="1:15" ht="12.75" x14ac:dyDescent="0.2">
      <c r="A31" s="5"/>
      <c r="B31" s="5" t="s">
        <v>27</v>
      </c>
      <c r="C31" s="5">
        <v>-285.60000000000002</v>
      </c>
      <c r="D31" s="5">
        <v>-222.4</v>
      </c>
      <c r="E31" s="5">
        <v>-204.7</v>
      </c>
      <c r="F31" s="5">
        <v>-215.7</v>
      </c>
      <c r="G31" s="5">
        <v>-242.7</v>
      </c>
      <c r="H31" s="5">
        <v>-301.2</v>
      </c>
      <c r="I31" s="5"/>
      <c r="J31" s="5"/>
      <c r="K31" s="5"/>
      <c r="L31" s="5"/>
      <c r="M31" s="5"/>
      <c r="N31" s="5"/>
      <c r="O31" s="5"/>
    </row>
    <row r="32" spans="1:15" ht="12.75" x14ac:dyDescent="0.2">
      <c r="A32" s="5"/>
      <c r="B32" s="5" t="s">
        <v>28</v>
      </c>
      <c r="C32" s="5">
        <v>6.4</v>
      </c>
      <c r="D32" s="5">
        <v>13.8</v>
      </c>
      <c r="E32" s="5">
        <v>7.7</v>
      </c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ht="12.75" x14ac:dyDescent="0.2">
      <c r="A33" s="5"/>
      <c r="B33" s="5" t="s">
        <v>29</v>
      </c>
      <c r="C33" s="5" t="s">
        <v>10</v>
      </c>
      <c r="D33" s="5" t="s">
        <v>10</v>
      </c>
      <c r="E33" s="5">
        <v>240</v>
      </c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ht="12.75" x14ac:dyDescent="0.2">
      <c r="A34" s="5"/>
      <c r="B34" s="5" t="s">
        <v>109</v>
      </c>
      <c r="C34" s="5"/>
      <c r="D34" s="5"/>
      <c r="E34" s="5"/>
      <c r="F34" s="5" t="s">
        <v>10</v>
      </c>
      <c r="G34" s="5">
        <v>0.2</v>
      </c>
      <c r="H34" s="5">
        <v>4.2</v>
      </c>
      <c r="I34" s="5"/>
      <c r="J34" s="5"/>
      <c r="K34" s="5"/>
      <c r="L34" s="5"/>
      <c r="M34" s="5"/>
      <c r="N34" s="5"/>
      <c r="O34" s="5"/>
    </row>
    <row r="35" spans="1:15" ht="12.75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ht="12.75" x14ac:dyDescent="0.2">
      <c r="A36" s="5" t="s">
        <v>110</v>
      </c>
      <c r="B36" s="5"/>
      <c r="C36" s="5">
        <v>-274.5</v>
      </c>
      <c r="D36" s="5">
        <v>-160.4</v>
      </c>
      <c r="E36" s="5">
        <v>286.5</v>
      </c>
      <c r="F36" s="5">
        <v>84.3</v>
      </c>
      <c r="G36" s="5">
        <v>-68.099999999999994</v>
      </c>
      <c r="H36" s="5">
        <v>924.4</v>
      </c>
      <c r="I36" s="5"/>
      <c r="J36" s="5"/>
      <c r="K36" s="5"/>
      <c r="L36" s="5"/>
      <c r="M36" s="5"/>
      <c r="N36" s="5"/>
      <c r="O36" s="5"/>
    </row>
    <row r="37" spans="1:15" ht="12.75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ht="12.75" x14ac:dyDescent="0.2">
      <c r="A38" s="5" t="s">
        <v>30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1:15" ht="12.75" x14ac:dyDescent="0.2">
      <c r="A39" s="5"/>
      <c r="B39" s="5" t="s">
        <v>31</v>
      </c>
      <c r="C39" s="5">
        <v>-153.5</v>
      </c>
      <c r="D39" s="5">
        <v>-156.19999999999999</v>
      </c>
      <c r="E39" s="5">
        <v>-159.69999999999999</v>
      </c>
      <c r="F39" s="5">
        <v>-159.4</v>
      </c>
      <c r="G39" s="5">
        <v>-157</v>
      </c>
      <c r="H39" s="5">
        <v>-154.80000000000001</v>
      </c>
      <c r="I39" s="5"/>
      <c r="J39" s="5"/>
      <c r="K39" s="5"/>
      <c r="L39" s="5"/>
      <c r="M39" s="5"/>
      <c r="N39" s="5"/>
      <c r="O39" s="5"/>
    </row>
    <row r="40" spans="1:15" ht="12.75" x14ac:dyDescent="0.2">
      <c r="A40" s="5"/>
      <c r="B40" s="5" t="s">
        <v>32</v>
      </c>
      <c r="C40" s="5">
        <v>10.1</v>
      </c>
      <c r="D40" s="5">
        <v>34.200000000000003</v>
      </c>
      <c r="E40" s="5">
        <v>-17.2</v>
      </c>
      <c r="F40" s="5">
        <v>-452.9</v>
      </c>
      <c r="G40" s="5">
        <v>-124.5</v>
      </c>
      <c r="H40" s="8">
        <v>-1243.5</v>
      </c>
      <c r="I40" s="5"/>
      <c r="J40" s="5"/>
      <c r="K40" s="5"/>
      <c r="L40" s="5"/>
      <c r="M40" s="5"/>
      <c r="N40" s="5"/>
      <c r="O40" s="5"/>
    </row>
    <row r="41" spans="1:15" ht="12.75" x14ac:dyDescent="0.2">
      <c r="A41" s="5"/>
      <c r="B41" s="5" t="s">
        <v>33</v>
      </c>
      <c r="C41" s="5">
        <v>1.5</v>
      </c>
      <c r="D41" s="5">
        <v>1.2</v>
      </c>
      <c r="E41" s="5">
        <v>1.9</v>
      </c>
      <c r="F41" s="5">
        <v>8.3000000000000007</v>
      </c>
      <c r="G41" s="5">
        <v>2.4</v>
      </c>
      <c r="H41" s="5">
        <v>212.6</v>
      </c>
      <c r="I41" s="5"/>
      <c r="J41" s="5"/>
      <c r="K41" s="5"/>
      <c r="L41" s="5"/>
      <c r="M41" s="5"/>
      <c r="N41" s="5"/>
      <c r="O41" s="5"/>
    </row>
    <row r="42" spans="1:15" ht="12.75" x14ac:dyDescent="0.2">
      <c r="A42" s="5"/>
      <c r="B42" s="5" t="s">
        <v>34</v>
      </c>
      <c r="C42" s="5">
        <v>-86.6</v>
      </c>
      <c r="D42" s="5">
        <v>-95.8</v>
      </c>
      <c r="E42" s="5">
        <v>-108.7</v>
      </c>
      <c r="F42" s="5">
        <v>-54.4</v>
      </c>
      <c r="G42" s="5">
        <v>-77.7</v>
      </c>
      <c r="H42" s="5">
        <v>-60</v>
      </c>
      <c r="I42" s="5"/>
      <c r="J42" s="5"/>
      <c r="K42" s="5"/>
      <c r="L42" s="5"/>
      <c r="M42" s="5"/>
      <c r="N42" s="5"/>
      <c r="O42" s="5"/>
    </row>
    <row r="43" spans="1:15" ht="12.75" x14ac:dyDescent="0.2">
      <c r="A43" s="5"/>
      <c r="B43" s="5" t="s">
        <v>111</v>
      </c>
      <c r="C43" s="5"/>
      <c r="D43" s="5"/>
      <c r="E43" s="5"/>
      <c r="F43" s="5" t="s">
        <v>10</v>
      </c>
      <c r="G43" s="5" t="s">
        <v>10</v>
      </c>
      <c r="H43" s="5">
        <v>-112</v>
      </c>
      <c r="I43" s="5"/>
      <c r="J43" s="5"/>
      <c r="K43" s="5"/>
      <c r="L43" s="5"/>
      <c r="M43" s="5"/>
      <c r="N43" s="5"/>
      <c r="O43" s="5"/>
    </row>
    <row r="44" spans="1:15" ht="12.75" x14ac:dyDescent="0.2">
      <c r="A44" s="5"/>
      <c r="B44" s="5" t="s">
        <v>35</v>
      </c>
      <c r="C44" s="5">
        <v>131.1</v>
      </c>
      <c r="D44" s="5">
        <v>82.6</v>
      </c>
      <c r="E44" s="5">
        <v>112</v>
      </c>
      <c r="F44" s="5">
        <v>121.2</v>
      </c>
      <c r="G44" s="5">
        <v>31</v>
      </c>
      <c r="H44" s="5">
        <v>20.399999999999999</v>
      </c>
      <c r="I44" s="5"/>
      <c r="J44" s="5"/>
      <c r="K44" s="5"/>
      <c r="L44" s="5"/>
      <c r="M44" s="5"/>
      <c r="N44" s="5"/>
      <c r="O44" s="5"/>
    </row>
    <row r="45" spans="1:15" ht="12.75" x14ac:dyDescent="0.2">
      <c r="A45" s="5"/>
      <c r="B45" s="5" t="s">
        <v>36</v>
      </c>
      <c r="C45" s="5">
        <v>-242</v>
      </c>
      <c r="D45" s="5">
        <v>-373.2</v>
      </c>
      <c r="E45" s="5">
        <v>-377.3</v>
      </c>
      <c r="F45" s="5">
        <v>-50</v>
      </c>
      <c r="G45" s="5" t="s">
        <v>10</v>
      </c>
      <c r="H45" s="5" t="s">
        <v>10</v>
      </c>
      <c r="I45" s="5"/>
      <c r="J45" s="5"/>
      <c r="K45" s="5"/>
      <c r="L45" s="5"/>
      <c r="M45" s="5"/>
      <c r="N45" s="5"/>
      <c r="O45" s="5"/>
    </row>
    <row r="46" spans="1:15" ht="12.75" x14ac:dyDescent="0.2">
      <c r="A46" s="5"/>
      <c r="B46" s="5" t="s">
        <v>37</v>
      </c>
      <c r="C46" s="5">
        <v>-12.2</v>
      </c>
      <c r="D46" s="5">
        <v>-9.1</v>
      </c>
      <c r="E46" s="5">
        <v>-7.6</v>
      </c>
      <c r="F46" s="5">
        <v>-6.2</v>
      </c>
      <c r="G46" s="5">
        <v>-5.5</v>
      </c>
      <c r="H46" s="5">
        <v>-5.7</v>
      </c>
      <c r="I46" s="5"/>
      <c r="J46" s="5"/>
      <c r="K46" s="5"/>
      <c r="L46" s="5"/>
      <c r="M46" s="5"/>
      <c r="N46" s="5"/>
      <c r="O46" s="5"/>
    </row>
    <row r="47" spans="1:15" ht="12.75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 ht="12.75" x14ac:dyDescent="0.2">
      <c r="A48" s="5" t="s">
        <v>38</v>
      </c>
      <c r="B48" s="5"/>
      <c r="C48" s="5">
        <v>-351.6</v>
      </c>
      <c r="D48" s="5">
        <v>-516.29999999999995</v>
      </c>
      <c r="E48" s="5">
        <v>-556.6</v>
      </c>
      <c r="F48" s="5">
        <v>-593.4</v>
      </c>
      <c r="G48" s="5">
        <v>-331.3</v>
      </c>
      <c r="H48" s="8">
        <v>-1343</v>
      </c>
      <c r="I48" s="5"/>
      <c r="J48" s="5"/>
      <c r="K48" s="5"/>
      <c r="L48" s="5"/>
      <c r="M48" s="5"/>
      <c r="N48" s="5"/>
      <c r="O48" s="5"/>
    </row>
    <row r="49" spans="1:15" ht="12.75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 ht="12.75" x14ac:dyDescent="0.2">
      <c r="A50" s="5" t="s">
        <v>112</v>
      </c>
      <c r="B50" s="5"/>
      <c r="C50" s="5">
        <v>-5</v>
      </c>
      <c r="D50" s="5">
        <v>1.9</v>
      </c>
      <c r="E50" s="5">
        <v>-1</v>
      </c>
      <c r="F50" s="5">
        <v>-7.2</v>
      </c>
      <c r="G50" s="5">
        <v>6.3</v>
      </c>
      <c r="H50" s="5">
        <v>1.7</v>
      </c>
      <c r="I50" s="5"/>
      <c r="J50" s="5"/>
      <c r="K50" s="5"/>
      <c r="L50" s="5"/>
      <c r="M50" s="5"/>
      <c r="N50" s="5"/>
      <c r="O50" s="5"/>
    </row>
    <row r="51" spans="1:15" ht="12.75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 ht="12.75" x14ac:dyDescent="0.2">
      <c r="A52" s="5" t="s">
        <v>113</v>
      </c>
      <c r="B52" s="5"/>
      <c r="C52" s="5">
        <v>-108.6</v>
      </c>
      <c r="D52" s="5">
        <v>-43.7</v>
      </c>
      <c r="E52" s="5">
        <v>242.4</v>
      </c>
      <c r="F52" s="5">
        <v>-26.3</v>
      </c>
      <c r="G52" s="5">
        <v>17.3</v>
      </c>
      <c r="H52" s="5">
        <v>-9.8000000000000007</v>
      </c>
      <c r="I52" s="5"/>
      <c r="J52" s="5"/>
      <c r="K52" s="5"/>
      <c r="L52" s="5"/>
      <c r="M52" s="5"/>
      <c r="N52" s="5"/>
      <c r="O52" s="5"/>
    </row>
    <row r="53" spans="1:15" ht="12.75" x14ac:dyDescent="0.2">
      <c r="A53" s="5" t="s">
        <v>114</v>
      </c>
      <c r="B53" s="5"/>
      <c r="C53" s="5">
        <v>282.89999999999998</v>
      </c>
      <c r="D53" s="5">
        <v>326.60000000000002</v>
      </c>
      <c r="E53" s="5">
        <v>84.2</v>
      </c>
      <c r="F53" s="5">
        <v>110.5</v>
      </c>
      <c r="G53" s="5">
        <v>93.2</v>
      </c>
      <c r="H53" s="5">
        <v>103</v>
      </c>
      <c r="I53" s="5"/>
      <c r="J53" s="5"/>
      <c r="K53" s="5"/>
      <c r="L53" s="5"/>
      <c r="M53" s="5"/>
      <c r="N53" s="5"/>
      <c r="O53" s="5"/>
    </row>
    <row r="54" spans="1:15" ht="12.75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ht="12.75" x14ac:dyDescent="0.2">
      <c r="A55" s="5" t="s">
        <v>115</v>
      </c>
      <c r="B55" s="5"/>
      <c r="C55" s="19">
        <v>174.3</v>
      </c>
      <c r="D55" s="19">
        <v>282.89999999999998</v>
      </c>
      <c r="E55" s="19">
        <v>326.60000000000002</v>
      </c>
      <c r="F55" s="5">
        <v>84.2</v>
      </c>
      <c r="G55" s="5">
        <v>110.5</v>
      </c>
      <c r="H55" s="5">
        <v>93.2</v>
      </c>
      <c r="I55" s="5"/>
      <c r="J55" s="5"/>
      <c r="K55" s="5"/>
      <c r="L55" s="5"/>
      <c r="M55" s="5"/>
      <c r="N55" s="5"/>
      <c r="O55" s="5"/>
    </row>
    <row r="56" spans="1:15" ht="12.75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ht="12.75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5" ht="12.75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ht="12.75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 ht="12.7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15" ht="12.75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 ht="12.75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1:15" ht="12.75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 ht="12.7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1:15" ht="12.7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15" ht="12.7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opLeftCell="A31" workbookViewId="0">
      <selection activeCell="A54" sqref="A54"/>
    </sheetView>
  </sheetViews>
  <sheetFormatPr defaultRowHeight="11.25" x14ac:dyDescent="0.2"/>
  <cols>
    <col min="1" max="1" width="78.6640625" customWidth="1"/>
    <col min="2" max="5" width="12.6640625" bestFit="1" customWidth="1"/>
    <col min="6" max="6" width="14.1640625" customWidth="1"/>
    <col min="7" max="7" width="12.33203125" customWidth="1"/>
    <col min="8" max="8" width="10.5" bestFit="1" customWidth="1"/>
  </cols>
  <sheetData>
    <row r="1" spans="1:26" ht="12.75" x14ac:dyDescent="0.2">
      <c r="A1" s="5" t="s">
        <v>39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26" ht="12.75" x14ac:dyDescent="0.2">
      <c r="A2" s="5" t="s">
        <v>23</v>
      </c>
      <c r="B2" s="6"/>
      <c r="C2" s="6"/>
      <c r="D2" s="6"/>
      <c r="E2" s="6"/>
      <c r="F2" s="6"/>
      <c r="G2" s="6"/>
      <c r="H2" s="6"/>
      <c r="I2" s="6"/>
      <c r="J2" s="6"/>
      <c r="K2" s="6"/>
      <c r="L2" s="17" t="s">
        <v>119</v>
      </c>
      <c r="M2" s="6"/>
      <c r="N2" s="6"/>
      <c r="O2" s="6"/>
      <c r="P2" s="6"/>
      <c r="Q2" s="6"/>
    </row>
    <row r="3" spans="1:26" ht="12.75" x14ac:dyDescent="0.2">
      <c r="A3" s="5"/>
      <c r="B3" s="10">
        <v>2000</v>
      </c>
      <c r="C3" s="10">
        <v>1999</v>
      </c>
      <c r="D3" s="10">
        <v>1998</v>
      </c>
      <c r="E3" s="10">
        <v>1997</v>
      </c>
      <c r="F3" s="10">
        <v>1996</v>
      </c>
      <c r="G3" s="10">
        <v>1995</v>
      </c>
      <c r="H3" s="11"/>
      <c r="I3" s="12">
        <v>2000</v>
      </c>
      <c r="J3" s="12">
        <v>1999</v>
      </c>
      <c r="K3" s="12">
        <v>1998</v>
      </c>
      <c r="L3" s="12">
        <v>1997</v>
      </c>
      <c r="M3" s="12">
        <v>1996</v>
      </c>
      <c r="N3" s="12">
        <v>1995</v>
      </c>
      <c r="O3" s="13" t="s">
        <v>118</v>
      </c>
      <c r="P3" s="11"/>
      <c r="Q3" s="12">
        <v>2001</v>
      </c>
      <c r="R3" s="4">
        <f>Q3+1</f>
        <v>2002</v>
      </c>
      <c r="S3" s="4">
        <f t="shared" ref="S3:Z3" si="0">R3+1</f>
        <v>2003</v>
      </c>
      <c r="T3" s="4">
        <f t="shared" si="0"/>
        <v>2004</v>
      </c>
      <c r="U3" s="4">
        <f t="shared" si="0"/>
        <v>2005</v>
      </c>
      <c r="V3" s="4">
        <f t="shared" si="0"/>
        <v>2006</v>
      </c>
      <c r="W3" s="4">
        <f t="shared" si="0"/>
        <v>2007</v>
      </c>
      <c r="X3" s="4">
        <f t="shared" si="0"/>
        <v>2008</v>
      </c>
      <c r="Y3" s="4">
        <f t="shared" si="0"/>
        <v>2009</v>
      </c>
      <c r="Z3" s="4">
        <f t="shared" si="0"/>
        <v>2010</v>
      </c>
    </row>
    <row r="4" spans="1:26" ht="12.75" x14ac:dyDescent="0.2">
      <c r="A4" s="5" t="s">
        <v>40</v>
      </c>
      <c r="B4" s="7">
        <v>5041</v>
      </c>
      <c r="C4" s="7">
        <v>4725.2</v>
      </c>
      <c r="D4" s="7">
        <v>4842.5</v>
      </c>
      <c r="E4" s="7">
        <v>5015.7</v>
      </c>
      <c r="F4" s="7">
        <v>5199</v>
      </c>
      <c r="G4" s="7">
        <v>5954</v>
      </c>
      <c r="H4" s="6"/>
      <c r="I4" s="6"/>
      <c r="J4" s="6"/>
      <c r="K4" s="6"/>
      <c r="L4" s="6"/>
      <c r="M4" s="6"/>
      <c r="N4" s="6"/>
      <c r="O4" s="6"/>
      <c r="P4" s="6"/>
      <c r="Q4" s="6"/>
    </row>
    <row r="5" spans="1:26" ht="12.75" x14ac:dyDescent="0.2">
      <c r="A5" s="5" t="s">
        <v>41</v>
      </c>
      <c r="B5" s="8">
        <v>2288.3000000000002</v>
      </c>
      <c r="C5" s="8">
        <v>2136.8000000000002</v>
      </c>
      <c r="D5" s="8">
        <v>2374.4</v>
      </c>
      <c r="E5" s="8">
        <v>2564.9</v>
      </c>
      <c r="F5" s="8">
        <v>2807.5</v>
      </c>
      <c r="G5" s="8">
        <v>3294.4</v>
      </c>
      <c r="H5" s="6"/>
      <c r="I5" s="14">
        <f t="shared" ref="I5:N5" si="1">B5/B4</f>
        <v>0.45393771077167233</v>
      </c>
      <c r="J5" s="14">
        <f t="shared" si="1"/>
        <v>0.45221366291373916</v>
      </c>
      <c r="K5" s="14">
        <f t="shared" si="1"/>
        <v>0.4903252452245741</v>
      </c>
      <c r="L5" s="14">
        <f t="shared" si="1"/>
        <v>0.51137428474589797</v>
      </c>
      <c r="M5" s="14">
        <f t="shared" si="1"/>
        <v>0.54000769378726676</v>
      </c>
      <c r="N5" s="14">
        <f t="shared" si="1"/>
        <v>0.55330870003359089</v>
      </c>
      <c r="O5" s="15">
        <f>SUM(I5:N5)/6</f>
        <v>0.50019454957945686</v>
      </c>
      <c r="P5" s="6"/>
      <c r="Q5" s="6"/>
    </row>
    <row r="6" spans="1:26" ht="12.75" x14ac:dyDescent="0.2">
      <c r="A6" s="5"/>
      <c r="B6" s="6"/>
      <c r="C6" s="6"/>
      <c r="D6" s="6"/>
      <c r="E6" s="5"/>
      <c r="F6" s="6"/>
      <c r="G6" s="6"/>
      <c r="H6" s="6"/>
      <c r="I6" s="14"/>
      <c r="J6" s="14"/>
      <c r="K6" s="14"/>
      <c r="L6" s="14"/>
      <c r="M6" s="14"/>
      <c r="N6" s="14"/>
      <c r="O6" s="5"/>
      <c r="P6" s="6"/>
      <c r="Q6" s="6"/>
    </row>
    <row r="7" spans="1:26" ht="12.75" x14ac:dyDescent="0.2">
      <c r="A7" s="5" t="s">
        <v>42</v>
      </c>
      <c r="B7" s="8">
        <v>2752.7</v>
      </c>
      <c r="C7" s="8">
        <v>2588.4</v>
      </c>
      <c r="D7" s="8">
        <v>2468.1</v>
      </c>
      <c r="E7" s="8">
        <v>2450.8000000000002</v>
      </c>
      <c r="F7" s="8">
        <v>2391.5</v>
      </c>
      <c r="G7" s="8">
        <v>2659.6</v>
      </c>
      <c r="H7" s="6"/>
      <c r="I7" s="14">
        <f t="shared" ref="I7:N7" si="2">B7/B$4</f>
        <v>0.54606228922832767</v>
      </c>
      <c r="J7" s="14">
        <f t="shared" si="2"/>
        <v>0.5477863370862609</v>
      </c>
      <c r="K7" s="14">
        <f t="shared" si="2"/>
        <v>0.5096747547754259</v>
      </c>
      <c r="L7" s="14">
        <f t="shared" si="2"/>
        <v>0.4886257152541022</v>
      </c>
      <c r="M7" s="14">
        <f t="shared" si="2"/>
        <v>0.45999230621273324</v>
      </c>
      <c r="N7" s="14">
        <f t="shared" si="2"/>
        <v>0.44669129996640911</v>
      </c>
      <c r="O7" s="15">
        <f>SUM(I7:N7)/6</f>
        <v>0.49980545042054314</v>
      </c>
      <c r="P7" s="6"/>
      <c r="Q7" s="6"/>
    </row>
    <row r="8" spans="1:26" ht="12.75" x14ac:dyDescent="0.2">
      <c r="A8" s="5" t="s">
        <v>43</v>
      </c>
      <c r="B8" s="8">
        <v>1968.8</v>
      </c>
      <c r="C8" s="8">
        <v>1904.1</v>
      </c>
      <c r="D8" s="8">
        <v>1872.5</v>
      </c>
      <c r="E8" s="8">
        <v>1938.9</v>
      </c>
      <c r="F8" s="8">
        <v>1981</v>
      </c>
      <c r="G8" s="8">
        <v>2358.8000000000002</v>
      </c>
      <c r="H8" s="6"/>
      <c r="I8" s="14">
        <f t="shared" ref="I8:N8" si="3">B8/B5</f>
        <v>0.86037669885941515</v>
      </c>
      <c r="J8" s="14">
        <f t="shared" si="3"/>
        <v>0.89109883938599765</v>
      </c>
      <c r="K8" s="14">
        <f t="shared" si="3"/>
        <v>0.78862028301886788</v>
      </c>
      <c r="L8" s="14">
        <f t="shared" si="3"/>
        <v>0.75593590393387655</v>
      </c>
      <c r="M8" s="14">
        <f t="shared" si="3"/>
        <v>0.70560997328584152</v>
      </c>
      <c r="N8" s="14">
        <f t="shared" si="3"/>
        <v>0.71600291403593985</v>
      </c>
      <c r="O8" s="15">
        <f>SUM(I8:N8)/6</f>
        <v>0.78627410208665649</v>
      </c>
      <c r="P8" s="6"/>
      <c r="Q8" s="6"/>
    </row>
    <row r="9" spans="1:26" ht="12.75" x14ac:dyDescent="0.2">
      <c r="A9" s="6"/>
      <c r="B9" s="6"/>
      <c r="C9" s="6"/>
      <c r="D9" s="6"/>
      <c r="E9" s="6"/>
      <c r="F9" s="6"/>
      <c r="G9" s="6"/>
      <c r="H9" s="6"/>
      <c r="I9" s="14"/>
      <c r="J9" s="14"/>
      <c r="K9" s="14"/>
      <c r="L9" s="14"/>
      <c r="M9" s="14"/>
      <c r="N9" s="14"/>
      <c r="O9" s="5"/>
      <c r="P9" s="6"/>
      <c r="Q9" s="6"/>
    </row>
    <row r="10" spans="1:26" ht="12.75" x14ac:dyDescent="0.2">
      <c r="A10" s="6"/>
      <c r="B10" s="6"/>
      <c r="C10" s="6"/>
      <c r="D10" s="6"/>
      <c r="E10" s="6"/>
      <c r="F10" s="6"/>
      <c r="G10" s="6"/>
      <c r="H10" s="6"/>
      <c r="I10" s="14"/>
      <c r="J10" s="14"/>
      <c r="K10" s="14"/>
      <c r="L10" s="14"/>
      <c r="M10" s="14"/>
      <c r="N10" s="14"/>
      <c r="O10" s="5"/>
      <c r="P10" s="6"/>
      <c r="Q10" s="6"/>
    </row>
    <row r="11" spans="1:26" ht="12.75" x14ac:dyDescent="0.2">
      <c r="A11" s="6"/>
      <c r="B11" s="6"/>
      <c r="C11" s="6"/>
      <c r="D11" s="6"/>
      <c r="E11" s="6"/>
      <c r="F11" s="6"/>
      <c r="G11" s="6"/>
      <c r="H11" s="6"/>
      <c r="I11" s="14"/>
      <c r="J11" s="14"/>
      <c r="K11" s="14"/>
      <c r="L11" s="14"/>
      <c r="M11" s="14"/>
      <c r="N11" s="14"/>
      <c r="O11" s="5"/>
      <c r="P11" s="6"/>
      <c r="Q11" s="6"/>
    </row>
    <row r="12" spans="1:26" ht="12.75" x14ac:dyDescent="0.2">
      <c r="A12" s="5" t="s">
        <v>107</v>
      </c>
      <c r="B12" s="5">
        <v>182.5</v>
      </c>
      <c r="C12" s="5">
        <v>-2.2999999999999998</v>
      </c>
      <c r="D12" s="5">
        <v>128.5</v>
      </c>
      <c r="E12" s="8">
        <v>1486.3</v>
      </c>
      <c r="F12" s="5">
        <v>-113.4</v>
      </c>
      <c r="G12" s="8">
        <v>-1053.5</v>
      </c>
      <c r="H12" s="6"/>
      <c r="I12" s="14">
        <f t="shared" ref="I12:N12" si="4">B12/B$4</f>
        <v>3.6203134298750245E-2</v>
      </c>
      <c r="J12" s="14">
        <f t="shared" si="4"/>
        <v>-4.8675188351815794E-4</v>
      </c>
      <c r="K12" s="14">
        <f t="shared" si="4"/>
        <v>2.6535880227155396E-2</v>
      </c>
      <c r="L12" s="14">
        <f t="shared" si="4"/>
        <v>0.29632952529058754</v>
      </c>
      <c r="M12" s="14">
        <f t="shared" si="4"/>
        <v>-2.1811886901327179E-2</v>
      </c>
      <c r="N12" s="14">
        <f t="shared" si="4"/>
        <v>-0.17693987235471953</v>
      </c>
      <c r="O12" s="15">
        <f>SUM(I12:N12)/6</f>
        <v>2.6638338112821385E-2</v>
      </c>
      <c r="P12" s="6"/>
      <c r="Q12" s="6"/>
    </row>
    <row r="13" spans="1:26" ht="12.75" x14ac:dyDescent="0.2">
      <c r="A13" s="5" t="s">
        <v>44</v>
      </c>
      <c r="B13" s="5">
        <v>54</v>
      </c>
      <c r="C13" s="5">
        <v>61.9</v>
      </c>
      <c r="D13" s="5">
        <v>69.599999999999994</v>
      </c>
      <c r="E13" s="5">
        <v>85.8</v>
      </c>
      <c r="F13" s="5">
        <v>106.8</v>
      </c>
      <c r="G13" s="5">
        <v>131.6</v>
      </c>
      <c r="H13" s="6"/>
      <c r="I13" s="14">
        <f>B13/B$4</f>
        <v>1.0712160285657607E-2</v>
      </c>
      <c r="J13" s="14">
        <f t="shared" ref="J13:N15" si="5">C13/C$4</f>
        <v>1.3099974604249555E-2</v>
      </c>
      <c r="K13" s="14">
        <f t="shared" si="5"/>
        <v>1.4372741352607124E-2</v>
      </c>
      <c r="L13" s="14">
        <f t="shared" si="5"/>
        <v>1.7106286261140021E-2</v>
      </c>
      <c r="M13" s="14">
        <f t="shared" si="5"/>
        <v>2.0542412002308136E-2</v>
      </c>
      <c r="N13" s="14">
        <f t="shared" si="5"/>
        <v>2.2102788041652669E-2</v>
      </c>
      <c r="O13" s="15">
        <f>SUM(I13:N13)/6</f>
        <v>1.6322727091269185E-2</v>
      </c>
      <c r="P13" s="6"/>
      <c r="Q13" s="6"/>
    </row>
    <row r="14" spans="1:26" ht="12.75" x14ac:dyDescent="0.2">
      <c r="A14" s="5" t="s">
        <v>45</v>
      </c>
      <c r="B14" s="5">
        <v>-9</v>
      </c>
      <c r="C14" s="5">
        <v>-11.7</v>
      </c>
      <c r="D14" s="5">
        <v>-10.7</v>
      </c>
      <c r="E14" s="5">
        <v>-6.7</v>
      </c>
      <c r="F14" s="5">
        <v>-7.4</v>
      </c>
      <c r="G14" s="5">
        <v>-6.2</v>
      </c>
      <c r="H14" s="6"/>
      <c r="I14" s="14">
        <f>B14/B$4</f>
        <v>-1.7853600476096013E-3</v>
      </c>
      <c r="J14" s="14">
        <f t="shared" si="5"/>
        <v>-2.4760856683314993E-3</v>
      </c>
      <c r="K14" s="14">
        <f t="shared" si="5"/>
        <v>-2.2096024780588535E-3</v>
      </c>
      <c r="L14" s="14">
        <f t="shared" si="5"/>
        <v>-1.3358055705086031E-3</v>
      </c>
      <c r="M14" s="14">
        <f t="shared" si="5"/>
        <v>-1.4233506443546836E-3</v>
      </c>
      <c r="N14" s="14">
        <f t="shared" si="5"/>
        <v>-1.0413167618407793E-3</v>
      </c>
      <c r="O14" s="15">
        <f>SUM(I14:N14)/6</f>
        <v>-1.7119201951173366E-3</v>
      </c>
      <c r="P14" s="6"/>
      <c r="Q14" s="6"/>
    </row>
    <row r="15" spans="1:26" ht="12.75" x14ac:dyDescent="0.2">
      <c r="A15" s="5" t="s">
        <v>46</v>
      </c>
      <c r="B15" s="5">
        <v>5.3</v>
      </c>
      <c r="C15" s="5">
        <v>18.100000000000001</v>
      </c>
      <c r="D15" s="5">
        <v>11.6</v>
      </c>
      <c r="E15" s="5">
        <v>10.8</v>
      </c>
      <c r="F15" s="5">
        <v>8.9</v>
      </c>
      <c r="G15" s="5">
        <v>8.4</v>
      </c>
      <c r="H15" s="6"/>
      <c r="I15" s="14">
        <f>B15/B$4</f>
        <v>1.0513786947034319E-3</v>
      </c>
      <c r="J15" s="14">
        <f t="shared" si="5"/>
        <v>3.8305256920341999E-3</v>
      </c>
      <c r="K15" s="14">
        <f t="shared" si="5"/>
        <v>2.3954568921011874E-3</v>
      </c>
      <c r="L15" s="14">
        <f t="shared" si="5"/>
        <v>2.1532388300735694E-3</v>
      </c>
      <c r="M15" s="14">
        <f t="shared" si="5"/>
        <v>1.7118676668590113E-3</v>
      </c>
      <c r="N15" s="14">
        <f t="shared" si="5"/>
        <v>1.4108162579778301E-3</v>
      </c>
      <c r="O15" s="15">
        <f>SUM(I15:N15)/6</f>
        <v>2.0922140056248719E-3</v>
      </c>
      <c r="P15" s="6"/>
      <c r="Q15" s="6"/>
    </row>
    <row r="16" spans="1:26" ht="12.75" x14ac:dyDescent="0.2">
      <c r="A16" s="5"/>
      <c r="B16" s="6"/>
      <c r="C16" s="6"/>
      <c r="D16" s="6"/>
      <c r="E16" s="6"/>
      <c r="F16" s="5"/>
      <c r="G16" s="6"/>
      <c r="H16" s="6"/>
      <c r="I16" s="14"/>
      <c r="J16" s="14"/>
      <c r="K16" s="14"/>
      <c r="L16" s="14"/>
      <c r="M16" s="14"/>
      <c r="N16" s="14"/>
      <c r="O16" s="5"/>
      <c r="P16" s="6"/>
      <c r="Q16" s="6"/>
    </row>
    <row r="17" spans="1:17" ht="12.75" x14ac:dyDescent="0.2">
      <c r="A17" s="5" t="s">
        <v>47</v>
      </c>
      <c r="B17" s="5">
        <v>551.1</v>
      </c>
      <c r="C17" s="5">
        <v>618.29999999999995</v>
      </c>
      <c r="D17" s="5">
        <v>396.6</v>
      </c>
      <c r="E17" s="8">
        <v>-1064.3</v>
      </c>
      <c r="F17" s="5">
        <v>415.6</v>
      </c>
      <c r="G17" s="8">
        <v>1220.5</v>
      </c>
      <c r="H17" s="6"/>
      <c r="I17" s="14">
        <f>B17/B$4</f>
        <v>0.10932354691529458</v>
      </c>
      <c r="J17" s="14">
        <f t="shared" ref="J17:N18" si="6">C17/C$4</f>
        <v>0.13085160416490307</v>
      </c>
      <c r="K17" s="14">
        <f t="shared" si="6"/>
        <v>8.1899845121321632E-2</v>
      </c>
      <c r="L17" s="14">
        <f t="shared" si="6"/>
        <v>-0.21219371174512033</v>
      </c>
      <c r="M17" s="14">
        <f t="shared" si="6"/>
        <v>7.9938449701865755E-2</v>
      </c>
      <c r="N17" s="14">
        <f t="shared" si="6"/>
        <v>0.2049882431978502</v>
      </c>
      <c r="O17" s="15">
        <f>SUM(I17:N17)/6</f>
        <v>6.5801329559352487E-2</v>
      </c>
      <c r="P17" s="6"/>
      <c r="Q17" s="6"/>
    </row>
    <row r="18" spans="1:17" ht="12.75" x14ac:dyDescent="0.2">
      <c r="A18" s="5" t="s">
        <v>48</v>
      </c>
      <c r="B18" s="5">
        <v>190.5</v>
      </c>
      <c r="C18" s="5">
        <v>163.30000000000001</v>
      </c>
      <c r="D18" s="5">
        <v>112.1</v>
      </c>
      <c r="E18" s="5">
        <v>-133.4</v>
      </c>
      <c r="F18" s="5">
        <v>167.7</v>
      </c>
      <c r="G18" s="5">
        <v>496.5</v>
      </c>
      <c r="H18" s="6"/>
      <c r="I18" s="14">
        <f>B18/B$4</f>
        <v>3.7790121007736557E-2</v>
      </c>
      <c r="J18" s="14">
        <f t="shared" si="6"/>
        <v>3.4559383729789221E-2</v>
      </c>
      <c r="K18" s="14">
        <f t="shared" si="6"/>
        <v>2.3149199793495095E-2</v>
      </c>
      <c r="L18" s="14">
        <f t="shared" si="6"/>
        <v>-2.659648703072353E-2</v>
      </c>
      <c r="M18" s="14">
        <f t="shared" si="6"/>
        <v>3.2256203115983838E-2</v>
      </c>
      <c r="N18" s="14">
        <f t="shared" si="6"/>
        <v>8.3389318105475313E-2</v>
      </c>
      <c r="O18" s="15">
        <f>SUM(I18:N18)/6</f>
        <v>3.0757956453626084E-2</v>
      </c>
      <c r="P18" s="6"/>
      <c r="Q18" s="6"/>
    </row>
    <row r="19" spans="1:17" ht="12.75" x14ac:dyDescent="0.2">
      <c r="A19" s="5"/>
      <c r="B19" s="6"/>
      <c r="C19" s="6"/>
      <c r="D19" s="6"/>
      <c r="E19" s="6"/>
      <c r="F19" s="5"/>
      <c r="G19" s="6"/>
      <c r="H19" s="6"/>
      <c r="I19" s="14"/>
      <c r="J19" s="14"/>
      <c r="K19" s="14"/>
      <c r="L19" s="14"/>
      <c r="M19" s="14"/>
      <c r="N19" s="14"/>
      <c r="O19" s="5"/>
      <c r="P19" s="6"/>
      <c r="Q19" s="6"/>
    </row>
    <row r="20" spans="1:17" ht="12.75" x14ac:dyDescent="0.2">
      <c r="A20" s="5" t="s">
        <v>49</v>
      </c>
      <c r="B20" s="5">
        <v>360.6</v>
      </c>
      <c r="C20" s="5">
        <v>455</v>
      </c>
      <c r="D20" s="5">
        <v>284.5</v>
      </c>
      <c r="E20" s="5">
        <v>-930.9</v>
      </c>
      <c r="F20" s="5">
        <v>247.9</v>
      </c>
      <c r="G20" s="5">
        <v>724</v>
      </c>
      <c r="H20" s="6"/>
      <c r="I20" s="14">
        <f>B20/B$4</f>
        <v>7.1533425907558026E-2</v>
      </c>
      <c r="J20" s="14">
        <f t="shared" ref="J20:N21" si="7">C20/C$4</f>
        <v>9.6292220435113859E-2</v>
      </c>
      <c r="K20" s="14">
        <f t="shared" si="7"/>
        <v>5.8750645327826534E-2</v>
      </c>
      <c r="L20" s="14">
        <f t="shared" si="7"/>
        <v>-0.1855972247143968</v>
      </c>
      <c r="M20" s="14">
        <f t="shared" si="7"/>
        <v>4.7682246585881903E-2</v>
      </c>
      <c r="N20" s="14">
        <f t="shared" si="7"/>
        <v>0.12159892509237487</v>
      </c>
      <c r="O20" s="15">
        <f>SUM(I20:N20)/6</f>
        <v>3.5043373105726396E-2</v>
      </c>
      <c r="P20" s="6"/>
      <c r="Q20" s="6"/>
    </row>
    <row r="21" spans="1:17" ht="12.75" x14ac:dyDescent="0.2">
      <c r="A21" s="5" t="s">
        <v>50</v>
      </c>
      <c r="B21" s="5">
        <v>4.2</v>
      </c>
      <c r="C21" s="5">
        <v>4.4000000000000004</v>
      </c>
      <c r="D21" s="5">
        <v>4.5</v>
      </c>
      <c r="E21" s="5">
        <v>3.5</v>
      </c>
      <c r="F21" s="5">
        <v>3.7</v>
      </c>
      <c r="G21" s="5">
        <v>4</v>
      </c>
      <c r="H21" s="6"/>
      <c r="I21" s="14">
        <f>B21/B$4</f>
        <v>8.3316802221781398E-4</v>
      </c>
      <c r="J21" s="14">
        <f t="shared" si="7"/>
        <v>9.3117751629560668E-4</v>
      </c>
      <c r="K21" s="14">
        <f t="shared" si="7"/>
        <v>9.2927207021166751E-4</v>
      </c>
      <c r="L21" s="14">
        <f t="shared" si="7"/>
        <v>6.9780888011643444E-4</v>
      </c>
      <c r="M21" s="14">
        <f t="shared" si="7"/>
        <v>7.1167532217734182E-4</v>
      </c>
      <c r="N21" s="14">
        <f t="shared" si="7"/>
        <v>6.7181726570372856E-4</v>
      </c>
      <c r="O21" s="15">
        <f>SUM(I21:N21)/6</f>
        <v>7.958198461204322E-4</v>
      </c>
      <c r="P21" s="6"/>
      <c r="Q21" s="6"/>
    </row>
    <row r="22" spans="1:17" ht="12.75" x14ac:dyDescent="0.2">
      <c r="A22" s="5"/>
      <c r="B22" s="6"/>
      <c r="C22" s="6"/>
      <c r="D22" s="6"/>
      <c r="E22" s="6"/>
      <c r="F22" s="5"/>
      <c r="G22" s="6"/>
      <c r="H22" s="6"/>
      <c r="I22" s="14"/>
      <c r="J22" s="14"/>
      <c r="K22" s="14"/>
      <c r="L22" s="14"/>
      <c r="M22" s="14"/>
      <c r="N22" s="14"/>
      <c r="O22" s="5"/>
      <c r="P22" s="6"/>
      <c r="Q22" s="6"/>
    </row>
    <row r="23" spans="1:17" ht="12.75" x14ac:dyDescent="0.2">
      <c r="A23" s="5" t="s">
        <v>51</v>
      </c>
      <c r="B23" s="5">
        <v>356.4</v>
      </c>
      <c r="C23" s="5">
        <v>450.6</v>
      </c>
      <c r="D23" s="5">
        <v>280</v>
      </c>
      <c r="E23" s="5">
        <v>-934.4</v>
      </c>
      <c r="F23" s="5">
        <v>244.2</v>
      </c>
      <c r="G23" s="5">
        <v>720</v>
      </c>
      <c r="H23" s="6"/>
      <c r="I23" s="14">
        <f t="shared" ref="I23:N23" si="8">B23/B$4</f>
        <v>7.0700257885340206E-2</v>
      </c>
      <c r="J23" s="14">
        <f t="shared" si="8"/>
        <v>9.5361042918818265E-2</v>
      </c>
      <c r="K23" s="14">
        <f t="shared" si="8"/>
        <v>5.7821373257614869E-2</v>
      </c>
      <c r="L23" s="14">
        <f t="shared" si="8"/>
        <v>-0.18629503359451324</v>
      </c>
      <c r="M23" s="14">
        <f t="shared" si="8"/>
        <v>4.6970571263704554E-2</v>
      </c>
      <c r="N23" s="14">
        <f t="shared" si="8"/>
        <v>0.12092710782667114</v>
      </c>
      <c r="O23" s="15">
        <f>SUM(I23:N23)/6</f>
        <v>3.4247553259605969E-2</v>
      </c>
      <c r="P23" s="6"/>
      <c r="Q23" s="6"/>
    </row>
    <row r="24" spans="1:17" ht="12.75" x14ac:dyDescent="0.2">
      <c r="A24" s="5"/>
      <c r="B24" s="6"/>
      <c r="C24" s="6"/>
      <c r="D24" s="6"/>
      <c r="E24" s="6"/>
      <c r="F24" s="5"/>
      <c r="G24" s="6"/>
      <c r="H24" s="6"/>
      <c r="I24" s="14"/>
      <c r="J24" s="14"/>
      <c r="K24" s="14"/>
      <c r="L24" s="14"/>
      <c r="M24" s="14"/>
      <c r="N24" s="14"/>
      <c r="O24" s="5"/>
      <c r="P24" s="6"/>
      <c r="Q24" s="6"/>
    </row>
    <row r="25" spans="1:17" ht="12.75" x14ac:dyDescent="0.2">
      <c r="A25" s="5" t="s">
        <v>52</v>
      </c>
      <c r="B25" s="6"/>
      <c r="C25" s="6"/>
      <c r="D25" s="6"/>
      <c r="E25" s="6"/>
      <c r="F25" s="5"/>
      <c r="G25" s="6"/>
      <c r="H25" s="6"/>
      <c r="I25" s="14"/>
      <c r="J25" s="14"/>
      <c r="K25" s="14"/>
      <c r="L25" s="14"/>
      <c r="M25" s="14"/>
      <c r="N25" s="14"/>
      <c r="O25" s="5"/>
      <c r="P25" s="6"/>
      <c r="Q25" s="6"/>
    </row>
    <row r="26" spans="1:17" ht="12.75" x14ac:dyDescent="0.2">
      <c r="A26" s="5" t="s">
        <v>53</v>
      </c>
      <c r="B26" s="5">
        <v>2.71</v>
      </c>
      <c r="C26" s="5">
        <v>3.36</v>
      </c>
      <c r="D26" s="5">
        <v>2.04</v>
      </c>
      <c r="E26" s="5">
        <v>-6.8</v>
      </c>
      <c r="F26" s="5">
        <v>1.8</v>
      </c>
      <c r="G26" s="5">
        <v>5.39</v>
      </c>
      <c r="H26" s="6"/>
      <c r="I26" s="14"/>
      <c r="J26" s="14"/>
      <c r="K26" s="14"/>
      <c r="L26" s="14"/>
      <c r="M26" s="14"/>
      <c r="N26" s="14"/>
      <c r="O26" s="5"/>
      <c r="P26" s="6"/>
      <c r="Q26" s="6"/>
    </row>
    <row r="27" spans="1:17" ht="12.75" x14ac:dyDescent="0.2">
      <c r="A27" s="5" t="s">
        <v>54</v>
      </c>
      <c r="B27" s="5">
        <v>2.61</v>
      </c>
      <c r="C27" s="5">
        <v>3.23</v>
      </c>
      <c r="D27" s="5">
        <v>1.97</v>
      </c>
      <c r="E27" s="5">
        <v>-6.8</v>
      </c>
      <c r="F27" s="5">
        <v>1.78</v>
      </c>
      <c r="G27" s="5">
        <v>5.23</v>
      </c>
      <c r="H27" s="6"/>
      <c r="I27" s="14"/>
      <c r="J27" s="14"/>
      <c r="K27" s="14"/>
      <c r="L27" s="14"/>
      <c r="M27" s="14"/>
      <c r="N27" s="14"/>
      <c r="O27" s="5"/>
      <c r="P27" s="6"/>
      <c r="Q27" s="6"/>
    </row>
    <row r="28" spans="1:17" ht="12.75" x14ac:dyDescent="0.2">
      <c r="A28" s="5" t="s">
        <v>55</v>
      </c>
      <c r="B28" s="5">
        <v>1.1399999999999999</v>
      </c>
      <c r="C28" s="5">
        <v>1.1399999999999999</v>
      </c>
      <c r="D28" s="5">
        <v>1.1399999999999999</v>
      </c>
      <c r="E28" s="5">
        <v>1.1399999999999999</v>
      </c>
      <c r="F28" s="5">
        <v>1.1399999999999999</v>
      </c>
      <c r="G28" s="5">
        <v>1.1399999999999999</v>
      </c>
      <c r="H28" s="6"/>
      <c r="I28" s="14"/>
      <c r="J28" s="14"/>
      <c r="K28" s="14"/>
      <c r="L28" s="14"/>
      <c r="M28" s="14"/>
      <c r="N28" s="14"/>
      <c r="O28" s="5"/>
      <c r="P28" s="6"/>
      <c r="Q28" s="6"/>
    </row>
    <row r="29" spans="1:17" ht="12.75" x14ac:dyDescent="0.2">
      <c r="A29" s="5"/>
      <c r="B29" s="6"/>
      <c r="C29" s="6"/>
      <c r="D29" s="6"/>
      <c r="E29" s="6"/>
      <c r="F29" s="5"/>
      <c r="G29" s="6"/>
      <c r="H29" s="6"/>
      <c r="I29" s="14"/>
      <c r="J29" s="14"/>
      <c r="K29" s="14"/>
      <c r="L29" s="14"/>
      <c r="M29" s="14"/>
      <c r="N29" s="14"/>
      <c r="O29" s="5"/>
      <c r="P29" s="6"/>
      <c r="Q29" s="6"/>
    </row>
    <row r="30" spans="1:17" ht="12.75" x14ac:dyDescent="0.2">
      <c r="A30" s="5" t="s">
        <v>106</v>
      </c>
      <c r="B30" s="9">
        <v>131689</v>
      </c>
      <c r="C30" s="9">
        <v>134027</v>
      </c>
      <c r="D30" s="9">
        <v>137185</v>
      </c>
      <c r="E30" s="9">
        <v>137460</v>
      </c>
      <c r="F30" s="9">
        <v>135466</v>
      </c>
      <c r="G30" s="9">
        <v>134149</v>
      </c>
      <c r="H30" s="6"/>
      <c r="I30" s="14"/>
      <c r="J30" s="14"/>
      <c r="K30" s="14"/>
      <c r="L30" s="14"/>
      <c r="M30" s="14"/>
      <c r="N30" s="14"/>
      <c r="O30" s="5"/>
      <c r="P30" s="6"/>
      <c r="Q30" s="6"/>
    </row>
    <row r="31" spans="1:17" x14ac:dyDescent="0.2">
      <c r="I31" s="16"/>
      <c r="J31" s="16"/>
      <c r="K31" s="16"/>
      <c r="L31" s="16"/>
      <c r="M31" s="16"/>
      <c r="N31" s="16"/>
      <c r="O31" s="16"/>
    </row>
    <row r="32" spans="1:17" x14ac:dyDescent="0.2">
      <c r="I32" s="16"/>
      <c r="J32" s="16"/>
      <c r="K32" s="16"/>
      <c r="L32" s="16"/>
      <c r="M32" s="16"/>
      <c r="N32" s="16"/>
      <c r="O32" s="16"/>
    </row>
    <row r="33" spans="1:15" x14ac:dyDescent="0.2">
      <c r="D33" s="22" t="s">
        <v>121</v>
      </c>
      <c r="G33" s="3" t="s">
        <v>119</v>
      </c>
      <c r="I33" s="16"/>
      <c r="J33" s="16"/>
      <c r="K33" s="16"/>
      <c r="L33" s="16"/>
      <c r="M33" s="16"/>
      <c r="N33" s="16"/>
      <c r="O33" s="16"/>
    </row>
    <row r="34" spans="1:15" ht="12.75" x14ac:dyDescent="0.2">
      <c r="B34" s="10">
        <v>2000</v>
      </c>
      <c r="C34" s="10">
        <v>1999</v>
      </c>
      <c r="D34" s="10">
        <v>1998</v>
      </c>
      <c r="E34" s="10">
        <v>1997</v>
      </c>
      <c r="F34" s="10">
        <v>1996</v>
      </c>
      <c r="G34" s="10">
        <v>1995</v>
      </c>
      <c r="H34" s="24" t="s">
        <v>118</v>
      </c>
      <c r="I34" s="16"/>
      <c r="J34" s="16"/>
      <c r="K34" s="16"/>
      <c r="L34" s="16"/>
      <c r="M34" s="16"/>
      <c r="N34" s="16"/>
      <c r="O34" s="16"/>
    </row>
    <row r="35" spans="1:15" ht="12.75" x14ac:dyDescent="0.2">
      <c r="A35" s="5" t="s">
        <v>40</v>
      </c>
      <c r="B35" s="1">
        <f t="shared" ref="B35:G36" si="9">B4/B$4</f>
        <v>1</v>
      </c>
      <c r="C35" s="1">
        <f t="shared" si="9"/>
        <v>1</v>
      </c>
      <c r="D35" s="1">
        <f t="shared" si="9"/>
        <v>1</v>
      </c>
      <c r="E35" s="1">
        <f t="shared" si="9"/>
        <v>1</v>
      </c>
      <c r="F35" s="1">
        <f t="shared" si="9"/>
        <v>1</v>
      </c>
      <c r="G35" s="1">
        <f t="shared" si="9"/>
        <v>1</v>
      </c>
      <c r="H35" s="2">
        <f>SUM(B35:G35)/6</f>
        <v>1</v>
      </c>
      <c r="I35" s="16"/>
      <c r="J35" s="16"/>
      <c r="K35" s="16"/>
      <c r="L35" s="16"/>
      <c r="M35" s="16"/>
      <c r="N35" s="16"/>
      <c r="O35" s="16"/>
    </row>
    <row r="36" spans="1:15" ht="12.75" x14ac:dyDescent="0.2">
      <c r="A36" s="5" t="s">
        <v>41</v>
      </c>
      <c r="B36" s="1">
        <f t="shared" si="9"/>
        <v>0.45393771077167233</v>
      </c>
      <c r="C36" s="1">
        <f t="shared" si="9"/>
        <v>0.45221366291373916</v>
      </c>
      <c r="D36" s="1">
        <f t="shared" si="9"/>
        <v>0.4903252452245741</v>
      </c>
      <c r="E36" s="1">
        <f t="shared" si="9"/>
        <v>0.51137428474589797</v>
      </c>
      <c r="F36" s="1">
        <f t="shared" si="9"/>
        <v>0.54000769378726676</v>
      </c>
      <c r="G36" s="1">
        <f t="shared" si="9"/>
        <v>0.55330870003359089</v>
      </c>
      <c r="H36" s="2">
        <f t="shared" ref="H36:H54" si="10">SUM(B36:G36)/6</f>
        <v>0.50019454957945686</v>
      </c>
      <c r="I36" s="16"/>
      <c r="J36" s="16"/>
      <c r="K36" s="16"/>
      <c r="L36" s="16"/>
      <c r="M36" s="16"/>
      <c r="N36" s="16"/>
      <c r="O36" s="16"/>
    </row>
    <row r="37" spans="1:15" ht="12.75" x14ac:dyDescent="0.2">
      <c r="A37" s="5"/>
      <c r="B37" s="1"/>
      <c r="C37" s="1"/>
      <c r="D37" s="1"/>
      <c r="E37" s="1"/>
      <c r="F37" s="1"/>
      <c r="G37" s="1"/>
      <c r="H37" s="2"/>
      <c r="I37" s="16"/>
      <c r="J37" s="16"/>
      <c r="K37" s="16"/>
      <c r="L37" s="16"/>
      <c r="M37" s="16"/>
      <c r="N37" s="16"/>
      <c r="O37" s="16"/>
    </row>
    <row r="38" spans="1:15" ht="12.75" x14ac:dyDescent="0.2">
      <c r="A38" s="5" t="s">
        <v>42</v>
      </c>
      <c r="B38" s="1">
        <f t="shared" ref="B38:G39" si="11">B7/B$4</f>
        <v>0.54606228922832767</v>
      </c>
      <c r="C38" s="1">
        <f t="shared" si="11"/>
        <v>0.5477863370862609</v>
      </c>
      <c r="D38" s="1">
        <f t="shared" si="11"/>
        <v>0.5096747547754259</v>
      </c>
      <c r="E38" s="1">
        <f t="shared" si="11"/>
        <v>0.4886257152541022</v>
      </c>
      <c r="F38" s="1">
        <f t="shared" si="11"/>
        <v>0.45999230621273324</v>
      </c>
      <c r="G38" s="1">
        <f t="shared" si="11"/>
        <v>0.44669129996640911</v>
      </c>
      <c r="H38" s="2">
        <f t="shared" si="10"/>
        <v>0.49980545042054314</v>
      </c>
      <c r="I38" s="16"/>
      <c r="J38" s="16"/>
      <c r="K38" s="16"/>
      <c r="L38" s="16"/>
      <c r="M38" s="16"/>
      <c r="N38" s="16"/>
      <c r="O38" s="16"/>
    </row>
    <row r="39" spans="1:15" ht="12.75" x14ac:dyDescent="0.2">
      <c r="A39" s="5" t="s">
        <v>43</v>
      </c>
      <c r="B39" s="1">
        <f t="shared" si="11"/>
        <v>0.39055742908153146</v>
      </c>
      <c r="C39" s="1">
        <f t="shared" si="11"/>
        <v>0.40296707017692374</v>
      </c>
      <c r="D39" s="1">
        <f t="shared" si="11"/>
        <v>0.38668043366029942</v>
      </c>
      <c r="E39" s="1">
        <f t="shared" si="11"/>
        <v>0.38656618218792993</v>
      </c>
      <c r="F39" s="1">
        <f t="shared" si="11"/>
        <v>0.38103481438738218</v>
      </c>
      <c r="G39" s="1">
        <f t="shared" si="11"/>
        <v>0.39617064158548876</v>
      </c>
      <c r="H39" s="2">
        <f t="shared" si="10"/>
        <v>0.39066276184659254</v>
      </c>
      <c r="I39" s="16"/>
      <c r="J39" s="16"/>
      <c r="K39" s="16"/>
      <c r="L39" s="16"/>
      <c r="M39" s="16"/>
      <c r="N39" s="16"/>
      <c r="O39" s="16"/>
    </row>
    <row r="40" spans="1:15" ht="12.75" x14ac:dyDescent="0.2">
      <c r="A40" s="6"/>
      <c r="B40" s="1"/>
      <c r="C40" s="1"/>
      <c r="D40" s="1"/>
      <c r="E40" s="1"/>
      <c r="F40" s="1"/>
      <c r="G40" s="1"/>
      <c r="H40" s="2"/>
      <c r="I40" s="16"/>
      <c r="J40" s="16"/>
      <c r="K40" s="16"/>
      <c r="L40" s="16"/>
      <c r="M40" s="16"/>
      <c r="N40" s="16"/>
      <c r="O40" s="16"/>
    </row>
    <row r="41" spans="1:15" ht="12.75" x14ac:dyDescent="0.2">
      <c r="A41" s="6"/>
      <c r="B41" s="1"/>
      <c r="C41" s="1"/>
      <c r="D41" s="1"/>
      <c r="E41" s="1"/>
      <c r="F41" s="1"/>
      <c r="G41" s="1"/>
      <c r="H41" s="2"/>
      <c r="I41" s="16"/>
      <c r="J41" s="16"/>
      <c r="K41" s="16"/>
      <c r="L41" s="16"/>
      <c r="M41" s="16"/>
      <c r="N41" s="16"/>
      <c r="O41" s="16"/>
    </row>
    <row r="42" spans="1:15" ht="12.75" x14ac:dyDescent="0.2">
      <c r="A42" s="6"/>
      <c r="B42" s="1"/>
      <c r="C42" s="1"/>
      <c r="D42" s="1"/>
      <c r="E42" s="1"/>
      <c r="F42" s="1"/>
      <c r="G42" s="1"/>
      <c r="H42" s="2"/>
      <c r="I42" s="16"/>
      <c r="J42" s="16"/>
      <c r="K42" s="16"/>
      <c r="L42" s="16"/>
      <c r="M42" s="16"/>
      <c r="N42" s="16"/>
      <c r="O42" s="16"/>
    </row>
    <row r="43" spans="1:15" ht="12.75" x14ac:dyDescent="0.2">
      <c r="A43" s="5" t="s">
        <v>107</v>
      </c>
      <c r="B43" s="1">
        <f t="shared" ref="B43:C46" si="12">B12/B$4</f>
        <v>3.6203134298750245E-2</v>
      </c>
      <c r="C43" s="1">
        <f t="shared" si="12"/>
        <v>-4.8675188351815794E-4</v>
      </c>
      <c r="D43" s="1">
        <f t="shared" ref="D43:G46" si="13">D12/D$4</f>
        <v>2.6535880227155396E-2</v>
      </c>
      <c r="E43" s="1">
        <f t="shared" si="13"/>
        <v>0.29632952529058754</v>
      </c>
      <c r="F43" s="1">
        <f t="shared" si="13"/>
        <v>-2.1811886901327179E-2</v>
      </c>
      <c r="G43" s="1">
        <f t="shared" si="13"/>
        <v>-0.17693987235471953</v>
      </c>
      <c r="H43" s="2">
        <f t="shared" si="10"/>
        <v>2.6638338112821385E-2</v>
      </c>
      <c r="I43" s="16"/>
      <c r="J43" s="16"/>
      <c r="K43" s="16"/>
      <c r="L43" s="16"/>
      <c r="M43" s="16"/>
      <c r="N43" s="16"/>
      <c r="O43" s="16"/>
    </row>
    <row r="44" spans="1:15" ht="12.75" x14ac:dyDescent="0.2">
      <c r="A44" s="5" t="s">
        <v>44</v>
      </c>
      <c r="B44" s="1">
        <f t="shared" si="12"/>
        <v>1.0712160285657607E-2</v>
      </c>
      <c r="C44" s="1">
        <f t="shared" si="12"/>
        <v>1.3099974604249555E-2</v>
      </c>
      <c r="D44" s="1">
        <f t="shared" si="13"/>
        <v>1.4372741352607124E-2</v>
      </c>
      <c r="E44" s="1">
        <f t="shared" si="13"/>
        <v>1.7106286261140021E-2</v>
      </c>
      <c r="F44" s="1">
        <f t="shared" si="13"/>
        <v>2.0542412002308136E-2</v>
      </c>
      <c r="G44" s="1">
        <f t="shared" si="13"/>
        <v>2.2102788041652669E-2</v>
      </c>
      <c r="H44" s="2">
        <f t="shared" si="10"/>
        <v>1.6322727091269185E-2</v>
      </c>
      <c r="I44" s="16"/>
      <c r="J44" s="16"/>
      <c r="K44" s="16"/>
      <c r="L44" s="16"/>
      <c r="M44" s="16"/>
      <c r="N44" s="16"/>
      <c r="O44" s="16"/>
    </row>
    <row r="45" spans="1:15" ht="12.75" x14ac:dyDescent="0.2">
      <c r="A45" s="5" t="s">
        <v>45</v>
      </c>
      <c r="B45" s="1">
        <f t="shared" si="12"/>
        <v>-1.7853600476096013E-3</v>
      </c>
      <c r="C45" s="1">
        <f t="shared" si="12"/>
        <v>-2.4760856683314993E-3</v>
      </c>
      <c r="D45" s="1">
        <f t="shared" si="13"/>
        <v>-2.2096024780588535E-3</v>
      </c>
      <c r="E45" s="1">
        <f t="shared" si="13"/>
        <v>-1.3358055705086031E-3</v>
      </c>
      <c r="F45" s="1">
        <f t="shared" si="13"/>
        <v>-1.4233506443546836E-3</v>
      </c>
      <c r="G45" s="1">
        <f t="shared" si="13"/>
        <v>-1.0413167618407793E-3</v>
      </c>
      <c r="H45" s="2">
        <f t="shared" si="10"/>
        <v>-1.7119201951173366E-3</v>
      </c>
      <c r="I45" s="16"/>
      <c r="J45" s="16"/>
      <c r="K45" s="16"/>
      <c r="L45" s="16"/>
      <c r="M45" s="16"/>
      <c r="N45" s="16"/>
      <c r="O45" s="16"/>
    </row>
    <row r="46" spans="1:15" ht="12.75" x14ac:dyDescent="0.2">
      <c r="A46" s="5" t="s">
        <v>46</v>
      </c>
      <c r="B46" s="1">
        <f t="shared" si="12"/>
        <v>1.0513786947034319E-3</v>
      </c>
      <c r="C46" s="1">
        <f t="shared" si="12"/>
        <v>3.8305256920341999E-3</v>
      </c>
      <c r="D46" s="1">
        <f t="shared" si="13"/>
        <v>2.3954568921011874E-3</v>
      </c>
      <c r="E46" s="1">
        <f t="shared" si="13"/>
        <v>2.1532388300735694E-3</v>
      </c>
      <c r="F46" s="1">
        <f t="shared" si="13"/>
        <v>1.7118676668590113E-3</v>
      </c>
      <c r="G46" s="1">
        <f t="shared" si="13"/>
        <v>1.4108162579778301E-3</v>
      </c>
      <c r="H46" s="2">
        <f t="shared" si="10"/>
        <v>2.0922140056248719E-3</v>
      </c>
      <c r="I46" s="16"/>
      <c r="J46" s="16"/>
      <c r="K46" s="16"/>
      <c r="L46" s="16"/>
      <c r="M46" s="16"/>
      <c r="N46" s="16"/>
      <c r="O46" s="16"/>
    </row>
    <row r="47" spans="1:15" ht="12.75" x14ac:dyDescent="0.2">
      <c r="A47" s="5"/>
      <c r="B47" s="1"/>
      <c r="C47" s="1"/>
      <c r="D47" s="1"/>
      <c r="E47" s="1"/>
      <c r="F47" s="1"/>
      <c r="G47" s="1"/>
      <c r="H47" s="2"/>
      <c r="I47" s="16"/>
      <c r="J47" s="16"/>
      <c r="K47" s="16"/>
      <c r="L47" s="16"/>
      <c r="M47" s="16"/>
      <c r="N47" s="16"/>
      <c r="O47" s="16"/>
    </row>
    <row r="48" spans="1:15" ht="12.75" x14ac:dyDescent="0.2">
      <c r="A48" s="5" t="s">
        <v>47</v>
      </c>
      <c r="B48" s="1">
        <f t="shared" ref="B48:G49" si="14">B17/B$4</f>
        <v>0.10932354691529458</v>
      </c>
      <c r="C48" s="1">
        <f t="shared" si="14"/>
        <v>0.13085160416490307</v>
      </c>
      <c r="D48" s="1">
        <f t="shared" si="14"/>
        <v>8.1899845121321632E-2</v>
      </c>
      <c r="E48" s="1">
        <f t="shared" si="14"/>
        <v>-0.21219371174512033</v>
      </c>
      <c r="F48" s="1">
        <f t="shared" si="14"/>
        <v>7.9938449701865755E-2</v>
      </c>
      <c r="G48" s="1">
        <f t="shared" si="14"/>
        <v>0.2049882431978502</v>
      </c>
      <c r="H48" s="2">
        <f t="shared" si="10"/>
        <v>6.5801329559352487E-2</v>
      </c>
      <c r="I48" s="16"/>
      <c r="J48" s="16"/>
      <c r="K48" s="16"/>
      <c r="L48" s="16"/>
      <c r="M48" s="16"/>
      <c r="N48" s="16"/>
      <c r="O48" s="16"/>
    </row>
    <row r="49" spans="1:15" ht="12.75" x14ac:dyDescent="0.2">
      <c r="A49" s="5" t="s">
        <v>48</v>
      </c>
      <c r="B49" s="1">
        <f t="shared" si="14"/>
        <v>3.7790121007736557E-2</v>
      </c>
      <c r="C49" s="1">
        <f t="shared" si="14"/>
        <v>3.4559383729789221E-2</v>
      </c>
      <c r="D49" s="1">
        <f t="shared" si="14"/>
        <v>2.3149199793495095E-2</v>
      </c>
      <c r="E49" s="1">
        <f t="shared" si="14"/>
        <v>-2.659648703072353E-2</v>
      </c>
      <c r="F49" s="1">
        <f t="shared" si="14"/>
        <v>3.2256203115983838E-2</v>
      </c>
      <c r="G49" s="1">
        <f t="shared" si="14"/>
        <v>8.3389318105475313E-2</v>
      </c>
      <c r="H49" s="2">
        <f t="shared" si="10"/>
        <v>3.0757956453626084E-2</v>
      </c>
      <c r="I49" s="16"/>
      <c r="J49" s="16"/>
      <c r="K49" s="16"/>
      <c r="L49" s="16"/>
      <c r="M49" s="16"/>
      <c r="N49" s="16"/>
      <c r="O49" s="16"/>
    </row>
    <row r="50" spans="1:15" ht="12.75" x14ac:dyDescent="0.2">
      <c r="A50" s="5"/>
      <c r="B50" s="1"/>
      <c r="C50" s="1"/>
      <c r="D50" s="1"/>
      <c r="E50" s="1"/>
      <c r="F50" s="1"/>
      <c r="G50" s="1"/>
      <c r="H50" s="2"/>
      <c r="I50" s="16"/>
      <c r="J50" s="16"/>
      <c r="K50" s="16"/>
      <c r="L50" s="16"/>
      <c r="M50" s="16"/>
      <c r="N50" s="16"/>
      <c r="O50" s="16"/>
    </row>
    <row r="51" spans="1:15" ht="12.75" x14ac:dyDescent="0.2">
      <c r="A51" s="5" t="s">
        <v>49</v>
      </c>
      <c r="B51" s="1">
        <f t="shared" ref="B51:G52" si="15">B20/B$4</f>
        <v>7.1533425907558026E-2</v>
      </c>
      <c r="C51" s="1">
        <f t="shared" si="15"/>
        <v>9.6292220435113859E-2</v>
      </c>
      <c r="D51" s="1">
        <f t="shared" si="15"/>
        <v>5.8750645327826534E-2</v>
      </c>
      <c r="E51" s="1">
        <f t="shared" si="15"/>
        <v>-0.1855972247143968</v>
      </c>
      <c r="F51" s="1">
        <f t="shared" si="15"/>
        <v>4.7682246585881903E-2</v>
      </c>
      <c r="G51" s="1">
        <f t="shared" si="15"/>
        <v>0.12159892509237487</v>
      </c>
      <c r="H51" s="2">
        <f t="shared" si="10"/>
        <v>3.5043373105726396E-2</v>
      </c>
      <c r="I51" s="16"/>
      <c r="J51" s="16"/>
      <c r="K51" s="16"/>
      <c r="L51" s="16"/>
      <c r="M51" s="16"/>
      <c r="N51" s="16"/>
      <c r="O51" s="16"/>
    </row>
    <row r="52" spans="1:15" ht="12.75" x14ac:dyDescent="0.2">
      <c r="A52" s="5" t="s">
        <v>50</v>
      </c>
      <c r="B52" s="1">
        <f t="shared" si="15"/>
        <v>8.3316802221781398E-4</v>
      </c>
      <c r="C52" s="1">
        <f t="shared" si="15"/>
        <v>9.3117751629560668E-4</v>
      </c>
      <c r="D52" s="1">
        <f t="shared" si="15"/>
        <v>9.2927207021166751E-4</v>
      </c>
      <c r="E52" s="1">
        <f t="shared" si="15"/>
        <v>6.9780888011643444E-4</v>
      </c>
      <c r="F52" s="1">
        <f t="shared" si="15"/>
        <v>7.1167532217734182E-4</v>
      </c>
      <c r="G52" s="1">
        <f t="shared" si="15"/>
        <v>6.7181726570372856E-4</v>
      </c>
      <c r="H52" s="2">
        <f t="shared" si="10"/>
        <v>7.958198461204322E-4</v>
      </c>
      <c r="I52" s="16"/>
      <c r="J52" s="16"/>
      <c r="K52" s="16"/>
      <c r="L52" s="16"/>
      <c r="M52" s="16"/>
      <c r="N52" s="16"/>
      <c r="O52" s="16"/>
    </row>
    <row r="53" spans="1:15" ht="12.75" x14ac:dyDescent="0.2">
      <c r="A53" s="5"/>
      <c r="B53" s="1"/>
      <c r="C53" s="1"/>
      <c r="D53" s="1"/>
      <c r="E53" s="1"/>
      <c r="F53" s="1"/>
      <c r="G53" s="1"/>
      <c r="H53" s="2"/>
      <c r="I53" s="16"/>
      <c r="J53" s="16"/>
      <c r="K53" s="16"/>
      <c r="L53" s="16"/>
      <c r="M53" s="16"/>
      <c r="N53" s="16"/>
      <c r="O53" s="16"/>
    </row>
    <row r="54" spans="1:15" ht="12.75" x14ac:dyDescent="0.2">
      <c r="A54" s="5" t="s">
        <v>51</v>
      </c>
      <c r="B54" s="1">
        <f t="shared" ref="B54:G54" si="16">B23/B$4</f>
        <v>7.0700257885340206E-2</v>
      </c>
      <c r="C54" s="1">
        <f t="shared" si="16"/>
        <v>9.5361042918818265E-2</v>
      </c>
      <c r="D54" s="1">
        <f t="shared" si="16"/>
        <v>5.7821373257614869E-2</v>
      </c>
      <c r="E54" s="1">
        <f t="shared" si="16"/>
        <v>-0.18629503359451324</v>
      </c>
      <c r="F54" s="1">
        <f t="shared" si="16"/>
        <v>4.6970571263704554E-2</v>
      </c>
      <c r="G54" s="1">
        <f t="shared" si="16"/>
        <v>0.12092710782667114</v>
      </c>
      <c r="H54" s="2">
        <f t="shared" si="10"/>
        <v>3.4247553259605969E-2</v>
      </c>
      <c r="I54" s="16"/>
      <c r="J54" s="16"/>
      <c r="K54" s="16"/>
      <c r="L54" s="16"/>
      <c r="M54" s="16"/>
      <c r="N54" s="16"/>
      <c r="O54" s="16"/>
    </row>
    <row r="55" spans="1:15" x14ac:dyDescent="0.2">
      <c r="I55" s="16"/>
      <c r="J55" s="16"/>
      <c r="K55" s="16"/>
      <c r="L55" s="16"/>
      <c r="M55" s="16"/>
      <c r="N55" s="16"/>
      <c r="O55" s="16"/>
    </row>
    <row r="56" spans="1:15" x14ac:dyDescent="0.2">
      <c r="I56" s="16"/>
      <c r="J56" s="16"/>
      <c r="K56" s="16"/>
      <c r="L56" s="16"/>
      <c r="M56" s="16"/>
      <c r="N56" s="16"/>
      <c r="O56" s="16"/>
    </row>
    <row r="57" spans="1:15" x14ac:dyDescent="0.2">
      <c r="I57" s="16"/>
      <c r="J57" s="16"/>
      <c r="K57" s="16"/>
      <c r="L57" s="16"/>
      <c r="M57" s="16"/>
      <c r="N57" s="16"/>
      <c r="O57" s="16"/>
    </row>
    <row r="58" spans="1:15" x14ac:dyDescent="0.2">
      <c r="I58" s="16"/>
      <c r="J58" s="16"/>
      <c r="K58" s="16"/>
      <c r="L58" s="16"/>
      <c r="M58" s="16"/>
      <c r="N58" s="16"/>
      <c r="O58" s="1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7"/>
  <sheetViews>
    <sheetView tabSelected="1" topLeftCell="C1" workbookViewId="0">
      <selection activeCell="G1" sqref="G1"/>
    </sheetView>
  </sheetViews>
  <sheetFormatPr defaultRowHeight="11.25" x14ac:dyDescent="0.2"/>
  <cols>
    <col min="1" max="1" width="75.5" bestFit="1" customWidth="1"/>
    <col min="2" max="3" width="11.5" bestFit="1" customWidth="1"/>
    <col min="4" max="4" width="12.1640625" bestFit="1" customWidth="1"/>
    <col min="5" max="5" width="12.83203125" bestFit="1" customWidth="1"/>
    <col min="6" max="6" width="14.6640625" customWidth="1"/>
    <col min="7" max="7" width="11.83203125" customWidth="1"/>
    <col min="8" max="8" width="10.83203125" customWidth="1"/>
    <col min="9" max="9" width="10.33203125" customWidth="1"/>
    <col min="10" max="10" width="10.1640625" customWidth="1"/>
    <col min="11" max="12" width="10.33203125" customWidth="1"/>
  </cols>
  <sheetData>
    <row r="1" spans="1:24" ht="12.75" x14ac:dyDescent="0.2">
      <c r="A1" s="5" t="s">
        <v>39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24" ht="12.7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24" ht="12.75" x14ac:dyDescent="0.2">
      <c r="A3" s="5" t="s">
        <v>56</v>
      </c>
      <c r="B3" s="5"/>
      <c r="C3" s="5"/>
      <c r="D3" s="5"/>
      <c r="E3" s="5"/>
      <c r="F3" s="5"/>
      <c r="G3" s="5"/>
      <c r="H3" s="5"/>
      <c r="I3" s="5"/>
      <c r="J3" s="5"/>
      <c r="K3" s="21" t="s">
        <v>120</v>
      </c>
      <c r="L3" s="5"/>
      <c r="M3" s="5"/>
    </row>
    <row r="4" spans="1:24" ht="12.75" x14ac:dyDescent="0.2">
      <c r="A4" s="5" t="s">
        <v>57</v>
      </c>
      <c r="B4" s="18">
        <v>36891</v>
      </c>
      <c r="C4" s="18">
        <v>36525</v>
      </c>
      <c r="D4" s="18">
        <v>36160</v>
      </c>
      <c r="E4" s="18">
        <v>35795</v>
      </c>
      <c r="F4" s="18">
        <v>35430</v>
      </c>
      <c r="G4" s="10"/>
      <c r="H4" s="20">
        <v>36891</v>
      </c>
      <c r="I4" s="20">
        <v>36525</v>
      </c>
      <c r="J4" s="20">
        <v>36160</v>
      </c>
      <c r="K4" s="20">
        <v>35795</v>
      </c>
      <c r="L4" s="20">
        <v>35430</v>
      </c>
      <c r="M4" s="12" t="s">
        <v>118</v>
      </c>
      <c r="N4" s="4"/>
      <c r="O4" s="10">
        <v>2001</v>
      </c>
      <c r="P4" s="10">
        <f>O4+1</f>
        <v>2002</v>
      </c>
      <c r="Q4" s="10">
        <f t="shared" ref="Q4:X4" si="0">P4+1</f>
        <v>2003</v>
      </c>
      <c r="R4" s="10">
        <f t="shared" si="0"/>
        <v>2004</v>
      </c>
      <c r="S4" s="10">
        <f t="shared" si="0"/>
        <v>2005</v>
      </c>
      <c r="T4" s="10">
        <f t="shared" si="0"/>
        <v>2006</v>
      </c>
      <c r="U4" s="10">
        <f t="shared" si="0"/>
        <v>2007</v>
      </c>
      <c r="V4" s="10">
        <f t="shared" si="0"/>
        <v>2008</v>
      </c>
      <c r="W4" s="10">
        <f t="shared" si="0"/>
        <v>2009</v>
      </c>
      <c r="X4" s="10">
        <f t="shared" si="0"/>
        <v>2010</v>
      </c>
    </row>
    <row r="5" spans="1:24" ht="12.75" x14ac:dyDescent="0.2">
      <c r="A5" s="5" t="s">
        <v>58</v>
      </c>
      <c r="B5" s="5">
        <v>174.3</v>
      </c>
      <c r="C5" s="5">
        <v>282.89999999999998</v>
      </c>
      <c r="D5" s="5">
        <v>326.60000000000002</v>
      </c>
      <c r="E5" s="5">
        <v>84.2</v>
      </c>
      <c r="F5" s="7">
        <v>110.5</v>
      </c>
      <c r="G5" s="5"/>
      <c r="H5" s="14">
        <f>B5/'Income Statement'!B$4</f>
        <v>3.4576472922039282E-2</v>
      </c>
      <c r="I5" s="14">
        <f>C5/'Income Statement'!C$4</f>
        <v>5.9870481672733428E-2</v>
      </c>
      <c r="J5" s="14">
        <f>D5/'Income Statement'!D$4</f>
        <v>6.7444501806917925E-2</v>
      </c>
      <c r="K5" s="14">
        <f>E5/'Income Statement'!E$4</f>
        <v>1.6787287915943937E-2</v>
      </c>
      <c r="L5" s="14">
        <f>F5/'Income Statement'!F$4</f>
        <v>2.1254087324485478E-2</v>
      </c>
      <c r="M5" s="15">
        <f>SUM(H5:L5)/5</f>
        <v>3.9986566328424004E-2</v>
      </c>
    </row>
    <row r="6" spans="1:24" ht="12.75" x14ac:dyDescent="0.2">
      <c r="A6" s="5" t="s">
        <v>59</v>
      </c>
      <c r="B6" s="5">
        <v>0.3</v>
      </c>
      <c r="C6" s="5">
        <v>0.3</v>
      </c>
      <c r="D6" s="5">
        <v>27.5</v>
      </c>
      <c r="E6" s="5"/>
      <c r="F6" s="5"/>
      <c r="G6" s="5"/>
      <c r="H6" s="14"/>
      <c r="I6" s="14"/>
      <c r="J6" s="14"/>
      <c r="K6" s="14"/>
      <c r="L6" s="14"/>
      <c r="M6" s="5"/>
    </row>
    <row r="7" spans="1:24" ht="12.75" x14ac:dyDescent="0.2">
      <c r="A7" s="5" t="s">
        <v>60</v>
      </c>
      <c r="B7" s="5">
        <v>298</v>
      </c>
      <c r="C7" s="5">
        <v>254.3</v>
      </c>
      <c r="D7" s="5">
        <v>283.39999999999998</v>
      </c>
      <c r="E7" s="5">
        <v>305.7</v>
      </c>
      <c r="F7" s="5">
        <v>294.89999999999998</v>
      </c>
      <c r="G7" s="5"/>
      <c r="H7" s="14">
        <f>B7/'Income Statement'!B$4</f>
        <v>5.9115254909740129E-2</v>
      </c>
      <c r="I7" s="14">
        <f>C7/'Income Statement'!C$4</f>
        <v>5.3817827816811992E-2</v>
      </c>
      <c r="J7" s="14">
        <f>D7/'Income Statement'!D$4</f>
        <v>5.8523489932885898E-2</v>
      </c>
      <c r="K7" s="14">
        <f>E7/'Income Statement'!E$4</f>
        <v>6.0948621329026856E-2</v>
      </c>
      <c r="L7" s="14">
        <f>F7/'Income Statement'!F$4</f>
        <v>5.6722446624350831E-2</v>
      </c>
      <c r="M7" s="15">
        <f>SUM(H7:L7)/5</f>
        <v>5.7825528122563141E-2</v>
      </c>
    </row>
    <row r="8" spans="1:24" ht="12.75" x14ac:dyDescent="0.2">
      <c r="A8" s="5" t="s">
        <v>61</v>
      </c>
      <c r="B8" s="5"/>
      <c r="C8" s="5"/>
      <c r="D8" s="5"/>
      <c r="E8" s="5"/>
      <c r="F8" s="5"/>
      <c r="G8" s="5"/>
      <c r="H8" s="14"/>
      <c r="I8" s="14"/>
      <c r="J8" s="14"/>
      <c r="K8" s="14"/>
      <c r="L8" s="14"/>
      <c r="M8" s="5"/>
    </row>
    <row r="9" spans="1:24" ht="12.75" x14ac:dyDescent="0.2">
      <c r="A9" s="5" t="s">
        <v>62</v>
      </c>
      <c r="B9" s="5">
        <v>213.9</v>
      </c>
      <c r="C9" s="5">
        <v>186.6</v>
      </c>
      <c r="D9" s="5">
        <v>189.1</v>
      </c>
      <c r="E9" s="5">
        <v>172.6</v>
      </c>
      <c r="F9" s="5">
        <v>181.8</v>
      </c>
      <c r="G9" s="5"/>
      <c r="H9" s="14">
        <f>B9/'Income Statement'!B$4</f>
        <v>4.2432057131521525E-2</v>
      </c>
      <c r="I9" s="14">
        <f>C9/'Income Statement'!C$4</f>
        <v>3.9490391941081858E-2</v>
      </c>
      <c r="J9" s="14">
        <f>D9/'Income Statement'!D$4</f>
        <v>3.9050077439339186E-2</v>
      </c>
      <c r="K9" s="14">
        <f>E9/'Income Statement'!E$4</f>
        <v>3.4411946488027596E-2</v>
      </c>
      <c r="L9" s="14">
        <f>F9/'Income Statement'!F$4</f>
        <v>3.4968263127524525E-2</v>
      </c>
      <c r="M9" s="15">
        <f>SUM(H9:L9)/5</f>
        <v>3.8070547225498935E-2</v>
      </c>
    </row>
    <row r="10" spans="1:24" ht="12.75" x14ac:dyDescent="0.2">
      <c r="A10" s="5" t="s">
        <v>63</v>
      </c>
      <c r="B10" s="5">
        <v>39</v>
      </c>
      <c r="C10" s="5">
        <v>50</v>
      </c>
      <c r="D10" s="5">
        <v>48.4</v>
      </c>
      <c r="E10" s="5">
        <v>59</v>
      </c>
      <c r="F10" s="5">
        <v>62.1</v>
      </c>
      <c r="G10" s="5"/>
      <c r="H10" s="14">
        <f>B10/'Income Statement'!B$4</f>
        <v>7.7365602063082725E-3</v>
      </c>
      <c r="I10" s="14">
        <f>C10/'Income Statement'!C$4</f>
        <v>1.0581562685177348E-2</v>
      </c>
      <c r="J10" s="14">
        <f>D10/'Income Statement'!D$4</f>
        <v>9.9948373773877126E-3</v>
      </c>
      <c r="K10" s="14">
        <f>E10/'Income Statement'!E$4</f>
        <v>1.1763063979105608E-2</v>
      </c>
      <c r="L10" s="14">
        <f>F10/'Income Statement'!F$4</f>
        <v>1.194460473167917E-2</v>
      </c>
      <c r="M10" s="15">
        <f>SUM(H10:L10)/5</f>
        <v>1.0404125795931621E-2</v>
      </c>
    </row>
    <row r="11" spans="1:24" ht="12.75" x14ac:dyDescent="0.2">
      <c r="A11" s="5" t="s">
        <v>64</v>
      </c>
      <c r="B11" s="5">
        <v>34.5</v>
      </c>
      <c r="C11" s="5">
        <v>29.6</v>
      </c>
      <c r="D11" s="5">
        <v>23.9</v>
      </c>
      <c r="E11" s="5">
        <v>24.5</v>
      </c>
      <c r="F11" s="5">
        <v>31</v>
      </c>
      <c r="G11" s="5"/>
      <c r="H11" s="14">
        <f>B11/'Income Statement'!B$4</f>
        <v>6.8438801825034716E-3</v>
      </c>
      <c r="I11" s="14">
        <f>C11/'Income Statement'!C$4</f>
        <v>6.2642851096249902E-3</v>
      </c>
      <c r="J11" s="14">
        <f>D11/'Income Statement'!D$4</f>
        <v>4.9354672173464115E-3</v>
      </c>
      <c r="K11" s="14">
        <f>E11/'Income Statement'!E$4</f>
        <v>4.8846621608150407E-3</v>
      </c>
      <c r="L11" s="14">
        <f>F11/'Income Statement'!F$4</f>
        <v>5.9626851317561066E-3</v>
      </c>
      <c r="M11" s="15">
        <f>SUM(H11:L11)/5</f>
        <v>5.7781959604092034E-3</v>
      </c>
    </row>
    <row r="12" spans="1:24" ht="12.75" x14ac:dyDescent="0.2">
      <c r="A12" s="5"/>
      <c r="B12" s="5"/>
      <c r="C12" s="5"/>
      <c r="D12" s="5"/>
      <c r="E12" s="5"/>
      <c r="F12" s="5"/>
      <c r="G12" s="5"/>
      <c r="H12" s="14"/>
      <c r="I12" s="14"/>
      <c r="J12" s="14"/>
      <c r="K12" s="14"/>
      <c r="L12" s="14"/>
      <c r="M12" s="5"/>
    </row>
    <row r="13" spans="1:24" ht="12.75" x14ac:dyDescent="0.2">
      <c r="A13" s="5" t="s">
        <v>65</v>
      </c>
      <c r="B13" s="5">
        <v>287.39999999999998</v>
      </c>
      <c r="C13" s="5">
        <v>266.2</v>
      </c>
      <c r="D13" s="5">
        <v>261.39999999999998</v>
      </c>
      <c r="E13" s="5">
        <v>256.10000000000002</v>
      </c>
      <c r="F13" s="5">
        <v>274.89999999999998</v>
      </c>
      <c r="G13" s="5"/>
      <c r="H13" s="14"/>
      <c r="I13" s="14"/>
      <c r="J13" s="14"/>
      <c r="K13" s="14"/>
      <c r="L13" s="14"/>
      <c r="M13" s="5"/>
    </row>
    <row r="14" spans="1:24" ht="12.75" x14ac:dyDescent="0.2">
      <c r="A14" s="5" t="s">
        <v>66</v>
      </c>
      <c r="B14" s="5">
        <v>253.7</v>
      </c>
      <c r="C14" s="5">
        <v>193</v>
      </c>
      <c r="D14" s="5">
        <v>216.1</v>
      </c>
      <c r="E14" s="5">
        <v>487</v>
      </c>
      <c r="F14" s="5">
        <v>209.4</v>
      </c>
      <c r="G14" s="5"/>
      <c r="H14" s="14">
        <f>B14/'Income Statement'!B$4</f>
        <v>5.0327316008728425E-2</v>
      </c>
      <c r="I14" s="14">
        <f>C14/'Income Statement'!C$4</f>
        <v>4.0844831964784563E-2</v>
      </c>
      <c r="J14" s="14">
        <f>D14/'Income Statement'!D$4</f>
        <v>4.4625709860609188E-2</v>
      </c>
      <c r="K14" s="14">
        <f>E14/'Income Statement'!E$4</f>
        <v>9.7095121319058161E-2</v>
      </c>
      <c r="L14" s="14">
        <f>F14/'Income Statement'!F$4</f>
        <v>4.0276976341604154E-2</v>
      </c>
      <c r="M14" s="15">
        <f>SUM(H14:L14)/5</f>
        <v>5.4633991098956905E-2</v>
      </c>
    </row>
    <row r="15" spans="1:24" ht="12.75" x14ac:dyDescent="0.2">
      <c r="A15" s="5"/>
      <c r="B15" s="5"/>
      <c r="C15" s="5"/>
      <c r="D15" s="5"/>
      <c r="E15" s="5"/>
      <c r="F15" s="5"/>
      <c r="G15" s="5"/>
      <c r="H15" s="14"/>
      <c r="I15" s="14"/>
      <c r="J15" s="14"/>
      <c r="K15" s="14"/>
      <c r="L15" s="14"/>
      <c r="M15" s="5"/>
    </row>
    <row r="16" spans="1:24" ht="12.75" x14ac:dyDescent="0.2">
      <c r="A16" s="5" t="s">
        <v>67</v>
      </c>
      <c r="B16" s="8">
        <v>1013.7</v>
      </c>
      <c r="C16" s="5">
        <v>996.7</v>
      </c>
      <c r="D16" s="8">
        <v>1115</v>
      </c>
      <c r="E16" s="8">
        <v>1133</v>
      </c>
      <c r="F16" s="5">
        <v>889.7</v>
      </c>
      <c r="G16" s="5"/>
      <c r="H16" s="14">
        <f>'Balance Sheet'!B16/'Income Statement'!B$4</f>
        <v>0.20109105336242811</v>
      </c>
      <c r="I16" s="14">
        <f>'Balance Sheet'!C16/'Income Statement'!C$4</f>
        <v>0.21093287056632526</v>
      </c>
      <c r="J16" s="14">
        <f>'Balance Sheet'!D16/'Income Statement'!D$4</f>
        <v>0.23025296850800206</v>
      </c>
      <c r="K16" s="14">
        <f>'Balance Sheet'!E16/'Income Statement'!E$4</f>
        <v>0.22589070319197721</v>
      </c>
      <c r="L16" s="14">
        <f>'Balance Sheet'!F16/'Income Statement'!F$4</f>
        <v>0.17112906328140029</v>
      </c>
      <c r="M16" s="15">
        <f>SUM(H16:L16)/5</f>
        <v>0.20785933178202659</v>
      </c>
    </row>
    <row r="17" spans="1:13" ht="12.75" x14ac:dyDescent="0.2">
      <c r="A17" s="5" t="s">
        <v>68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2.75" x14ac:dyDescent="0.2">
      <c r="A18" s="5" t="s">
        <v>69</v>
      </c>
      <c r="B18" s="5">
        <v>27.1</v>
      </c>
      <c r="C18" s="5">
        <v>28.2</v>
      </c>
      <c r="D18" s="5">
        <v>24.1</v>
      </c>
      <c r="E18" s="5">
        <v>29.1</v>
      </c>
      <c r="F18" s="5">
        <v>29.6</v>
      </c>
      <c r="G18" s="5"/>
      <c r="H18" s="14">
        <f>'Balance Sheet'!B18/'Income Statement'!B$4</f>
        <v>5.3759174766911328E-3</v>
      </c>
      <c r="I18" s="14">
        <f>'Balance Sheet'!C18/'Income Statement'!C$4</f>
        <v>5.9680013544400239E-3</v>
      </c>
      <c r="J18" s="14">
        <f>'Balance Sheet'!D18/'Income Statement'!D$4</f>
        <v>4.9767681982447083E-3</v>
      </c>
      <c r="K18" s="14">
        <f>'Balance Sheet'!E18/'Income Statement'!E$4</f>
        <v>5.8017824032537838E-3</v>
      </c>
      <c r="L18" s="14">
        <f>'Balance Sheet'!F18/'Income Statement'!F$4</f>
        <v>5.6934025774187345E-3</v>
      </c>
      <c r="M18" s="15">
        <f t="shared" ref="M18:M23" si="1">SUM(H18:L18)/5</f>
        <v>5.5631744020096761E-3</v>
      </c>
    </row>
    <row r="19" spans="1:13" ht="12.75" x14ac:dyDescent="0.2">
      <c r="A19" s="5" t="s">
        <v>70</v>
      </c>
      <c r="B19" s="5">
        <v>430.6</v>
      </c>
      <c r="C19" s="5">
        <v>407.6</v>
      </c>
      <c r="D19" s="5">
        <v>390.2</v>
      </c>
      <c r="E19" s="5">
        <v>417.2</v>
      </c>
      <c r="F19" s="5">
        <v>389.5</v>
      </c>
      <c r="G19" s="5"/>
      <c r="H19" s="14">
        <f>'Balance Sheet'!B19/'Income Statement'!B$4</f>
        <v>8.5419559611188259E-2</v>
      </c>
      <c r="I19" s="14">
        <f>'Balance Sheet'!C19/'Income Statement'!C$4</f>
        <v>8.6260899009565739E-2</v>
      </c>
      <c r="J19" s="14">
        <f>'Balance Sheet'!D19/'Income Statement'!D$4</f>
        <v>8.0578213732576148E-2</v>
      </c>
      <c r="K19" s="14">
        <f>'Balance Sheet'!E19/'Income Statement'!E$4</f>
        <v>8.3178818509878974E-2</v>
      </c>
      <c r="L19" s="14">
        <f>'Balance Sheet'!F19/'Income Statement'!F$4</f>
        <v>7.4918253510290439E-2</v>
      </c>
      <c r="M19" s="15">
        <f t="shared" si="1"/>
        <v>8.2071148874699906E-2</v>
      </c>
    </row>
    <row r="20" spans="1:13" ht="12.75" x14ac:dyDescent="0.2">
      <c r="A20" s="5" t="s">
        <v>71</v>
      </c>
      <c r="B20" s="8">
        <v>1469.9</v>
      </c>
      <c r="C20" s="8">
        <v>1416.1</v>
      </c>
      <c r="D20" s="8">
        <v>1404.5</v>
      </c>
      <c r="E20" s="8">
        <v>1466.8</v>
      </c>
      <c r="F20" s="8">
        <v>1524.2</v>
      </c>
      <c r="G20" s="5"/>
      <c r="H20" s="14">
        <f>'Balance Sheet'!B20/'Income Statement'!B$4</f>
        <v>0.29158897044237259</v>
      </c>
      <c r="I20" s="14">
        <f>'Balance Sheet'!C20/'Income Statement'!C$4</f>
        <v>0.29969101836959283</v>
      </c>
      <c r="J20" s="14">
        <f>'Balance Sheet'!D20/'Income Statement'!D$4</f>
        <v>0.29003613835828601</v>
      </c>
      <c r="K20" s="14">
        <f>'Balance Sheet'!E20/'Income Statement'!E$4</f>
        <v>0.29244173295851028</v>
      </c>
      <c r="L20" s="14">
        <f>'Balance Sheet'!F20/'Income Statement'!F$4</f>
        <v>0.2931717638007309</v>
      </c>
      <c r="M20" s="15">
        <f t="shared" si="1"/>
        <v>0.29338592478589853</v>
      </c>
    </row>
    <row r="21" spans="1:13" ht="12.75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12.75" x14ac:dyDescent="0.2">
      <c r="A22" s="5" t="s">
        <v>72</v>
      </c>
      <c r="B22" s="8">
        <v>1927.6</v>
      </c>
      <c r="C22" s="8">
        <v>1851.9</v>
      </c>
      <c r="D22" s="8">
        <v>1818.8</v>
      </c>
      <c r="E22" s="8">
        <v>1913.1</v>
      </c>
      <c r="F22" s="8">
        <v>1943.3</v>
      </c>
      <c r="G22" s="5"/>
      <c r="H22" s="14">
        <f>'Balance Sheet'!B22/'Income Statement'!B$4</f>
        <v>0.38238444753025191</v>
      </c>
      <c r="I22" s="14">
        <f>'Balance Sheet'!C22/'Income Statement'!C$4</f>
        <v>0.3919199187335986</v>
      </c>
      <c r="J22" s="14">
        <f>'Balance Sheet'!D22/'Income Statement'!D$4</f>
        <v>0.37559112028910685</v>
      </c>
      <c r="K22" s="14">
        <f>'Balance Sheet'!E22/'Income Statement'!E$4</f>
        <v>0.38142233387164304</v>
      </c>
      <c r="L22" s="14">
        <f>'Balance Sheet'!F22/'Income Statement'!F$4</f>
        <v>0.37378341988844005</v>
      </c>
      <c r="M22" s="15">
        <f t="shared" si="1"/>
        <v>0.38102024806260804</v>
      </c>
    </row>
    <row r="23" spans="1:13" ht="12.75" x14ac:dyDescent="0.2">
      <c r="A23" s="5" t="s">
        <v>73</v>
      </c>
      <c r="B23" s="5">
        <v>807.6</v>
      </c>
      <c r="C23" s="5">
        <v>745.2</v>
      </c>
      <c r="D23" s="5">
        <v>748.6</v>
      </c>
      <c r="E23" s="5">
        <v>748.4</v>
      </c>
      <c r="F23" s="5">
        <v>742.6</v>
      </c>
      <c r="G23" s="5"/>
      <c r="H23" s="14">
        <f>'Balance Sheet'!B23/'Income Statement'!B$4</f>
        <v>0.16020630827216822</v>
      </c>
      <c r="I23" s="14">
        <f>'Balance Sheet'!C23/'Income Statement'!C$4</f>
        <v>0.1577076102598832</v>
      </c>
      <c r="J23" s="14">
        <f>'Balance Sheet'!D23/'Income Statement'!D$4</f>
        <v>0.15458957150232319</v>
      </c>
      <c r="K23" s="14">
        <f>'Balance Sheet'!E23/'Income Statement'!E$4</f>
        <v>0.14921147596546844</v>
      </c>
      <c r="L23" s="14">
        <f>'Balance Sheet'!F23/'Income Statement'!F$4</f>
        <v>0.14283516060780921</v>
      </c>
      <c r="M23" s="15">
        <f t="shared" si="1"/>
        <v>0.15291002532153047</v>
      </c>
    </row>
    <row r="24" spans="1:13" ht="12.75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ht="12.75" x14ac:dyDescent="0.2">
      <c r="A25" s="5" t="s">
        <v>74</v>
      </c>
      <c r="B25" s="8">
        <v>1120</v>
      </c>
      <c r="C25" s="8">
        <v>1106.7</v>
      </c>
      <c r="D25" s="8">
        <v>1070.2</v>
      </c>
      <c r="E25" s="8">
        <v>1164.7</v>
      </c>
      <c r="F25" s="8">
        <v>1200.7</v>
      </c>
      <c r="G25" s="5"/>
      <c r="H25" s="14">
        <f>'Balance Sheet'!B25/'Income Statement'!B$4</f>
        <v>0.22217813925808372</v>
      </c>
      <c r="I25" s="14">
        <f>'Balance Sheet'!C25/'Income Statement'!C$4</f>
        <v>0.23421230847371541</v>
      </c>
      <c r="J25" s="14">
        <f>'Balance Sheet'!D25/'Income Statement'!D$4</f>
        <v>0.22100154878678369</v>
      </c>
      <c r="K25" s="14">
        <f>'Balance Sheet'!E25/'Income Statement'!E$4</f>
        <v>0.23221085790617463</v>
      </c>
      <c r="L25" s="14">
        <f>'Balance Sheet'!F25/'Income Statement'!F$4</f>
        <v>0.2309482592806309</v>
      </c>
      <c r="M25" s="15">
        <f>SUM(H25:L25)/5</f>
        <v>0.22811022274107767</v>
      </c>
    </row>
    <row r="26" spans="1:13" ht="12.75" x14ac:dyDescent="0.2">
      <c r="A26" s="5" t="s">
        <v>75</v>
      </c>
      <c r="B26" s="5">
        <v>229.2</v>
      </c>
      <c r="C26" s="5">
        <v>236.9</v>
      </c>
      <c r="D26" s="5">
        <v>245.7</v>
      </c>
      <c r="E26" s="5">
        <v>350.5</v>
      </c>
      <c r="F26" s="8">
        <v>2237.1999999999998</v>
      </c>
      <c r="G26" s="5"/>
      <c r="H26" s="14">
        <f>'Balance Sheet'!B26/'Income Statement'!B$4</f>
        <v>4.5467169212457845E-2</v>
      </c>
      <c r="I26" s="14">
        <f>'Balance Sheet'!C26/'Income Statement'!C$4</f>
        <v>5.0135444002370272E-2</v>
      </c>
      <c r="J26" s="14">
        <f>'Balance Sheet'!D26/'Income Statement'!D$4</f>
        <v>5.0738255033557042E-2</v>
      </c>
      <c r="K26" s="14">
        <f>'Balance Sheet'!E26/'Income Statement'!E$4</f>
        <v>6.9880574994517219E-2</v>
      </c>
      <c r="L26" s="14">
        <f>'Balance Sheet'!F26/'Income Statement'!F$4</f>
        <v>0.43031352183112132</v>
      </c>
      <c r="M26" s="15">
        <f>SUM(H26:L26)/5</f>
        <v>0.12930699301480475</v>
      </c>
    </row>
    <row r="27" spans="1:13" ht="12.75" x14ac:dyDescent="0.2">
      <c r="A27" s="5" t="s">
        <v>76</v>
      </c>
      <c r="B27" s="5">
        <v>55.9</v>
      </c>
      <c r="C27" s="5">
        <v>55.9</v>
      </c>
      <c r="D27" s="5">
        <v>79.400000000000006</v>
      </c>
      <c r="E27" s="5">
        <v>48.8</v>
      </c>
      <c r="F27" s="5">
        <v>66.8</v>
      </c>
      <c r="G27" s="5"/>
      <c r="H27" s="14">
        <f>'Balance Sheet'!B27/'Income Statement'!B$4</f>
        <v>1.1089069629041857E-2</v>
      </c>
      <c r="I27" s="14">
        <f>'Balance Sheet'!C27/'Income Statement'!C$4</f>
        <v>1.1830187082028274E-2</v>
      </c>
      <c r="J27" s="14">
        <f>'Balance Sheet'!D27/'Income Statement'!D$4</f>
        <v>1.6396489416623646E-2</v>
      </c>
      <c r="K27" s="14">
        <f>'Balance Sheet'!E27/'Income Statement'!E$4</f>
        <v>9.7294495284805712E-3</v>
      </c>
      <c r="L27" s="14">
        <f>'Balance Sheet'!F27/'Income Statement'!F$4</f>
        <v>1.2848624735526061E-2</v>
      </c>
      <c r="M27" s="15">
        <f>SUM(H27:L27)/5</f>
        <v>1.2378764078340081E-2</v>
      </c>
    </row>
    <row r="28" spans="1:13" ht="12.75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ht="12.75" x14ac:dyDescent="0.2">
      <c r="A29" s="5" t="s">
        <v>77</v>
      </c>
      <c r="B29" s="8">
        <v>2418.8000000000002</v>
      </c>
      <c r="C29" s="8">
        <v>2396.1999999999998</v>
      </c>
      <c r="D29" s="8">
        <v>2510.3000000000002</v>
      </c>
      <c r="E29" s="19">
        <v>2697</v>
      </c>
      <c r="F29" s="19">
        <v>4394.3999999999996</v>
      </c>
      <c r="G29" s="5"/>
      <c r="H29" s="5"/>
      <c r="I29" s="5"/>
      <c r="J29" s="5"/>
      <c r="K29" s="5"/>
      <c r="L29" s="5"/>
      <c r="M29" s="5"/>
    </row>
    <row r="30" spans="1:13" ht="12.75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ht="12.75" x14ac:dyDescent="0.2">
      <c r="A31" s="5" t="s">
        <v>78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2.75" x14ac:dyDescent="0.2">
      <c r="A32" s="5" t="s">
        <v>79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4" ht="12.75" x14ac:dyDescent="0.2">
      <c r="A33" s="5" t="s">
        <v>80</v>
      </c>
      <c r="B33" s="5">
        <v>81.599999999999994</v>
      </c>
      <c r="C33" s="5">
        <v>73.3</v>
      </c>
      <c r="D33" s="5">
        <v>41.3</v>
      </c>
      <c r="E33" s="5">
        <v>61</v>
      </c>
      <c r="F33" s="5">
        <v>517</v>
      </c>
      <c r="G33" s="5"/>
      <c r="H33" s="14">
        <f>B33/'Income Statement'!B$4</f>
        <v>1.6187264431660384E-2</v>
      </c>
      <c r="I33" s="14">
        <f>C33/'Income Statement'!C$4</f>
        <v>1.551257089646999E-2</v>
      </c>
      <c r="J33" s="14">
        <f>D33/'Income Statement'!D$4</f>
        <v>8.528652555498192E-3</v>
      </c>
      <c r="K33" s="14">
        <f>E33/'Income Statement'!E$4</f>
        <v>1.2161811910600714E-2</v>
      </c>
      <c r="L33" s="14">
        <f>F33/'Income Statement'!F$4</f>
        <v>9.9442200423158295E-2</v>
      </c>
      <c r="M33" s="14">
        <f>SUM(H33:L33)/5</f>
        <v>3.0366500043477518E-2</v>
      </c>
    </row>
    <row r="34" spans="1:14" ht="12.75" x14ac:dyDescent="0.2">
      <c r="A34" s="5" t="s">
        <v>81</v>
      </c>
      <c r="B34" s="5">
        <v>48</v>
      </c>
      <c r="C34" s="5">
        <v>81.2</v>
      </c>
      <c r="D34" s="5">
        <v>95.2</v>
      </c>
      <c r="E34" s="5">
        <v>108.4</v>
      </c>
      <c r="F34" s="5">
        <v>51.1</v>
      </c>
      <c r="G34" s="5"/>
      <c r="H34" s="14">
        <f>B34/'Income Statement'!B$4</f>
        <v>9.5219202539178743E-3</v>
      </c>
      <c r="I34" s="14">
        <f>C34/'Income Statement'!C$4</f>
        <v>1.7184457800728012E-2</v>
      </c>
      <c r="J34" s="14">
        <f>D34/'Income Statement'!D$4</f>
        <v>1.9659266907589054E-2</v>
      </c>
      <c r="K34" s="14">
        <f>E34/'Income Statement'!E$4</f>
        <v>2.1612137887034713E-2</v>
      </c>
      <c r="L34" s="14">
        <f>F34/'Income Statement'!F$4</f>
        <v>9.8288132333140994E-3</v>
      </c>
      <c r="M34" s="14">
        <f>SUM(H34:L34)/5</f>
        <v>1.556131921651675E-2</v>
      </c>
    </row>
    <row r="35" spans="1:14" ht="12.75" x14ac:dyDescent="0.2">
      <c r="A35" s="5" t="s">
        <v>82</v>
      </c>
      <c r="B35" s="5">
        <v>212.3</v>
      </c>
      <c r="C35" s="5">
        <v>213.6</v>
      </c>
      <c r="D35" s="5">
        <v>168.4</v>
      </c>
      <c r="E35" s="5">
        <v>191.3</v>
      </c>
      <c r="F35" s="5">
        <v>210.2</v>
      </c>
      <c r="G35" s="5"/>
      <c r="H35" s="14">
        <f>B35/'Income Statement'!B$4</f>
        <v>4.2114659789724264E-2</v>
      </c>
      <c r="I35" s="14">
        <f>C35/'Income Statement'!C$4</f>
        <v>4.5204435791077628E-2</v>
      </c>
      <c r="J35" s="14">
        <f>D35/'Income Statement'!D$4</f>
        <v>3.4775425916365517E-2</v>
      </c>
      <c r="K35" s="14">
        <f>E35/'Income Statement'!E$4</f>
        <v>3.8140239647506832E-2</v>
      </c>
      <c r="L35" s="14">
        <f>F35/'Income Statement'!F$4</f>
        <v>4.0430852086939792E-2</v>
      </c>
      <c r="M35" s="14">
        <f>SUM(H35:L35)/5</f>
        <v>4.0133122646322808E-2</v>
      </c>
    </row>
    <row r="36" spans="1:14" ht="12.75" x14ac:dyDescent="0.2">
      <c r="A36" s="5" t="s">
        <v>83</v>
      </c>
      <c r="B36" s="5">
        <v>135.9</v>
      </c>
      <c r="C36" s="5">
        <v>139.1</v>
      </c>
      <c r="D36" s="5">
        <v>131.4</v>
      </c>
      <c r="E36" s="5">
        <v>132.30000000000001</v>
      </c>
      <c r="F36" s="5">
        <v>111.3</v>
      </c>
      <c r="G36" s="5"/>
      <c r="H36" s="14">
        <f>B36/'Income Statement'!B$4</f>
        <v>2.695893671890498E-2</v>
      </c>
      <c r="I36" s="14">
        <f>C36/'Income Statement'!C$4</f>
        <v>2.943790739016338E-2</v>
      </c>
      <c r="J36" s="14">
        <f>D36/'Income Statement'!D$4</f>
        <v>2.7134744450180694E-2</v>
      </c>
      <c r="K36" s="14">
        <f>E36/'Income Statement'!E$4</f>
        <v>2.6377175668401222E-2</v>
      </c>
      <c r="L36" s="14">
        <f>F36/'Income Statement'!F$4</f>
        <v>2.140796306982112E-2</v>
      </c>
      <c r="M36" s="14">
        <f>SUM(H36:L36)/5</f>
        <v>2.626334545949428E-2</v>
      </c>
    </row>
    <row r="37" spans="1:14" ht="12.75" x14ac:dyDescent="0.2">
      <c r="A37" s="5" t="s">
        <v>84</v>
      </c>
      <c r="B37" s="5">
        <v>126.7</v>
      </c>
      <c r="C37" s="5">
        <v>138.69999999999999</v>
      </c>
      <c r="D37" s="5">
        <v>125.6</v>
      </c>
      <c r="E37" s="5">
        <v>123</v>
      </c>
      <c r="F37" s="5">
        <v>130.19999999999999</v>
      </c>
      <c r="G37" s="5"/>
      <c r="H37" s="14">
        <f>B37/'Income Statement'!B$4</f>
        <v>2.513390200357072E-2</v>
      </c>
      <c r="I37" s="14">
        <f>C37/'Income Statement'!C$4</f>
        <v>2.935325488868196E-2</v>
      </c>
      <c r="J37" s="14">
        <f>D37/'Income Statement'!D$4</f>
        <v>2.5937016004130096E-2</v>
      </c>
      <c r="K37" s="14">
        <f>E37/'Income Statement'!E$4</f>
        <v>2.4522997786948979E-2</v>
      </c>
      <c r="L37" s="14">
        <f>F37/'Income Statement'!F$4</f>
        <v>2.5043277553375647E-2</v>
      </c>
      <c r="M37" s="14">
        <f>SUM(H37:L37)/5</f>
        <v>2.5998089647341481E-2</v>
      </c>
    </row>
    <row r="38" spans="1:14" ht="12.75" x14ac:dyDescent="0.2">
      <c r="A38" s="5" t="s">
        <v>85</v>
      </c>
      <c r="B38" s="5">
        <v>15.6</v>
      </c>
      <c r="C38" s="5">
        <v>40.1</v>
      </c>
      <c r="D38" s="5">
        <v>63.7</v>
      </c>
      <c r="E38" s="5">
        <v>73.8</v>
      </c>
      <c r="F38" s="5">
        <v>42.4</v>
      </c>
      <c r="G38" s="5"/>
      <c r="H38" s="14">
        <f>B38/'Income Statement'!B$4</f>
        <v>3.0946240825233087E-3</v>
      </c>
      <c r="I38" s="14">
        <f>C38/'Income Statement'!C$4</f>
        <v>8.4864132735122336E-3</v>
      </c>
      <c r="J38" s="14">
        <f>D38/'Income Statement'!D$4</f>
        <v>1.3154362416107384E-2</v>
      </c>
      <c r="K38" s="14">
        <f>E38/'Income Statement'!E$4</f>
        <v>1.4713798672169388E-2</v>
      </c>
      <c r="L38" s="14">
        <f>F38/'Income Statement'!F$4</f>
        <v>8.1554145027889977E-3</v>
      </c>
      <c r="M38" s="14">
        <f t="shared" ref="M38:M43" si="2">SUM(H38:L38)/5</f>
        <v>9.520922589420262E-3</v>
      </c>
    </row>
    <row r="39" spans="1:14" ht="12.75" x14ac:dyDescent="0.2">
      <c r="A39" s="5" t="s">
        <v>86</v>
      </c>
      <c r="B39" s="5">
        <v>240.3</v>
      </c>
      <c r="C39" s="5">
        <v>252.3</v>
      </c>
      <c r="D39" s="5">
        <v>383.5</v>
      </c>
      <c r="E39" s="5">
        <v>255.9</v>
      </c>
      <c r="F39" s="5">
        <v>292.5</v>
      </c>
      <c r="G39" s="5"/>
      <c r="H39" s="14">
        <f>B39/'Income Statement'!B$4</f>
        <v>4.7669113271176358E-2</v>
      </c>
      <c r="I39" s="14">
        <f>C39/'Income Statement'!C$4</f>
        <v>5.3394565309404896E-2</v>
      </c>
      <c r="J39" s="14">
        <f>D39/'Income Statement'!D$4</f>
        <v>7.9194630872483227E-2</v>
      </c>
      <c r="K39" s="14">
        <f>E39/'Income Statement'!E$4</f>
        <v>5.1019797834798736E-2</v>
      </c>
      <c r="L39" s="14">
        <f>F39/'Income Statement'!F$4</f>
        <v>5.6260819388343909E-2</v>
      </c>
      <c r="M39" s="14">
        <f t="shared" si="2"/>
        <v>5.7507785335241424E-2</v>
      </c>
    </row>
    <row r="40" spans="1:14" ht="12.75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4" ht="12.75" x14ac:dyDescent="0.2">
      <c r="A41" s="5" t="s">
        <v>87</v>
      </c>
      <c r="B41" s="5">
        <v>860.4</v>
      </c>
      <c r="C41" s="5">
        <v>938.3</v>
      </c>
      <c r="D41" s="8">
        <v>1009.1</v>
      </c>
      <c r="E41" s="5">
        <v>945.7</v>
      </c>
      <c r="F41" s="8">
        <v>1354.7</v>
      </c>
      <c r="G41" s="5"/>
      <c r="H41" s="14">
        <f>B41/'Income Statement'!B$4</f>
        <v>0.17068042055147789</v>
      </c>
      <c r="I41" s="14">
        <f>C41/'Income Statement'!C$4</f>
        <v>0.1985736053500381</v>
      </c>
      <c r="J41" s="14">
        <f>D41/'Income Statement'!D$4</f>
        <v>0.20838409912235417</v>
      </c>
      <c r="K41" s="14">
        <f>E41/'Income Statement'!E$4</f>
        <v>0.18854795940746058</v>
      </c>
      <c r="L41" s="14">
        <f>F41/'Income Statement'!F$4</f>
        <v>0.26056934025774187</v>
      </c>
      <c r="M41" s="14">
        <f t="shared" si="2"/>
        <v>0.20535108493781454</v>
      </c>
    </row>
    <row r="42" spans="1:14" ht="12.75" x14ac:dyDescent="0.2">
      <c r="A42" s="5" t="s">
        <v>88</v>
      </c>
      <c r="B42" s="5">
        <v>664.1</v>
      </c>
      <c r="C42" s="5">
        <v>715</v>
      </c>
      <c r="D42" s="5">
        <v>795.1</v>
      </c>
      <c r="E42" s="5">
        <v>887.6</v>
      </c>
      <c r="F42" s="5">
        <v>993.5</v>
      </c>
      <c r="G42" s="5"/>
      <c r="H42" s="14">
        <f>B42/'Income Statement'!B$4</f>
        <v>0.13173973417972626</v>
      </c>
      <c r="I42" s="14">
        <f>C42/'Income Statement'!C$4</f>
        <v>0.15131634639803607</v>
      </c>
      <c r="J42" s="14">
        <f>D42/'Income Statement'!D$4</f>
        <v>0.16419204956117708</v>
      </c>
      <c r="K42" s="14">
        <f>E42/'Income Statement'!E$4</f>
        <v>0.17696433199752779</v>
      </c>
      <c r="L42" s="14">
        <f>F42/'Income Statement'!F$4</f>
        <v>0.19109444123869976</v>
      </c>
      <c r="M42" s="14">
        <f t="shared" si="2"/>
        <v>0.1630613806750334</v>
      </c>
      <c r="N42" s="3"/>
    </row>
    <row r="43" spans="1:14" ht="12.75" x14ac:dyDescent="0.2">
      <c r="A43" s="5" t="s">
        <v>89</v>
      </c>
      <c r="B43" s="5">
        <v>518</v>
      </c>
      <c r="C43" s="5">
        <v>523.1</v>
      </c>
      <c r="D43" s="5">
        <v>533.4</v>
      </c>
      <c r="E43" s="5">
        <v>578.9</v>
      </c>
      <c r="F43" s="5">
        <v>558.9</v>
      </c>
      <c r="G43" s="5"/>
      <c r="H43" s="14">
        <f>B43/'Income Statement'!B$4</f>
        <v>0.10275738940686371</v>
      </c>
      <c r="I43" s="14">
        <f>C43/'Income Statement'!C$4</f>
        <v>0.11070430881232542</v>
      </c>
      <c r="J43" s="14">
        <f>D43/'Income Statement'!D$4</f>
        <v>0.11014971605575632</v>
      </c>
      <c r="K43" s="14">
        <f>E43/'Income Statement'!E$4</f>
        <v>0.11541758877125825</v>
      </c>
      <c r="L43" s="14">
        <f>F43/'Income Statement'!F$4</f>
        <v>0.10750144258511252</v>
      </c>
      <c r="M43" s="14">
        <f t="shared" si="2"/>
        <v>0.10930608912626325</v>
      </c>
    </row>
    <row r="44" spans="1:14" ht="12.75" x14ac:dyDescent="0.2">
      <c r="A44" s="5" t="s">
        <v>104</v>
      </c>
      <c r="B44" s="5"/>
      <c r="C44" s="5"/>
      <c r="D44" s="5"/>
      <c r="E44" s="5">
        <v>36.299999999999997</v>
      </c>
      <c r="F44" s="5">
        <v>238.4</v>
      </c>
      <c r="G44" s="5"/>
      <c r="H44" s="5"/>
      <c r="I44" s="5"/>
      <c r="J44" s="5"/>
      <c r="K44" s="5"/>
      <c r="L44" s="5"/>
      <c r="M44" s="5"/>
    </row>
    <row r="45" spans="1:14" ht="12.75" x14ac:dyDescent="0.2">
      <c r="A45" s="5" t="s">
        <v>90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4" ht="12.75" x14ac:dyDescent="0.2">
      <c r="A46" s="5" t="s">
        <v>91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4" ht="12.75" x14ac:dyDescent="0.2">
      <c r="A47" s="5" t="s">
        <v>105</v>
      </c>
      <c r="B47" s="5">
        <v>100</v>
      </c>
      <c r="C47" s="5">
        <v>100</v>
      </c>
      <c r="D47" s="5">
        <v>100</v>
      </c>
      <c r="E47" s="5">
        <v>100</v>
      </c>
      <c r="F47" s="5">
        <v>100</v>
      </c>
      <c r="G47" s="5"/>
      <c r="H47" s="5"/>
      <c r="I47" s="5"/>
      <c r="J47" s="5"/>
      <c r="K47" s="5"/>
      <c r="L47" s="5"/>
      <c r="M47" s="5"/>
    </row>
    <row r="48" spans="1:14" ht="12.75" x14ac:dyDescent="0.2">
      <c r="A48" s="5" t="s">
        <v>92</v>
      </c>
      <c r="B48" s="5">
        <v>-27.2</v>
      </c>
      <c r="C48" s="5">
        <v>-38.5</v>
      </c>
      <c r="D48" s="5">
        <v>-48.4</v>
      </c>
      <c r="E48" s="5">
        <v>-57.2</v>
      </c>
      <c r="F48" s="5">
        <v>-64.900000000000006</v>
      </c>
      <c r="G48" s="5"/>
      <c r="H48" s="5"/>
      <c r="I48" s="5"/>
      <c r="J48" s="5"/>
      <c r="K48" s="5"/>
      <c r="L48" s="5"/>
      <c r="M48" s="5"/>
    </row>
    <row r="49" spans="1:13" ht="12.75" x14ac:dyDescent="0.2">
      <c r="A49" s="5" t="s">
        <v>93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ht="12.75" x14ac:dyDescent="0.2">
      <c r="A50" s="5" t="s">
        <v>94</v>
      </c>
      <c r="B50" s="5">
        <v>-51.2</v>
      </c>
      <c r="C50" s="5">
        <v>-39</v>
      </c>
      <c r="D50" s="5">
        <v>-29.9</v>
      </c>
      <c r="E50" s="5">
        <v>-22.3</v>
      </c>
      <c r="F50" s="5">
        <v>-16.100000000000001</v>
      </c>
      <c r="G50" s="5"/>
      <c r="H50" s="5"/>
      <c r="I50" s="5"/>
      <c r="J50" s="5"/>
      <c r="K50" s="5"/>
      <c r="L50" s="5"/>
      <c r="M50" s="5"/>
    </row>
    <row r="51" spans="1:13" ht="12.75" x14ac:dyDescent="0.2">
      <c r="A51" s="5" t="s">
        <v>95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ht="12.75" x14ac:dyDescent="0.2">
      <c r="A52" s="5" t="s">
        <v>96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ht="12.75" x14ac:dyDescent="0.2">
      <c r="A53" s="5" t="s">
        <v>97</v>
      </c>
      <c r="B53" s="5">
        <v>840</v>
      </c>
      <c r="C53" s="5">
        <v>840</v>
      </c>
      <c r="D53" s="5">
        <v>840</v>
      </c>
      <c r="E53" s="5">
        <v>840</v>
      </c>
      <c r="F53" s="5">
        <v>840</v>
      </c>
      <c r="G53" s="5"/>
      <c r="H53" s="14">
        <f>B53/'Income Statement'!B$4</f>
        <v>0.16663360444356279</v>
      </c>
      <c r="I53" s="14">
        <f>C53/'Income Statement'!C$4</f>
        <v>0.17777025311097944</v>
      </c>
      <c r="J53" s="14">
        <f>D53/'Income Statement'!D$4</f>
        <v>0.17346411977284459</v>
      </c>
      <c r="K53" s="14">
        <f>E53/'Income Statement'!E$4</f>
        <v>0.16747413122794427</v>
      </c>
      <c r="L53" s="14">
        <f>F53/'Income Statement'!F$4</f>
        <v>0.16156953260242354</v>
      </c>
      <c r="M53" s="14">
        <f t="shared" ref="M53:M58" si="3">SUM(H53:L53)/5</f>
        <v>0.16938232823155094</v>
      </c>
    </row>
    <row r="54" spans="1:13" ht="12.75" x14ac:dyDescent="0.2">
      <c r="A54" s="5" t="s">
        <v>98</v>
      </c>
      <c r="B54" s="5">
        <v>136.4</v>
      </c>
      <c r="C54" s="5">
        <v>100.7</v>
      </c>
      <c r="D54" s="5">
        <v>78.900000000000006</v>
      </c>
      <c r="E54" s="5">
        <v>29</v>
      </c>
      <c r="F54" s="5" t="s">
        <v>10</v>
      </c>
      <c r="G54" s="5"/>
      <c r="H54" s="14">
        <f>B54/'Income Statement'!B$4</f>
        <v>2.7058123388216625E-2</v>
      </c>
      <c r="I54" s="14">
        <f>C54/'Income Statement'!C$4</f>
        <v>2.1311267247947178E-2</v>
      </c>
      <c r="J54" s="14">
        <f>D54/'Income Statement'!D$4</f>
        <v>1.6293236964377907E-2</v>
      </c>
      <c r="K54" s="14">
        <f>E54/'Income Statement'!E$4</f>
        <v>5.7818450066790279E-3</v>
      </c>
      <c r="L54" s="14"/>
      <c r="M54" s="14">
        <f t="shared" si="3"/>
        <v>1.4088894521444146E-2</v>
      </c>
    </row>
    <row r="55" spans="1:13" ht="12.75" x14ac:dyDescent="0.2">
      <c r="A55" s="5" t="s">
        <v>99</v>
      </c>
      <c r="B55" s="8">
        <v>1061.7</v>
      </c>
      <c r="C55" s="5">
        <v>854.6</v>
      </c>
      <c r="D55" s="5">
        <v>555.79999999999995</v>
      </c>
      <c r="E55" s="5">
        <v>431</v>
      </c>
      <c r="F55" s="8">
        <v>1521.3</v>
      </c>
      <c r="G55" s="5"/>
      <c r="H55" s="14">
        <f>B55/'Income Statement'!B$4</f>
        <v>0.21061297361634598</v>
      </c>
      <c r="I55" s="14">
        <f>C55/'Income Statement'!C$4</f>
        <v>0.18086006941505123</v>
      </c>
      <c r="J55" s="14">
        <f>D55/'Income Statement'!D$4</f>
        <v>0.1147754259163655</v>
      </c>
      <c r="K55" s="14">
        <f>E55/'Income Statement'!E$4</f>
        <v>8.5930179237195203E-2</v>
      </c>
      <c r="L55" s="14">
        <f>F55/'Income Statement'!F$4</f>
        <v>0.29261396422388919</v>
      </c>
      <c r="M55" s="14">
        <f t="shared" si="3"/>
        <v>0.17695852248176941</v>
      </c>
    </row>
    <row r="56" spans="1:13" ht="12.75" x14ac:dyDescent="0.2">
      <c r="A56" s="5" t="s">
        <v>117</v>
      </c>
      <c r="B56" s="5">
        <v>-111.3</v>
      </c>
      <c r="C56" s="5">
        <v>-95.1</v>
      </c>
      <c r="D56" s="5">
        <v>-80.099999999999994</v>
      </c>
      <c r="E56" s="5">
        <v>-82.4</v>
      </c>
      <c r="F56" s="5">
        <v>-68.2</v>
      </c>
      <c r="G56" s="5"/>
      <c r="H56" s="14">
        <f>B56/'Income Statement'!B$4</f>
        <v>-2.2078952588772068E-2</v>
      </c>
      <c r="I56" s="14">
        <f>C56/'Income Statement'!C$4</f>
        <v>-2.0126132227207313E-2</v>
      </c>
      <c r="J56" s="14">
        <f>D56/'Income Statement'!D$4</f>
        <v>-1.6541042849767682E-2</v>
      </c>
      <c r="K56" s="14">
        <f>E56/'Income Statement'!E$4</f>
        <v>-1.6428414777598342E-2</v>
      </c>
      <c r="L56" s="14">
        <f>F56/'Income Statement'!F$4</f>
        <v>-1.3117907289863435E-2</v>
      </c>
      <c r="M56" s="14">
        <f t="shared" si="3"/>
        <v>-1.7658489946641768E-2</v>
      </c>
    </row>
    <row r="57" spans="1:13" ht="12.75" x14ac:dyDescent="0.2">
      <c r="A57" s="5" t="s">
        <v>100</v>
      </c>
      <c r="B57" s="5">
        <v>-21.2</v>
      </c>
      <c r="C57" s="5">
        <v>-45.5</v>
      </c>
      <c r="D57" s="5">
        <v>-67.599999999999994</v>
      </c>
      <c r="E57" s="5">
        <v>-91</v>
      </c>
      <c r="F57" s="5">
        <v>-103.4</v>
      </c>
      <c r="G57" s="5"/>
      <c r="H57" s="14">
        <f>B57/'Income Statement'!B$4</f>
        <v>-4.2055147788137275E-3</v>
      </c>
      <c r="I57" s="14">
        <f>C57/'Income Statement'!C$4</f>
        <v>-9.629222043511387E-3</v>
      </c>
      <c r="J57" s="14">
        <f>D57/'Income Statement'!D$4</f>
        <v>-1.3959731543624159E-2</v>
      </c>
      <c r="K57" s="14">
        <f>E57/'Income Statement'!E$4</f>
        <v>-1.8143030883027295E-2</v>
      </c>
      <c r="L57" s="14">
        <f>F57/'Income Statement'!F$4</f>
        <v>-1.988844008463166E-2</v>
      </c>
      <c r="M57" s="14">
        <f t="shared" si="3"/>
        <v>-1.3165187866721644E-2</v>
      </c>
    </row>
    <row r="58" spans="1:13" ht="12.75" x14ac:dyDescent="0.2">
      <c r="A58" s="5" t="s">
        <v>101</v>
      </c>
      <c r="B58" s="8">
        <v>-1550.9</v>
      </c>
      <c r="C58" s="8">
        <v>-1457.4</v>
      </c>
      <c r="D58" s="8">
        <v>-1176</v>
      </c>
      <c r="E58" s="5">
        <v>-898.6</v>
      </c>
      <c r="F58" s="5">
        <v>-959.8</v>
      </c>
      <c r="G58" s="5"/>
      <c r="H58" s="14">
        <f>B58/'Income Statement'!B$4</f>
        <v>-0.30765721087085895</v>
      </c>
      <c r="I58" s="14">
        <f>C58/'Income Statement'!C$4</f>
        <v>-0.30843138914754936</v>
      </c>
      <c r="J58" s="14">
        <f>D58/'Income Statement'!D$4</f>
        <v>-0.24284976768198244</v>
      </c>
      <c r="K58" s="14">
        <f>E58/'Income Statement'!E$4</f>
        <v>-0.17915744562075087</v>
      </c>
      <c r="L58" s="14">
        <f>F58/'Income Statement'!F$4</f>
        <v>-0.18461242546643583</v>
      </c>
      <c r="M58" s="14">
        <f t="shared" si="3"/>
        <v>-0.24454164775751547</v>
      </c>
    </row>
    <row r="59" spans="1:13" ht="12.75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ht="12.75" x14ac:dyDescent="0.2">
      <c r="A60" s="5" t="s">
        <v>102</v>
      </c>
      <c r="B60" s="5">
        <v>354.7</v>
      </c>
      <c r="C60" s="5">
        <v>197.3</v>
      </c>
      <c r="D60" s="5">
        <v>151</v>
      </c>
      <c r="E60" s="5">
        <v>228</v>
      </c>
      <c r="F60" s="8">
        <v>1229.9000000000001</v>
      </c>
      <c r="G60" s="5"/>
      <c r="H60" s="14">
        <f>B60/'Income Statement'!B$4</f>
        <v>7.0363023209680617E-2</v>
      </c>
      <c r="I60" s="14">
        <f>C60/'Income Statement'!C$4</f>
        <v>4.1754846355709814E-2</v>
      </c>
      <c r="J60" s="14">
        <f>D60/'Income Statement'!D$4</f>
        <v>3.1182240578213734E-2</v>
      </c>
      <c r="K60" s="14">
        <f>E60/'Income Statement'!E$4</f>
        <v>4.5457264190442014E-2</v>
      </c>
      <c r="L60" s="14">
        <f>F60/'Income Statement'!F$4</f>
        <v>0.23656472398538181</v>
      </c>
      <c r="M60" s="14">
        <f>SUM(H60:L60)/5</f>
        <v>8.5064419663885601E-2</v>
      </c>
    </row>
    <row r="61" spans="1:13" ht="12.75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ht="12.75" x14ac:dyDescent="0.2">
      <c r="A62" s="5" t="s">
        <v>103</v>
      </c>
      <c r="B62" s="8">
        <v>2418.8000000000002</v>
      </c>
      <c r="C62" s="8">
        <v>2396.1999999999998</v>
      </c>
      <c r="D62" s="19">
        <v>2510.3000000000002</v>
      </c>
      <c r="E62" s="19">
        <v>2697</v>
      </c>
      <c r="F62" s="19">
        <v>4394.3999999999996</v>
      </c>
      <c r="G62" s="5"/>
      <c r="H62" s="14">
        <f>B62/'Income Statement'!B$4</f>
        <v>0.47982543146201156</v>
      </c>
      <c r="I62" s="14">
        <f>C62/'Income Statement'!C$4</f>
        <v>0.50711081012443915</v>
      </c>
      <c r="J62" s="14">
        <f>D62/'Income Statement'!D$4</f>
        <v>0.51838926174496647</v>
      </c>
      <c r="K62" s="14">
        <f>E62/'Income Statement'!E$4</f>
        <v>0.53771158562114962</v>
      </c>
      <c r="L62" s="14">
        <f>F62/'Income Statement'!F$4</f>
        <v>0.84523946912867853</v>
      </c>
      <c r="M62" s="14">
        <f>SUM(H62:L62)/5</f>
        <v>0.57765531161624906</v>
      </c>
    </row>
    <row r="63" spans="1:13" ht="12.75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ht="12.7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25" ht="12.75" x14ac:dyDescent="0.2">
      <c r="A65" s="5"/>
    </row>
    <row r="66" spans="1:25" ht="12.75" x14ac:dyDescent="0.2">
      <c r="A66" s="5" t="s">
        <v>39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25" ht="12.75" x14ac:dyDescent="0.2">
      <c r="A67" s="5"/>
      <c r="B67" s="5"/>
      <c r="C67" s="5"/>
      <c r="D67" s="29" t="s">
        <v>122</v>
      </c>
      <c r="E67" s="5"/>
      <c r="F67" s="5"/>
      <c r="G67" s="21" t="s">
        <v>119</v>
      </c>
      <c r="H67" s="5"/>
      <c r="I67" s="5"/>
      <c r="J67" s="5"/>
      <c r="K67" s="5"/>
      <c r="L67" s="5"/>
      <c r="M67" s="5"/>
    </row>
    <row r="68" spans="1:25" ht="12.75" x14ac:dyDescent="0.2">
      <c r="A68" s="5" t="s">
        <v>56</v>
      </c>
      <c r="B68" s="18">
        <v>36891</v>
      </c>
      <c r="C68" s="18">
        <v>36525</v>
      </c>
      <c r="D68" s="18">
        <v>36160</v>
      </c>
      <c r="E68" s="18">
        <v>35795</v>
      </c>
      <c r="F68" s="18">
        <v>35430</v>
      </c>
      <c r="G68" s="10"/>
      <c r="H68" s="25"/>
      <c r="I68" s="25"/>
      <c r="J68" s="25"/>
      <c r="K68" s="25"/>
      <c r="L68" s="25"/>
      <c r="M68" s="26"/>
      <c r="N68" s="27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7"/>
    </row>
    <row r="69" spans="1:25" ht="12.75" x14ac:dyDescent="0.2">
      <c r="A69" s="5" t="s">
        <v>57</v>
      </c>
      <c r="B69" s="5"/>
      <c r="C69" s="5"/>
      <c r="D69" s="5"/>
      <c r="E69" s="5"/>
      <c r="F69" s="5"/>
      <c r="G69" s="23" t="s">
        <v>118</v>
      </c>
      <c r="H69" s="5"/>
      <c r="I69" s="5"/>
      <c r="J69" s="5"/>
      <c r="K69" s="5"/>
      <c r="L69" s="5"/>
      <c r="M69" s="5"/>
    </row>
    <row r="70" spans="1:25" ht="12.75" x14ac:dyDescent="0.2">
      <c r="A70" s="5" t="s">
        <v>58</v>
      </c>
      <c r="B70" s="14">
        <f>B5/'Income Statement'!B$4</f>
        <v>3.4576472922039282E-2</v>
      </c>
      <c r="C70" s="14">
        <f>C5/'Income Statement'!C$4</f>
        <v>5.9870481672733428E-2</v>
      </c>
      <c r="D70" s="14">
        <f>D5/'Income Statement'!D$4</f>
        <v>6.7444501806917925E-2</v>
      </c>
      <c r="E70" s="14">
        <f>E5/'Income Statement'!E$4</f>
        <v>1.6787287915943937E-2</v>
      </c>
      <c r="F70" s="14">
        <f>F5/'Income Statement'!F$4</f>
        <v>2.1254087324485478E-2</v>
      </c>
      <c r="G70" s="15">
        <f>SUM(B70:F70)/5</f>
        <v>3.9986566328424004E-2</v>
      </c>
      <c r="H70" s="5"/>
      <c r="I70" s="5"/>
      <c r="J70" s="5"/>
      <c r="K70" s="5"/>
      <c r="L70" s="5"/>
      <c r="M70" s="5"/>
    </row>
    <row r="71" spans="1:25" ht="12.75" x14ac:dyDescent="0.2">
      <c r="A71" s="5" t="s">
        <v>59</v>
      </c>
      <c r="B71" s="14">
        <f>B6/'Income Statement'!B$4</f>
        <v>5.9512001586986709E-5</v>
      </c>
      <c r="C71" s="14">
        <f>C6/'Income Statement'!C$4</f>
        <v>6.3489376111064088E-5</v>
      </c>
      <c r="D71" s="14">
        <f>D6/'Income Statement'!D$4</f>
        <v>5.6788848735157462E-3</v>
      </c>
      <c r="E71" s="14">
        <f>E6/'Income Statement'!E$4</f>
        <v>0</v>
      </c>
      <c r="F71" s="14">
        <f>F6/'Income Statement'!F$4</f>
        <v>0</v>
      </c>
      <c r="G71" s="15">
        <f t="shared" ref="G71:G76" si="4">SUM(B71:F71)/5</f>
        <v>1.1603772502427594E-3</v>
      </c>
      <c r="H71" s="5"/>
      <c r="I71" s="5"/>
      <c r="J71" s="5"/>
      <c r="K71" s="5"/>
      <c r="L71" s="5"/>
      <c r="M71" s="5"/>
    </row>
    <row r="72" spans="1:25" ht="12.75" x14ac:dyDescent="0.2">
      <c r="A72" s="5" t="s">
        <v>60</v>
      </c>
      <c r="B72" s="14">
        <f>B7/'Income Statement'!B$4</f>
        <v>5.9115254909740129E-2</v>
      </c>
      <c r="C72" s="14">
        <f>C7/'Income Statement'!C$4</f>
        <v>5.3817827816811992E-2</v>
      </c>
      <c r="D72" s="14">
        <f>D7/'Income Statement'!D$4</f>
        <v>5.8523489932885898E-2</v>
      </c>
      <c r="E72" s="14">
        <f>E7/'Income Statement'!E$4</f>
        <v>6.0948621329026856E-2</v>
      </c>
      <c r="F72" s="14">
        <f>F7/'Income Statement'!F$4</f>
        <v>5.6722446624350831E-2</v>
      </c>
      <c r="G72" s="15">
        <f t="shared" si="4"/>
        <v>5.7825528122563141E-2</v>
      </c>
      <c r="H72" s="5"/>
      <c r="I72" s="5"/>
      <c r="J72" s="5"/>
      <c r="K72" s="5"/>
      <c r="L72" s="5"/>
      <c r="M72" s="5"/>
    </row>
    <row r="73" spans="1:25" ht="12.75" x14ac:dyDescent="0.2">
      <c r="A73" s="5" t="s">
        <v>61</v>
      </c>
      <c r="B73" s="14">
        <f>B8/'Income Statement'!B$4</f>
        <v>0</v>
      </c>
      <c r="C73" s="14">
        <f>C8/'Income Statement'!C$4</f>
        <v>0</v>
      </c>
      <c r="D73" s="14">
        <f>D8/'Income Statement'!D$4</f>
        <v>0</v>
      </c>
      <c r="E73" s="14">
        <f>E8/'Income Statement'!E$4</f>
        <v>0</v>
      </c>
      <c r="F73" s="14">
        <f>F8/'Income Statement'!F$4</f>
        <v>0</v>
      </c>
      <c r="G73" s="15">
        <f t="shared" si="4"/>
        <v>0</v>
      </c>
      <c r="H73" s="5"/>
      <c r="I73" s="5"/>
      <c r="J73" s="5"/>
      <c r="K73" s="5"/>
      <c r="L73" s="5"/>
      <c r="M73" s="5"/>
    </row>
    <row r="74" spans="1:25" ht="12.75" x14ac:dyDescent="0.2">
      <c r="A74" s="5" t="s">
        <v>62</v>
      </c>
      <c r="B74" s="14">
        <f>B9/'Income Statement'!B$4</f>
        <v>4.2432057131521525E-2</v>
      </c>
      <c r="C74" s="14">
        <f>C9/'Income Statement'!C$4</f>
        <v>3.9490391941081858E-2</v>
      </c>
      <c r="D74" s="14">
        <f>D9/'Income Statement'!D$4</f>
        <v>3.9050077439339186E-2</v>
      </c>
      <c r="E74" s="14">
        <f>E9/'Income Statement'!E$4</f>
        <v>3.4411946488027596E-2</v>
      </c>
      <c r="F74" s="14">
        <f>F9/'Income Statement'!F$4</f>
        <v>3.4968263127524525E-2</v>
      </c>
      <c r="G74" s="15">
        <f t="shared" si="4"/>
        <v>3.8070547225498935E-2</v>
      </c>
      <c r="H74" s="5"/>
      <c r="I74" s="5"/>
      <c r="J74" s="5"/>
      <c r="K74" s="5"/>
      <c r="L74" s="5"/>
      <c r="M74" s="5"/>
    </row>
    <row r="75" spans="1:25" ht="12.75" x14ac:dyDescent="0.2">
      <c r="A75" s="5" t="s">
        <v>63</v>
      </c>
      <c r="B75" s="14">
        <f>B10/'Income Statement'!B$4</f>
        <v>7.7365602063082725E-3</v>
      </c>
      <c r="C75" s="14">
        <f>C10/'Income Statement'!C$4</f>
        <v>1.0581562685177348E-2</v>
      </c>
      <c r="D75" s="14">
        <f>D10/'Income Statement'!D$4</f>
        <v>9.9948373773877126E-3</v>
      </c>
      <c r="E75" s="14">
        <f>E10/'Income Statement'!E$4</f>
        <v>1.1763063979105608E-2</v>
      </c>
      <c r="F75" s="14">
        <f>F10/'Income Statement'!F$4</f>
        <v>1.194460473167917E-2</v>
      </c>
      <c r="G75" s="15">
        <f t="shared" si="4"/>
        <v>1.0404125795931621E-2</v>
      </c>
    </row>
    <row r="76" spans="1:25" ht="12.75" x14ac:dyDescent="0.2">
      <c r="A76" s="5" t="s">
        <v>64</v>
      </c>
      <c r="B76" s="14">
        <f>B11/'Income Statement'!B$4</f>
        <v>6.8438801825034716E-3</v>
      </c>
      <c r="C76" s="14">
        <f>C11/'Income Statement'!C$4</f>
        <v>6.2642851096249902E-3</v>
      </c>
      <c r="D76" s="14">
        <f>D11/'Income Statement'!D$4</f>
        <v>4.9354672173464115E-3</v>
      </c>
      <c r="E76" s="14">
        <f>E11/'Income Statement'!E$4</f>
        <v>4.8846621608150407E-3</v>
      </c>
      <c r="F76" s="14">
        <f>F11/'Income Statement'!F$4</f>
        <v>5.9626851317561066E-3</v>
      </c>
      <c r="G76" s="15">
        <f t="shared" si="4"/>
        <v>5.7781959604092034E-3</v>
      </c>
    </row>
    <row r="77" spans="1:25" ht="12.75" x14ac:dyDescent="0.2">
      <c r="A77" s="5"/>
    </row>
    <row r="78" spans="1:25" ht="12.75" x14ac:dyDescent="0.2">
      <c r="A78" s="5" t="s">
        <v>65</v>
      </c>
      <c r="B78" s="14">
        <f>B13/'Income Statement'!B$4</f>
        <v>5.7012497520333265E-2</v>
      </c>
      <c r="C78" s="14">
        <f>C13/'Income Statement'!C$4</f>
        <v>5.6336239735884197E-2</v>
      </c>
      <c r="D78" s="14">
        <f>D13/'Income Statement'!D$4</f>
        <v>5.3980382034073307E-2</v>
      </c>
      <c r="E78" s="14">
        <f>E13/'Income Statement'!E$4</f>
        <v>5.1059672627948249E-2</v>
      </c>
      <c r="F78" s="14">
        <f>F13/'Income Statement'!F$4</f>
        <v>5.2875552990959793E-2</v>
      </c>
      <c r="G78" s="15">
        <f>SUM(B78:F78)/5</f>
        <v>5.4252868981839765E-2</v>
      </c>
    </row>
    <row r="79" spans="1:25" ht="12.75" x14ac:dyDescent="0.2">
      <c r="A79" s="5" t="s">
        <v>66</v>
      </c>
      <c r="B79" s="14">
        <f>B14/'Income Statement'!B$4</f>
        <v>5.0327316008728425E-2</v>
      </c>
      <c r="C79" s="14">
        <f>C14/'Income Statement'!C$4</f>
        <v>4.0844831964784563E-2</v>
      </c>
      <c r="D79" s="14">
        <f>D14/'Income Statement'!D$4</f>
        <v>4.4625709860609188E-2</v>
      </c>
      <c r="E79" s="14">
        <f>E14/'Income Statement'!E$4</f>
        <v>9.7095121319058161E-2</v>
      </c>
      <c r="F79" s="14">
        <f>F14/'Income Statement'!F$4</f>
        <v>4.0276976341604154E-2</v>
      </c>
      <c r="G79" s="15">
        <f>SUM(B79:F79)/5</f>
        <v>5.4633991098956905E-2</v>
      </c>
    </row>
    <row r="80" spans="1:25" ht="12.75" x14ac:dyDescent="0.2">
      <c r="A80" s="5"/>
    </row>
    <row r="81" spans="1:7" ht="12.75" x14ac:dyDescent="0.2">
      <c r="A81" s="5" t="s">
        <v>67</v>
      </c>
      <c r="B81" s="14">
        <f>B16/'Income Statement'!B$4</f>
        <v>0.20109105336242811</v>
      </c>
      <c r="C81" s="14">
        <f>C16/'Income Statement'!C$4</f>
        <v>0.21093287056632526</v>
      </c>
      <c r="D81" s="14">
        <f>D16/'Income Statement'!D$4</f>
        <v>0.23025296850800206</v>
      </c>
      <c r="E81" s="14">
        <f>E16/'Income Statement'!E$4</f>
        <v>0.22589070319197721</v>
      </c>
      <c r="F81" s="14">
        <f>F16/'Income Statement'!F$4</f>
        <v>0.17112906328140029</v>
      </c>
      <c r="G81" s="15">
        <f>SUM(B81:F81)/5</f>
        <v>0.20785933178202659</v>
      </c>
    </row>
    <row r="82" spans="1:7" ht="12.75" x14ac:dyDescent="0.2">
      <c r="A82" s="5" t="s">
        <v>68</v>
      </c>
      <c r="B82" s="14">
        <f>B17/'Income Statement'!B$4</f>
        <v>0</v>
      </c>
      <c r="C82" s="14">
        <f>C17/'Income Statement'!C$4</f>
        <v>0</v>
      </c>
      <c r="D82" s="14">
        <f>D17/'Income Statement'!D$4</f>
        <v>0</v>
      </c>
      <c r="E82" s="14">
        <f>E17/'Income Statement'!E$4</f>
        <v>0</v>
      </c>
      <c r="F82" s="14">
        <f>F17/'Income Statement'!F$4</f>
        <v>0</v>
      </c>
      <c r="G82" s="15">
        <f>SUM(B82:F82)/5</f>
        <v>0</v>
      </c>
    </row>
    <row r="83" spans="1:7" ht="12.75" x14ac:dyDescent="0.2">
      <c r="A83" s="5" t="s">
        <v>69</v>
      </c>
      <c r="B83" s="14">
        <f>B18/'Income Statement'!B$4</f>
        <v>5.3759174766911328E-3</v>
      </c>
      <c r="C83" s="14">
        <f>C18/'Income Statement'!C$4</f>
        <v>5.9680013544400239E-3</v>
      </c>
      <c r="D83" s="14">
        <f>D18/'Income Statement'!D$4</f>
        <v>4.9767681982447083E-3</v>
      </c>
      <c r="E83" s="14">
        <f>E18/'Income Statement'!E$4</f>
        <v>5.8017824032537838E-3</v>
      </c>
      <c r="F83" s="14">
        <f>F18/'Income Statement'!F$4</f>
        <v>5.6934025774187345E-3</v>
      </c>
      <c r="G83" s="15">
        <f>SUM(B83:F83)/5</f>
        <v>5.5631744020096761E-3</v>
      </c>
    </row>
    <row r="84" spans="1:7" ht="12.75" x14ac:dyDescent="0.2">
      <c r="A84" s="5" t="s">
        <v>70</v>
      </c>
      <c r="B84" s="14">
        <f>B19/'Income Statement'!B$4</f>
        <v>8.5419559611188259E-2</v>
      </c>
      <c r="C84" s="14">
        <f>C19/'Income Statement'!C$4</f>
        <v>8.6260899009565739E-2</v>
      </c>
      <c r="D84" s="14">
        <f>D19/'Income Statement'!D$4</f>
        <v>8.0578213732576148E-2</v>
      </c>
      <c r="E84" s="14">
        <f>E19/'Income Statement'!E$4</f>
        <v>8.3178818509878974E-2</v>
      </c>
      <c r="F84" s="14">
        <f>F19/'Income Statement'!F$4</f>
        <v>7.4918253510290439E-2</v>
      </c>
      <c r="G84" s="15">
        <f>SUM(B84:F84)/5</f>
        <v>8.2071148874699906E-2</v>
      </c>
    </row>
    <row r="85" spans="1:7" ht="12.75" x14ac:dyDescent="0.2">
      <c r="A85" s="5" t="s">
        <v>71</v>
      </c>
      <c r="B85" s="14">
        <f>B20/'Income Statement'!B$4</f>
        <v>0.29158897044237259</v>
      </c>
      <c r="C85" s="14">
        <f>C20/'Income Statement'!C$4</f>
        <v>0.29969101836959283</v>
      </c>
      <c r="D85" s="14">
        <f>D20/'Income Statement'!D$4</f>
        <v>0.29003613835828601</v>
      </c>
      <c r="E85" s="14">
        <f>E20/'Income Statement'!E$4</f>
        <v>0.29244173295851028</v>
      </c>
      <c r="F85" s="14">
        <f>F20/'Income Statement'!F$4</f>
        <v>0.2931717638007309</v>
      </c>
      <c r="G85" s="15">
        <f>SUM(B85:F85)/5</f>
        <v>0.29338592478589853</v>
      </c>
    </row>
    <row r="86" spans="1:7" ht="12.75" x14ac:dyDescent="0.2">
      <c r="A86" s="5"/>
    </row>
    <row r="87" spans="1:7" ht="12.75" x14ac:dyDescent="0.2">
      <c r="A87" s="5" t="s">
        <v>72</v>
      </c>
      <c r="B87" s="14">
        <f>B22/'Income Statement'!B$4</f>
        <v>0.38238444753025191</v>
      </c>
      <c r="C87" s="14">
        <f>C22/'Income Statement'!C$4</f>
        <v>0.3919199187335986</v>
      </c>
      <c r="D87" s="14">
        <f>D22/'Income Statement'!D$4</f>
        <v>0.37559112028910685</v>
      </c>
      <c r="E87" s="14">
        <f>E22/'Income Statement'!E$4</f>
        <v>0.38142233387164304</v>
      </c>
      <c r="F87" s="14">
        <f>F22/'Income Statement'!F$4</f>
        <v>0.37378341988844005</v>
      </c>
      <c r="G87" s="15">
        <f>SUM(B87:F87)/5</f>
        <v>0.38102024806260804</v>
      </c>
    </row>
    <row r="88" spans="1:7" ht="12.75" x14ac:dyDescent="0.2">
      <c r="A88" s="5" t="s">
        <v>73</v>
      </c>
      <c r="B88" s="14">
        <f>B23/'Income Statement'!B$4</f>
        <v>0.16020630827216822</v>
      </c>
      <c r="C88" s="14">
        <f>C23/'Income Statement'!C$4</f>
        <v>0.1577076102598832</v>
      </c>
      <c r="D88" s="14">
        <f>D23/'Income Statement'!D$4</f>
        <v>0.15458957150232319</v>
      </c>
      <c r="E88" s="14">
        <f>E23/'Income Statement'!E$4</f>
        <v>0.14921147596546844</v>
      </c>
      <c r="F88" s="14">
        <f>F23/'Income Statement'!F$4</f>
        <v>0.14283516060780921</v>
      </c>
      <c r="G88" s="15">
        <f>SUM(B88:F88)/5</f>
        <v>0.15291002532153047</v>
      </c>
    </row>
    <row r="89" spans="1:7" ht="12.75" x14ac:dyDescent="0.2">
      <c r="A89" s="5"/>
    </row>
    <row r="90" spans="1:7" ht="12.75" x14ac:dyDescent="0.2">
      <c r="A90" s="5" t="s">
        <v>74</v>
      </c>
      <c r="B90" s="14">
        <f>B25/'Income Statement'!B$4</f>
        <v>0.22217813925808372</v>
      </c>
      <c r="C90" s="14">
        <f>C25/'Income Statement'!C$4</f>
        <v>0.23421230847371541</v>
      </c>
      <c r="D90" s="14">
        <f>D25/'Income Statement'!D$4</f>
        <v>0.22100154878678369</v>
      </c>
      <c r="E90" s="14">
        <f>E25/'Income Statement'!E$4</f>
        <v>0.23221085790617463</v>
      </c>
      <c r="F90" s="14">
        <f>F25/'Income Statement'!F$4</f>
        <v>0.2309482592806309</v>
      </c>
      <c r="G90" s="15">
        <f>SUM(B90:F90)/5</f>
        <v>0.22811022274107767</v>
      </c>
    </row>
    <row r="91" spans="1:7" ht="12.75" x14ac:dyDescent="0.2">
      <c r="A91" s="5" t="s">
        <v>75</v>
      </c>
      <c r="B91" s="14">
        <f>B26/'Income Statement'!B$4</f>
        <v>4.5467169212457845E-2</v>
      </c>
      <c r="C91" s="14">
        <f>C26/'Income Statement'!C$4</f>
        <v>5.0135444002370272E-2</v>
      </c>
      <c r="D91" s="14">
        <f>D26/'Income Statement'!D$4</f>
        <v>5.0738255033557042E-2</v>
      </c>
      <c r="E91" s="14">
        <f>E26/'Income Statement'!E$4</f>
        <v>6.9880574994517219E-2</v>
      </c>
      <c r="F91" s="14">
        <f>F26/'Income Statement'!F$4</f>
        <v>0.43031352183112132</v>
      </c>
      <c r="G91" s="15">
        <f>SUM(B91:F91)/5</f>
        <v>0.12930699301480475</v>
      </c>
    </row>
    <row r="92" spans="1:7" ht="12.75" x14ac:dyDescent="0.2">
      <c r="A92" s="5" t="s">
        <v>76</v>
      </c>
      <c r="B92" s="14">
        <f>B27/'Income Statement'!B$4</f>
        <v>1.1089069629041857E-2</v>
      </c>
      <c r="C92" s="14">
        <f>C27/'Income Statement'!C$4</f>
        <v>1.1830187082028274E-2</v>
      </c>
      <c r="D92" s="14">
        <f>D27/'Income Statement'!D$4</f>
        <v>1.6396489416623646E-2</v>
      </c>
      <c r="E92" s="14">
        <f>E27/'Income Statement'!E$4</f>
        <v>9.7294495284805712E-3</v>
      </c>
      <c r="F92" s="14">
        <f>F27/'Income Statement'!F$4</f>
        <v>1.2848624735526061E-2</v>
      </c>
      <c r="G92" s="15">
        <f>SUM(B92:F92)/5</f>
        <v>1.2378764078340081E-2</v>
      </c>
    </row>
    <row r="93" spans="1:7" ht="12.75" x14ac:dyDescent="0.2">
      <c r="A93" s="5"/>
    </row>
    <row r="94" spans="1:7" ht="12.75" x14ac:dyDescent="0.2">
      <c r="A94" s="5" t="s">
        <v>77</v>
      </c>
      <c r="B94" s="14">
        <f>B29/'Income Statement'!B$4</f>
        <v>0.47982543146201156</v>
      </c>
      <c r="C94" s="14">
        <f>C29/'Income Statement'!C$4</f>
        <v>0.50711081012443915</v>
      </c>
      <c r="D94" s="14">
        <f>D29/'Income Statement'!D$4</f>
        <v>0.51838926174496647</v>
      </c>
      <c r="E94" s="14">
        <f>E29/'Income Statement'!E$4</f>
        <v>0.53771158562114962</v>
      </c>
      <c r="F94" s="14">
        <f>F29/'Income Statement'!F$4</f>
        <v>0.84523946912867853</v>
      </c>
      <c r="G94" s="15">
        <f>SUM(B94:F94)/5</f>
        <v>0.57765531161624906</v>
      </c>
    </row>
    <row r="95" spans="1:7" ht="12.75" x14ac:dyDescent="0.2">
      <c r="A95" s="5"/>
    </row>
    <row r="96" spans="1:7" ht="12.75" x14ac:dyDescent="0.2">
      <c r="A96" s="5" t="s">
        <v>78</v>
      </c>
      <c r="B96" s="14">
        <f>B31/'Income Statement'!B$4</f>
        <v>0</v>
      </c>
    </row>
    <row r="97" spans="1:7" ht="12.75" x14ac:dyDescent="0.2">
      <c r="A97" s="5" t="s">
        <v>79</v>
      </c>
    </row>
    <row r="98" spans="1:7" ht="12.75" x14ac:dyDescent="0.2">
      <c r="A98" s="5" t="s">
        <v>80</v>
      </c>
      <c r="B98" s="14">
        <f>B33/'Income Statement'!B$4</f>
        <v>1.6187264431660384E-2</v>
      </c>
      <c r="C98" s="14">
        <f>C33/'Income Statement'!C$4</f>
        <v>1.551257089646999E-2</v>
      </c>
      <c r="D98" s="14">
        <f>D33/'Income Statement'!D$4</f>
        <v>8.528652555498192E-3</v>
      </c>
      <c r="E98" s="14">
        <f>E33/'Income Statement'!E$4</f>
        <v>1.2161811910600714E-2</v>
      </c>
      <c r="F98" s="14">
        <f>F33/'Income Statement'!F$4</f>
        <v>9.9442200423158295E-2</v>
      </c>
      <c r="G98" s="15">
        <f t="shared" ref="G98:G104" si="5">SUM(B98:F98)/5</f>
        <v>3.0366500043477518E-2</v>
      </c>
    </row>
    <row r="99" spans="1:7" ht="12.75" x14ac:dyDescent="0.2">
      <c r="A99" s="5" t="s">
        <v>81</v>
      </c>
      <c r="B99" s="14">
        <f>B34/'Income Statement'!B$4</f>
        <v>9.5219202539178743E-3</v>
      </c>
      <c r="C99" s="14">
        <f>C34/'Income Statement'!C$4</f>
        <v>1.7184457800728012E-2</v>
      </c>
      <c r="D99" s="14">
        <f>D34/'Income Statement'!D$4</f>
        <v>1.9659266907589054E-2</v>
      </c>
      <c r="E99" s="14">
        <f>E34/'Income Statement'!E$4</f>
        <v>2.1612137887034713E-2</v>
      </c>
      <c r="F99" s="14">
        <f>F34/'Income Statement'!F$4</f>
        <v>9.8288132333140994E-3</v>
      </c>
      <c r="G99" s="15">
        <f t="shared" si="5"/>
        <v>1.556131921651675E-2</v>
      </c>
    </row>
    <row r="100" spans="1:7" ht="12.75" x14ac:dyDescent="0.2">
      <c r="A100" s="5" t="s">
        <v>82</v>
      </c>
      <c r="B100" s="14">
        <f>B35/'Income Statement'!B$4</f>
        <v>4.2114659789724264E-2</v>
      </c>
      <c r="C100" s="14">
        <f>C35/'Income Statement'!C$4</f>
        <v>4.5204435791077628E-2</v>
      </c>
      <c r="D100" s="14">
        <f>D35/'Income Statement'!D$4</f>
        <v>3.4775425916365517E-2</v>
      </c>
      <c r="E100" s="14">
        <f>E35/'Income Statement'!E$4</f>
        <v>3.8140239647506832E-2</v>
      </c>
      <c r="F100" s="14">
        <f>F35/'Income Statement'!F$4</f>
        <v>4.0430852086939792E-2</v>
      </c>
      <c r="G100" s="15">
        <f t="shared" si="5"/>
        <v>4.0133122646322808E-2</v>
      </c>
    </row>
    <row r="101" spans="1:7" ht="12.75" x14ac:dyDescent="0.2">
      <c r="A101" s="5" t="s">
        <v>83</v>
      </c>
      <c r="B101" s="14">
        <f>B36/'Income Statement'!B$4</f>
        <v>2.695893671890498E-2</v>
      </c>
      <c r="C101" s="14">
        <f>C36/'Income Statement'!C$4</f>
        <v>2.943790739016338E-2</v>
      </c>
      <c r="D101" s="14">
        <f>D36/'Income Statement'!D$4</f>
        <v>2.7134744450180694E-2</v>
      </c>
      <c r="E101" s="14">
        <f>E36/'Income Statement'!E$4</f>
        <v>2.6377175668401222E-2</v>
      </c>
      <c r="F101" s="14">
        <f>F36/'Income Statement'!F$4</f>
        <v>2.140796306982112E-2</v>
      </c>
      <c r="G101" s="15">
        <f t="shared" si="5"/>
        <v>2.626334545949428E-2</v>
      </c>
    </row>
    <row r="102" spans="1:7" ht="12.75" x14ac:dyDescent="0.2">
      <c r="A102" s="5" t="s">
        <v>84</v>
      </c>
      <c r="B102" s="14">
        <f>B37/'Income Statement'!B$4</f>
        <v>2.513390200357072E-2</v>
      </c>
      <c r="C102" s="14">
        <f>C37/'Income Statement'!C$4</f>
        <v>2.935325488868196E-2</v>
      </c>
      <c r="D102" s="14">
        <f>D37/'Income Statement'!D$4</f>
        <v>2.5937016004130096E-2</v>
      </c>
      <c r="E102" s="14">
        <f>E37/'Income Statement'!E$4</f>
        <v>2.4522997786948979E-2</v>
      </c>
      <c r="F102" s="14">
        <f>F37/'Income Statement'!F$4</f>
        <v>2.5043277553375647E-2</v>
      </c>
      <c r="G102" s="15">
        <f t="shared" si="5"/>
        <v>2.5998089647341481E-2</v>
      </c>
    </row>
    <row r="103" spans="1:7" ht="12.75" x14ac:dyDescent="0.2">
      <c r="A103" s="5" t="s">
        <v>85</v>
      </c>
      <c r="B103" s="14">
        <f>B38/'Income Statement'!B$4</f>
        <v>3.0946240825233087E-3</v>
      </c>
      <c r="C103" s="14">
        <f>C38/'Income Statement'!C$4</f>
        <v>8.4864132735122336E-3</v>
      </c>
      <c r="D103" s="14">
        <f>D38/'Income Statement'!D$4</f>
        <v>1.3154362416107384E-2</v>
      </c>
      <c r="E103" s="14">
        <f>E38/'Income Statement'!E$4</f>
        <v>1.4713798672169388E-2</v>
      </c>
      <c r="F103" s="14">
        <f>F38/'Income Statement'!F$4</f>
        <v>8.1554145027889977E-3</v>
      </c>
      <c r="G103" s="15">
        <f t="shared" si="5"/>
        <v>9.520922589420262E-3</v>
      </c>
    </row>
    <row r="104" spans="1:7" ht="12.75" x14ac:dyDescent="0.2">
      <c r="A104" s="5" t="s">
        <v>86</v>
      </c>
      <c r="B104" s="14">
        <f>B39/'Income Statement'!B$4</f>
        <v>4.7669113271176358E-2</v>
      </c>
      <c r="C104" s="14">
        <f>C39/'Income Statement'!C$4</f>
        <v>5.3394565309404896E-2</v>
      </c>
      <c r="D104" s="14">
        <f>D39/'Income Statement'!D$4</f>
        <v>7.9194630872483227E-2</v>
      </c>
      <c r="E104" s="14">
        <f>E39/'Income Statement'!E$4</f>
        <v>5.1019797834798736E-2</v>
      </c>
      <c r="F104" s="14">
        <f>F39/'Income Statement'!F$4</f>
        <v>5.6260819388343909E-2</v>
      </c>
      <c r="G104" s="15">
        <f t="shared" si="5"/>
        <v>5.7507785335241424E-2</v>
      </c>
    </row>
    <row r="105" spans="1:7" ht="12.75" x14ac:dyDescent="0.2">
      <c r="A105" s="5"/>
    </row>
    <row r="106" spans="1:7" ht="12.75" x14ac:dyDescent="0.2">
      <c r="A106" s="5" t="s">
        <v>87</v>
      </c>
      <c r="B106" s="14">
        <f>B41/'Income Statement'!B$4</f>
        <v>0.17068042055147789</v>
      </c>
      <c r="C106" s="14">
        <f>C41/'Income Statement'!C$4</f>
        <v>0.1985736053500381</v>
      </c>
      <c r="D106" s="14">
        <f>D41/'Income Statement'!D$4</f>
        <v>0.20838409912235417</v>
      </c>
      <c r="E106" s="14">
        <f>E41/'Income Statement'!E$4</f>
        <v>0.18854795940746058</v>
      </c>
      <c r="F106" s="14">
        <f>F41/'Income Statement'!F$4</f>
        <v>0.26056934025774187</v>
      </c>
      <c r="G106" s="15">
        <f>SUM(B106:F106)/5</f>
        <v>0.20535108493781454</v>
      </c>
    </row>
    <row r="107" spans="1:7" ht="12.75" x14ac:dyDescent="0.2">
      <c r="A107" s="5" t="s">
        <v>88</v>
      </c>
      <c r="B107" s="14">
        <f>B42/'Income Statement'!B$4</f>
        <v>0.13173973417972626</v>
      </c>
      <c r="C107" s="14">
        <f>C42/'Income Statement'!C$4</f>
        <v>0.15131634639803607</v>
      </c>
      <c r="D107" s="14">
        <f>D42/'Income Statement'!D$4</f>
        <v>0.16419204956117708</v>
      </c>
      <c r="E107" s="14">
        <f>E42/'Income Statement'!E$4</f>
        <v>0.17696433199752779</v>
      </c>
      <c r="F107" s="14">
        <f>F42/'Income Statement'!F$4</f>
        <v>0.19109444123869976</v>
      </c>
      <c r="G107" s="15">
        <f>SUM(B107:F107)/5</f>
        <v>0.1630613806750334</v>
      </c>
    </row>
    <row r="108" spans="1:7" ht="12.75" x14ac:dyDescent="0.2">
      <c r="A108" s="5" t="s">
        <v>89</v>
      </c>
      <c r="B108" s="14">
        <f>B43/'Income Statement'!B$4</f>
        <v>0.10275738940686371</v>
      </c>
      <c r="C108" s="14">
        <f>C43/'Income Statement'!C$4</f>
        <v>0.11070430881232542</v>
      </c>
      <c r="D108" s="14">
        <f>D43/'Income Statement'!D$4</f>
        <v>0.11014971605575632</v>
      </c>
      <c r="E108" s="14">
        <f>E43/'Income Statement'!E$4</f>
        <v>0.11541758877125825</v>
      </c>
      <c r="F108" s="14">
        <f>F43/'Income Statement'!F$4</f>
        <v>0.10750144258511252</v>
      </c>
      <c r="G108" s="15">
        <f>SUM(B108:F108)/5</f>
        <v>0.10930608912626325</v>
      </c>
    </row>
    <row r="109" spans="1:7" ht="12.75" x14ac:dyDescent="0.2">
      <c r="A109" s="5" t="s">
        <v>104</v>
      </c>
      <c r="C109" s="14"/>
    </row>
    <row r="110" spans="1:7" ht="12.75" x14ac:dyDescent="0.2">
      <c r="A110" s="5" t="s">
        <v>90</v>
      </c>
      <c r="B110" s="14"/>
      <c r="C110" s="14"/>
    </row>
    <row r="111" spans="1:7" ht="12.75" x14ac:dyDescent="0.2">
      <c r="A111" s="5" t="s">
        <v>91</v>
      </c>
      <c r="C111" s="14"/>
    </row>
    <row r="112" spans="1:7" ht="12.75" x14ac:dyDescent="0.2">
      <c r="A112" s="5" t="s">
        <v>105</v>
      </c>
      <c r="B112" s="14">
        <f>B47/'Income Statement'!B$4</f>
        <v>1.9837333862328901E-2</v>
      </c>
      <c r="C112" s="14">
        <f>C47/'Income Statement'!C$4</f>
        <v>2.1163125370354696E-2</v>
      </c>
      <c r="D112" s="14">
        <f>D47/'Income Statement'!D$4</f>
        <v>2.0650490449148167E-2</v>
      </c>
      <c r="E112" s="14">
        <f>E47/'Income Statement'!E$4</f>
        <v>1.9937396574755271E-2</v>
      </c>
      <c r="F112" s="14">
        <f>F47/'Income Statement'!F$4</f>
        <v>1.9234468166955183E-2</v>
      </c>
      <c r="G112" s="15">
        <f>SUM(B112:F112)/5</f>
        <v>2.0164562884708442E-2</v>
      </c>
    </row>
    <row r="113" spans="1:7" ht="12.75" x14ac:dyDescent="0.2">
      <c r="A113" s="5" t="s">
        <v>92</v>
      </c>
      <c r="B113" s="14">
        <f>B48/'Income Statement'!B$4</f>
        <v>-5.3957548105534612E-3</v>
      </c>
      <c r="C113" s="14">
        <f>C48/'Income Statement'!C$4</f>
        <v>-8.1478032675865574E-3</v>
      </c>
      <c r="D113" s="14">
        <f>D48/'Income Statement'!D$4</f>
        <v>-9.9948373773877126E-3</v>
      </c>
      <c r="E113" s="14">
        <f>E48/'Income Statement'!E$4</f>
        <v>-1.1404190840760015E-2</v>
      </c>
      <c r="F113" s="14">
        <f>F48/'Income Statement'!F$4</f>
        <v>-1.2483169840353915E-2</v>
      </c>
      <c r="G113" s="15">
        <f>SUM(B113:F113)/5</f>
        <v>-9.4851512273283305E-3</v>
      </c>
    </row>
    <row r="114" spans="1:7" ht="12.75" x14ac:dyDescent="0.2">
      <c r="A114" s="5" t="s">
        <v>93</v>
      </c>
      <c r="B114" s="14"/>
    </row>
    <row r="115" spans="1:7" ht="12.75" x14ac:dyDescent="0.2">
      <c r="A115" s="5" t="s">
        <v>94</v>
      </c>
      <c r="B115" s="14">
        <f>B50/'Income Statement'!B$4</f>
        <v>-1.0156714937512398E-2</v>
      </c>
      <c r="C115" s="14">
        <f>C50/'Income Statement'!C$4</f>
        <v>-8.2536188944383315E-3</v>
      </c>
      <c r="D115" s="14">
        <f>D50/'Income Statement'!D$4</f>
        <v>-6.1744966442953018E-3</v>
      </c>
      <c r="E115" s="14">
        <f>E50/'Income Statement'!E$4</f>
        <v>-4.446039436170425E-3</v>
      </c>
      <c r="F115" s="14">
        <f>F50/'Income Statement'!F$4</f>
        <v>-3.096749374879785E-3</v>
      </c>
      <c r="G115" s="15">
        <f>SUM(B115:F115)/5</f>
        <v>-6.4255238574592493E-3</v>
      </c>
    </row>
    <row r="116" spans="1:7" ht="12.75" x14ac:dyDescent="0.2">
      <c r="A116" s="5" t="s">
        <v>95</v>
      </c>
      <c r="B116" s="14"/>
    </row>
    <row r="117" spans="1:7" ht="12.75" x14ac:dyDescent="0.2">
      <c r="A117" s="5" t="s">
        <v>96</v>
      </c>
    </row>
    <row r="118" spans="1:7" ht="12.75" x14ac:dyDescent="0.2">
      <c r="A118" s="5" t="s">
        <v>97</v>
      </c>
      <c r="B118" s="14">
        <f>B53/'Income Statement'!B$4</f>
        <v>0.16663360444356279</v>
      </c>
      <c r="C118" s="14">
        <f>C53/'Income Statement'!C$4</f>
        <v>0.17777025311097944</v>
      </c>
      <c r="D118" s="14">
        <f>D53/'Income Statement'!D$4</f>
        <v>0.17346411977284459</v>
      </c>
      <c r="E118" s="14">
        <f>E53/'Income Statement'!E$4</f>
        <v>0.16747413122794427</v>
      </c>
      <c r="F118" s="14">
        <f>F53/'Income Statement'!F$4</f>
        <v>0.16156953260242354</v>
      </c>
      <c r="G118" s="15">
        <f t="shared" ref="G118:G123" si="6">SUM(B118:F118)/5</f>
        <v>0.16938232823155094</v>
      </c>
    </row>
    <row r="119" spans="1:7" ht="12.75" x14ac:dyDescent="0.2">
      <c r="A119" s="5" t="s">
        <v>98</v>
      </c>
      <c r="B119" s="14">
        <f>B54/'Income Statement'!B$4</f>
        <v>2.7058123388216625E-2</v>
      </c>
      <c r="C119" s="14">
        <f>C54/'Income Statement'!C$4</f>
        <v>2.1311267247947178E-2</v>
      </c>
      <c r="D119" s="14">
        <f>D54/'Income Statement'!D$4</f>
        <v>1.6293236964377907E-2</v>
      </c>
      <c r="E119" s="14">
        <f>E54/'Income Statement'!E$4</f>
        <v>5.7818450066790279E-3</v>
      </c>
      <c r="F119" s="14"/>
      <c r="G119" s="15">
        <f t="shared" si="6"/>
        <v>1.4088894521444146E-2</v>
      </c>
    </row>
    <row r="120" spans="1:7" ht="12.75" x14ac:dyDescent="0.2">
      <c r="A120" s="5" t="s">
        <v>99</v>
      </c>
      <c r="B120" s="14">
        <f>B55/'Income Statement'!B$4</f>
        <v>0.21061297361634598</v>
      </c>
      <c r="C120" s="14">
        <f>C55/'Income Statement'!C$4</f>
        <v>0.18086006941505123</v>
      </c>
      <c r="D120" s="14">
        <f>D55/'Income Statement'!D$4</f>
        <v>0.1147754259163655</v>
      </c>
      <c r="E120" s="14">
        <f>E55/'Income Statement'!E$4</f>
        <v>8.5930179237195203E-2</v>
      </c>
      <c r="F120" s="14">
        <f>F55/'Income Statement'!F$4</f>
        <v>0.29261396422388919</v>
      </c>
      <c r="G120" s="15">
        <f t="shared" si="6"/>
        <v>0.17695852248176941</v>
      </c>
    </row>
    <row r="121" spans="1:7" ht="12.75" x14ac:dyDescent="0.2">
      <c r="A121" s="5" t="s">
        <v>117</v>
      </c>
      <c r="B121" s="14">
        <f>B56/'Income Statement'!B$4</f>
        <v>-2.2078952588772068E-2</v>
      </c>
      <c r="C121" s="14">
        <f>C56/'Income Statement'!C$4</f>
        <v>-2.0126132227207313E-2</v>
      </c>
      <c r="D121" s="14">
        <f>D56/'Income Statement'!D$4</f>
        <v>-1.6541042849767682E-2</v>
      </c>
      <c r="E121" s="14">
        <f>E56/'Income Statement'!E$4</f>
        <v>-1.6428414777598342E-2</v>
      </c>
      <c r="F121" s="14">
        <f>F56/'Income Statement'!F$4</f>
        <v>-1.3117907289863435E-2</v>
      </c>
      <c r="G121" s="15">
        <f t="shared" si="6"/>
        <v>-1.7658489946641768E-2</v>
      </c>
    </row>
    <row r="122" spans="1:7" ht="12.75" x14ac:dyDescent="0.2">
      <c r="A122" s="5" t="s">
        <v>100</v>
      </c>
      <c r="B122" s="14">
        <f>B57/'Income Statement'!B$4</f>
        <v>-4.2055147788137275E-3</v>
      </c>
      <c r="C122" s="14">
        <f>C57/'Income Statement'!C$4</f>
        <v>-9.629222043511387E-3</v>
      </c>
      <c r="D122" s="14">
        <f>D57/'Income Statement'!D$4</f>
        <v>-1.3959731543624159E-2</v>
      </c>
      <c r="E122" s="14">
        <f>E57/'Income Statement'!E$4</f>
        <v>-1.8143030883027295E-2</v>
      </c>
      <c r="F122" s="14">
        <f>F57/'Income Statement'!F$4</f>
        <v>-1.988844008463166E-2</v>
      </c>
      <c r="G122" s="15">
        <f t="shared" si="6"/>
        <v>-1.3165187866721644E-2</v>
      </c>
    </row>
    <row r="123" spans="1:7" ht="12.75" x14ac:dyDescent="0.2">
      <c r="A123" s="5" t="s">
        <v>101</v>
      </c>
      <c r="B123" s="14">
        <f>B58/'Income Statement'!B$4</f>
        <v>-0.30765721087085895</v>
      </c>
      <c r="C123" s="14">
        <f>C58/'Income Statement'!C$4</f>
        <v>-0.30843138914754936</v>
      </c>
      <c r="D123" s="14">
        <f>D58/'Income Statement'!D$4</f>
        <v>-0.24284976768198244</v>
      </c>
      <c r="E123" s="14">
        <f>E58/'Income Statement'!E$4</f>
        <v>-0.17915744562075087</v>
      </c>
      <c r="F123" s="14">
        <f>F58/'Income Statement'!F$4</f>
        <v>-0.18461242546643583</v>
      </c>
      <c r="G123" s="15">
        <f t="shared" si="6"/>
        <v>-0.24454164775751547</v>
      </c>
    </row>
    <row r="124" spans="1:7" ht="12.75" x14ac:dyDescent="0.2">
      <c r="A124" s="5"/>
    </row>
    <row r="125" spans="1:7" ht="12.75" x14ac:dyDescent="0.2">
      <c r="A125" s="5" t="s">
        <v>102</v>
      </c>
      <c r="B125" s="14">
        <f>B60/'Income Statement'!B$4</f>
        <v>7.0363023209680617E-2</v>
      </c>
      <c r="C125" s="14">
        <f>C60/'Income Statement'!C$4</f>
        <v>4.1754846355709814E-2</v>
      </c>
      <c r="D125" s="14">
        <f>D60/'Income Statement'!D$4</f>
        <v>3.1182240578213734E-2</v>
      </c>
      <c r="E125" s="14">
        <f>E60/'Income Statement'!E$4</f>
        <v>4.5457264190442014E-2</v>
      </c>
      <c r="F125" s="14">
        <f>F60/'Income Statement'!F$4</f>
        <v>0.23656472398538181</v>
      </c>
      <c r="G125" s="15">
        <f>SUM(B125:F125)/5</f>
        <v>8.5064419663885601E-2</v>
      </c>
    </row>
    <row r="126" spans="1:7" ht="12.75" x14ac:dyDescent="0.2">
      <c r="A126" s="5"/>
    </row>
    <row r="127" spans="1:7" ht="12.75" x14ac:dyDescent="0.2">
      <c r="A127" s="5" t="s">
        <v>103</v>
      </c>
      <c r="B127" s="14">
        <f>B62/'Income Statement'!B$4</f>
        <v>0.47982543146201156</v>
      </c>
      <c r="C127" s="14">
        <f>C62/'Income Statement'!C$4</f>
        <v>0.50711081012443915</v>
      </c>
      <c r="D127" s="14">
        <f>D62/'Income Statement'!D$4</f>
        <v>0.51838926174496647</v>
      </c>
      <c r="E127" s="14">
        <f>E62/'Income Statement'!E$4</f>
        <v>0.53771158562114962</v>
      </c>
      <c r="F127" s="14">
        <f>F62/'Income Statement'!F$4</f>
        <v>0.84523946912867853</v>
      </c>
      <c r="G127" s="15">
        <f>SUM(B127:F127)/5</f>
        <v>0.57765531161624906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 Flow</vt:lpstr>
      <vt:lpstr>Income Statement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Prentice Sellers</dc:creator>
  <cp:lastModifiedBy>Jan Havlíček</cp:lastModifiedBy>
  <dcterms:created xsi:type="dcterms:W3CDTF">2001-04-07T01:11:02Z</dcterms:created>
  <dcterms:modified xsi:type="dcterms:W3CDTF">2023-09-15T20:18:45Z</dcterms:modified>
</cp:coreProperties>
</file>