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B9FC30-5C1C-49C3-86E1-8C3128256F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B16" i="1"/>
  <c r="E16" i="1"/>
  <c r="F16" i="1"/>
  <c r="G16" i="1"/>
  <c r="B18" i="1"/>
  <c r="E18" i="1"/>
  <c r="F18" i="1"/>
  <c r="G18" i="1"/>
  <c r="E26" i="1"/>
  <c r="F26" i="1"/>
  <c r="G26" i="1"/>
  <c r="B34" i="1"/>
  <c r="E34" i="1"/>
  <c r="F34" i="1"/>
  <c r="G34" i="1"/>
  <c r="B36" i="1"/>
  <c r="E36" i="1"/>
  <c r="F36" i="1"/>
  <c r="G36" i="1"/>
</calcChain>
</file>

<file path=xl/sharedStrings.xml><?xml version="1.0" encoding="utf-8"?>
<sst xmlns="http://schemas.openxmlformats.org/spreadsheetml/2006/main" count="30" uniqueCount="16">
  <si>
    <t>RESIDENTIAL</t>
  </si>
  <si>
    <t>COMMERCIAL</t>
  </si>
  <si>
    <t>INDUSTRIAL</t>
  </si>
  <si>
    <t>ARGICULTURAL</t>
  </si>
  <si>
    <t>PUBLIC STREET</t>
  </si>
  <si>
    <t>OTHER UTILITIES</t>
  </si>
  <si>
    <t>PGE</t>
  </si>
  <si>
    <t>SCE</t>
  </si>
  <si>
    <t xml:space="preserve">OTHER </t>
  </si>
  <si>
    <t>TOTAL</t>
  </si>
  <si>
    <t>NON RESIDENTIAL</t>
  </si>
  <si>
    <t>UTILITY GEN + QF</t>
  </si>
  <si>
    <t>DWR</t>
  </si>
  <si>
    <t>UTILITY GE + QF</t>
  </si>
  <si>
    <t>******FROM MOU SLIDES*******</t>
  </si>
  <si>
    <t>SALES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</si>
</sst>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6"/>
  <sheetViews>
    <sheetView tabSelected="1" workbookViewId="0">
      <selection activeCell="A4" sqref="A4:G36"/>
    </sheetView>
  </sheetViews>
  <sheetFormatPr defaultRowHeight="12.75" x14ac:dyDescent="0.2"/>
  <cols>
    <col min="1" max="1" width="17.7109375" bestFit="1" customWidth="1"/>
    <col min="2" max="2" width="7.7109375" bestFit="1" customWidth="1"/>
    <col min="3" max="3" width="7.140625" customWidth="1"/>
    <col min="4" max="4" width="17" bestFit="1" customWidth="1"/>
    <col min="5" max="5" width="9.85546875" customWidth="1"/>
    <col min="6" max="7" width="7.7109375" bestFit="1" customWidth="1"/>
  </cols>
  <sheetData>
    <row r="4" spans="1:7" x14ac:dyDescent="0.2">
      <c r="A4" s="2" t="s">
        <v>6</v>
      </c>
    </row>
    <row r="5" spans="1:7" x14ac:dyDescent="0.2">
      <c r="E5" t="s">
        <v>14</v>
      </c>
    </row>
    <row r="6" spans="1:7" x14ac:dyDescent="0.2">
      <c r="A6" t="s">
        <v>15</v>
      </c>
      <c r="B6">
        <v>2000</v>
      </c>
      <c r="E6">
        <v>2001</v>
      </c>
      <c r="F6">
        <v>2002</v>
      </c>
      <c r="G6">
        <v>2003</v>
      </c>
    </row>
    <row r="7" spans="1:7" x14ac:dyDescent="0.2">
      <c r="G7" s="1"/>
    </row>
    <row r="8" spans="1:7" x14ac:dyDescent="0.2">
      <c r="A8" t="s">
        <v>0</v>
      </c>
      <c r="B8" s="1">
        <v>28753</v>
      </c>
      <c r="D8" t="s">
        <v>11</v>
      </c>
      <c r="E8" s="4">
        <f>0.58/(0.58+0.39)*93000*0.97</f>
        <v>53940</v>
      </c>
      <c r="F8" s="4">
        <f>0.63/(0.63+0.34)*93000*0.97</f>
        <v>58590</v>
      </c>
      <c r="G8" s="4">
        <f>0.61/(0.61+0.36)*95000*0.97</f>
        <v>57950</v>
      </c>
    </row>
    <row r="9" spans="1:7" x14ac:dyDescent="0.2">
      <c r="B9" s="1"/>
      <c r="E9" s="4"/>
      <c r="F9" s="4"/>
      <c r="G9" s="4"/>
    </row>
    <row r="10" spans="1:7" x14ac:dyDescent="0.2">
      <c r="A10" t="s">
        <v>1</v>
      </c>
      <c r="B10" s="1">
        <v>31761</v>
      </c>
      <c r="E10" s="4"/>
      <c r="F10" s="4"/>
      <c r="G10" s="4"/>
    </row>
    <row r="11" spans="1:7" x14ac:dyDescent="0.2">
      <c r="A11" t="s">
        <v>2</v>
      </c>
      <c r="B11" s="1">
        <v>16899</v>
      </c>
      <c r="E11" s="4"/>
      <c r="F11" s="4"/>
      <c r="G11" s="4"/>
    </row>
    <row r="12" spans="1:7" x14ac:dyDescent="0.2">
      <c r="A12" t="s">
        <v>3</v>
      </c>
      <c r="B12" s="1">
        <v>3818</v>
      </c>
      <c r="E12" s="4"/>
      <c r="F12" s="4"/>
      <c r="G12" s="4"/>
    </row>
    <row r="13" spans="1:7" x14ac:dyDescent="0.2">
      <c r="A13" t="s">
        <v>4</v>
      </c>
      <c r="B13" s="1">
        <v>426</v>
      </c>
      <c r="E13" s="4"/>
      <c r="F13" s="4"/>
      <c r="G13" s="4"/>
    </row>
    <row r="14" spans="1:7" x14ac:dyDescent="0.2">
      <c r="A14" t="s">
        <v>5</v>
      </c>
      <c r="B14" s="1">
        <v>266</v>
      </c>
      <c r="E14" s="4"/>
      <c r="F14" s="4"/>
      <c r="G14" s="4"/>
    </row>
    <row r="15" spans="1:7" x14ac:dyDescent="0.2">
      <c r="A15" t="s">
        <v>8</v>
      </c>
      <c r="B15" s="1">
        <v>0</v>
      </c>
      <c r="E15" s="4"/>
      <c r="F15" s="4"/>
      <c r="G15" s="4"/>
    </row>
    <row r="16" spans="1:7" x14ac:dyDescent="0.2">
      <c r="A16" t="s">
        <v>10</v>
      </c>
      <c r="B16" s="1">
        <f>SUM(B10:B15)</f>
        <v>53170</v>
      </c>
      <c r="D16" t="s">
        <v>12</v>
      </c>
      <c r="E16" s="4">
        <f>0.39/(0.58+0.39)*93000*0.97</f>
        <v>36270</v>
      </c>
      <c r="F16" s="4">
        <f>0.34/(0.63+0.34)*93000*0.97</f>
        <v>31620</v>
      </c>
      <c r="G16" s="4">
        <f>0.36/(0.61+0.36)*95000*0.97</f>
        <v>34200</v>
      </c>
    </row>
    <row r="17" spans="1:7" x14ac:dyDescent="0.2">
      <c r="B17" s="1"/>
      <c r="E17" s="4"/>
      <c r="F17" s="4"/>
      <c r="G17" s="4"/>
    </row>
    <row r="18" spans="1:7" x14ac:dyDescent="0.2">
      <c r="A18" t="s">
        <v>9</v>
      </c>
      <c r="B18" s="1">
        <f>+B8+B16</f>
        <v>81923</v>
      </c>
      <c r="D18" t="s">
        <v>9</v>
      </c>
      <c r="E18" s="4">
        <f>+E8+E16</f>
        <v>90210</v>
      </c>
      <c r="F18" s="4">
        <f>+F8+F16</f>
        <v>90210</v>
      </c>
      <c r="G18" s="4">
        <f>+G8+G16</f>
        <v>92150</v>
      </c>
    </row>
    <row r="19" spans="1:7" x14ac:dyDescent="0.2">
      <c r="G19" s="1"/>
    </row>
    <row r="20" spans="1:7" x14ac:dyDescent="0.2">
      <c r="G20" s="1"/>
    </row>
    <row r="21" spans="1:7" x14ac:dyDescent="0.2">
      <c r="G21" s="1"/>
    </row>
    <row r="22" spans="1:7" ht="15.75" x14ac:dyDescent="0.25">
      <c r="A22" s="3" t="s">
        <v>7</v>
      </c>
      <c r="G22" s="1"/>
    </row>
    <row r="23" spans="1:7" x14ac:dyDescent="0.2">
      <c r="E23" t="s">
        <v>14</v>
      </c>
    </row>
    <row r="24" spans="1:7" x14ac:dyDescent="0.2">
      <c r="A24" t="s">
        <v>15</v>
      </c>
      <c r="B24">
        <v>1999</v>
      </c>
      <c r="E24">
        <v>2001</v>
      </c>
      <c r="F24">
        <v>2002</v>
      </c>
      <c r="G24">
        <v>2003</v>
      </c>
    </row>
    <row r="25" spans="1:7" x14ac:dyDescent="0.2">
      <c r="B25" s="1"/>
    </row>
    <row r="26" spans="1:7" x14ac:dyDescent="0.2">
      <c r="A26" t="s">
        <v>0</v>
      </c>
      <c r="B26" s="1">
        <v>24351</v>
      </c>
      <c r="D26" t="s">
        <v>13</v>
      </c>
      <c r="E26" s="4">
        <f>0.66/(0.66+0.31)*83000*0.97</f>
        <v>54780</v>
      </c>
      <c r="F26" s="4">
        <f>0.65/(0.65+0.32)*83000*0.97</f>
        <v>53950</v>
      </c>
      <c r="G26" s="4">
        <f>0.66/(0.66+0.31)*84000*0.97</f>
        <v>55440</v>
      </c>
    </row>
    <row r="27" spans="1:7" x14ac:dyDescent="0.2">
      <c r="B27" s="1"/>
      <c r="E27" s="4"/>
      <c r="F27" s="4"/>
      <c r="G27" s="4"/>
    </row>
    <row r="28" spans="1:7" x14ac:dyDescent="0.2">
      <c r="A28" t="s">
        <v>1</v>
      </c>
      <c r="B28" s="1">
        <v>28964</v>
      </c>
      <c r="E28" s="4"/>
      <c r="F28" s="4"/>
      <c r="G28" s="4"/>
    </row>
    <row r="29" spans="1:7" x14ac:dyDescent="0.2">
      <c r="A29" t="s">
        <v>2</v>
      </c>
      <c r="B29" s="1">
        <v>24164</v>
      </c>
      <c r="E29" s="4"/>
      <c r="F29" s="4"/>
      <c r="G29" s="4"/>
    </row>
    <row r="30" spans="1:7" x14ac:dyDescent="0.2">
      <c r="A30" t="s">
        <v>3</v>
      </c>
      <c r="B30" s="1"/>
      <c r="E30" s="4"/>
      <c r="F30" s="4"/>
      <c r="G30" s="4"/>
    </row>
    <row r="31" spans="1:7" x14ac:dyDescent="0.2">
      <c r="A31" t="s">
        <v>4</v>
      </c>
      <c r="B31" s="1"/>
      <c r="E31" s="4"/>
      <c r="F31" s="4"/>
      <c r="G31" s="4"/>
    </row>
    <row r="32" spans="1:7" x14ac:dyDescent="0.2">
      <c r="A32" t="s">
        <v>5</v>
      </c>
      <c r="B32" s="1"/>
      <c r="E32" s="4"/>
      <c r="F32" s="4"/>
      <c r="G32" s="4"/>
    </row>
    <row r="33" spans="1:7" x14ac:dyDescent="0.2">
      <c r="A33" t="s">
        <v>8</v>
      </c>
      <c r="B33" s="1">
        <v>727</v>
      </c>
      <c r="E33" s="4"/>
      <c r="F33" s="4"/>
      <c r="G33" s="4"/>
    </row>
    <row r="34" spans="1:7" x14ac:dyDescent="0.2">
      <c r="A34" t="s">
        <v>10</v>
      </c>
      <c r="B34" s="1">
        <f>SUM(B28:B33)</f>
        <v>53855</v>
      </c>
      <c r="D34" t="s">
        <v>12</v>
      </c>
      <c r="E34" s="4">
        <f>0.31/(0.66+0.31)*83000*0.97</f>
        <v>25730.000000000004</v>
      </c>
      <c r="F34" s="4">
        <f>0.32/(0.65+0.32)*83000*0.97</f>
        <v>26560</v>
      </c>
      <c r="G34" s="4">
        <f>0.31/(0.66+0.31)*84000*0.97</f>
        <v>26040.000000000004</v>
      </c>
    </row>
    <row r="35" spans="1:7" x14ac:dyDescent="0.2">
      <c r="B35" s="1"/>
      <c r="E35" s="4"/>
      <c r="F35" s="4"/>
      <c r="G35" s="4"/>
    </row>
    <row r="36" spans="1:7" x14ac:dyDescent="0.2">
      <c r="A36" t="s">
        <v>9</v>
      </c>
      <c r="B36" s="1">
        <f>+B26+B34</f>
        <v>78206</v>
      </c>
      <c r="D36" t="s">
        <v>9</v>
      </c>
      <c r="E36" s="4">
        <f>+E26+E34</f>
        <v>80510</v>
      </c>
      <c r="F36" s="4">
        <f>+F26+F34</f>
        <v>80510</v>
      </c>
      <c r="G36" s="4">
        <f>+G26+G34</f>
        <v>81480</v>
      </c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dcterms:created xsi:type="dcterms:W3CDTF">2001-05-03T22:22:43Z</dcterms:created>
  <dcterms:modified xsi:type="dcterms:W3CDTF">2023-09-15T20:23:34Z</dcterms:modified>
</cp:coreProperties>
</file>