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6C47F9C-B608-4652-8B30-9ECD43E134A1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<sst xmlns="http://schemas.openxmlformats.org/spreadsheetml/2006/main" count="392" uniqueCount="97">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</sst>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42" activePane="bottomRight" state="frozen"/>
      <selection pane="topRight" activeCell="G1" sqref="G1"/>
      <selection pane="bottomLeft" activeCell="A8" sqref="A8"/>
      <selection pane="bottomRight" activeCell="G4" sqref="G4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6"/>
    <col min="7" max="7" width="14.7109375" style="159" customWidth="1"/>
    <col min="8" max="8" width="15.42578125" style="4" customWidth="1"/>
    <col min="9" max="9" width="16.28515625" style="4" hidden="1" customWidth="1"/>
    <col min="10" max="10" width="15.42578125" style="4" hidden="1" customWidth="1"/>
    <col min="11" max="11" width="17.7109375" bestFit="1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hidden="1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6" width="3.5703125" style="350" customWidth="1"/>
    <col min="27" max="27" width="12.85546875" bestFit="1" customWidth="1"/>
    <col min="28" max="28" width="18.42578125" customWidth="1"/>
    <col min="29" max="29" width="2.42578125" customWidth="1"/>
    <col min="30" max="30" width="7.5703125" customWidth="1"/>
    <col min="31" max="31" width="11.5703125" customWidth="1"/>
    <col min="32" max="32" width="11.42578125" bestFit="1" customWidth="1"/>
    <col min="33" max="33" width="14.85546875" customWidth="1"/>
    <col min="34" max="34" width="15.42578125" bestFit="1" customWidth="1"/>
    <col min="36" max="36" width="11.28515625" bestFit="1" customWidth="1"/>
    <col min="37" max="40" width="9.140625" hidden="1" customWidth="1"/>
    <col min="41" max="41" width="9.7109375" hidden="1" customWidth="1"/>
    <col min="42" max="44" width="9.140625" hidden="1" customWidth="1"/>
    <col min="45" max="45" width="11.28515625" hidden="1" customWidth="1"/>
  </cols>
  <sheetData>
    <row r="1" spans="2:45" ht="15.75" thickBot="1" x14ac:dyDescent="0.25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5.75" thickBot="1" x14ac:dyDescent="0.25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75" thickBot="1" x14ac:dyDescent="0.25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75" x14ac:dyDescent="0.25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5" thickBot="1" x14ac:dyDescent="0.25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.75" thickBot="1" x14ac:dyDescent="0.3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5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.75" thickBot="1" x14ac:dyDescent="0.3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5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">
      <c r="Z283" s="353"/>
    </row>
    <row r="284" spans="1:32" ht="18.75" thickBot="1" x14ac:dyDescent="0.3">
      <c r="A284" s="276" t="s">
        <v>87</v>
      </c>
      <c r="B284" s="2"/>
      <c r="Z284" s="353"/>
    </row>
    <row r="285" spans="1:32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5" thickBot="1" x14ac:dyDescent="0.25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5" thickBot="1" x14ac:dyDescent="0.25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">
      <c r="Z348" s="353" t="s">
        <v>18</v>
      </c>
    </row>
    <row r="349" spans="1:32" ht="16.5" thickBot="1" x14ac:dyDescent="0.3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">
      <c r="B350" s="22">
        <v>37043</v>
      </c>
      <c r="C350" s="23"/>
      <c r="D350" s="24"/>
      <c r="E350" s="24"/>
      <c r="F350" s="223">
        <f t="shared" ref="F350:F379" si="128">E350/104.1667*100</f>
        <v>0</v>
      </c>
      <c r="G350" s="212" t="s">
        <v>31</v>
      </c>
      <c r="H350" s="50">
        <f>H347-$AP$1</f>
        <v>30678870</v>
      </c>
      <c r="I350" s="4">
        <f t="shared" ref="I350:I379" si="129">H350/42</f>
        <v>730449.28571428568</v>
      </c>
      <c r="J350" s="4">
        <f t="shared" ref="J350:J379" si="130">I350*$J$4</f>
        <v>4101172.5246292851</v>
      </c>
      <c r="K350" s="4">
        <f t="shared" ref="K350:K379" si="131">J350*$K$1</f>
        <v>116132.1600677005</v>
      </c>
      <c r="L350" s="4">
        <f t="shared" ref="L350:L379" si="132">K350*$L$1</f>
        <v>2625185.9433438205</v>
      </c>
      <c r="M350" s="4"/>
      <c r="N350" s="4">
        <f>H350-H347</f>
        <v>-587500</v>
      </c>
      <c r="O350" s="4">
        <f t="shared" ref="O350:O379" si="133">N350/42</f>
        <v>-13988.095238095239</v>
      </c>
      <c r="P350" s="4">
        <f t="shared" ref="P350:P379" si="134">O350*$J$4</f>
        <v>-78537.405654761897</v>
      </c>
      <c r="Q350" s="4">
        <f t="shared" ref="Q350:Q379" si="135">P350*$K$1</f>
        <v>-2223.9295006554689</v>
      </c>
      <c r="R350" s="4">
        <f>O350*3.594</f>
        <v>-50273.214285714283</v>
      </c>
      <c r="X350" s="234">
        <f t="shared" ref="X350:X379" si="136">B350</f>
        <v>37043</v>
      </c>
      <c r="Y350" s="235">
        <f t="shared" ref="Y350:Y379" si="137">K350-AA$2</f>
        <v>106902.1600677005</v>
      </c>
      <c r="Z350" s="352">
        <f>Z347+1</f>
        <v>1</v>
      </c>
      <c r="AA350" s="236">
        <f>Q350*-1</f>
        <v>2223.9295006554689</v>
      </c>
      <c r="AB350" s="237">
        <f>$AA$3-Y350</f>
        <v>39019.039932299507</v>
      </c>
      <c r="AC350" s="238" t="str">
        <f>+IF(AF350&gt;$D$3,"*","")</f>
        <v>*</v>
      </c>
      <c r="AD350" s="154"/>
      <c r="AE350" s="239"/>
      <c r="AF350" s="240">
        <f>Y350+AE350-AA350</f>
        <v>104678.23056704503</v>
      </c>
    </row>
    <row r="351" spans="1:32" x14ac:dyDescent="0.2">
      <c r="A351" s="214"/>
      <c r="B351" s="25">
        <v>37044</v>
      </c>
      <c r="C351" s="279"/>
      <c r="D351" s="48"/>
      <c r="E351" s="48"/>
      <c r="F351" s="255">
        <f t="shared" si="128"/>
        <v>0</v>
      </c>
      <c r="G351" s="212" t="s">
        <v>31</v>
      </c>
      <c r="H351" s="50">
        <f t="shared" ref="H351:H360" si="138">H350-$AP$1</f>
        <v>30091370</v>
      </c>
      <c r="I351" s="168">
        <f t="shared" si="129"/>
        <v>716461.19047619053</v>
      </c>
      <c r="J351" s="168">
        <f t="shared" si="130"/>
        <v>4022635.1189745236</v>
      </c>
      <c r="K351" s="280">
        <f t="shared" si="131"/>
        <v>113908.23056704504</v>
      </c>
      <c r="L351" s="280">
        <f t="shared" si="132"/>
        <v>2574913.6633767136</v>
      </c>
      <c r="M351" s="214"/>
      <c r="N351" s="168">
        <f t="shared" ref="N351:N379" si="139">H351-H350</f>
        <v>-587500</v>
      </c>
      <c r="O351" s="281">
        <f t="shared" si="133"/>
        <v>-13988.095238095239</v>
      </c>
      <c r="P351" s="281">
        <f t="shared" si="134"/>
        <v>-78537.405654761897</v>
      </c>
      <c r="Q351" s="282">
        <f t="shared" si="135"/>
        <v>-2223.9295006554689</v>
      </c>
      <c r="R351" s="168">
        <f t="shared" ref="R351:R379" si="140">O351*3.594</f>
        <v>-50273.214285714283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104678.23056704504</v>
      </c>
      <c r="Z351" s="352">
        <f>Z350+1</f>
        <v>2</v>
      </c>
      <c r="AA351" s="257">
        <f>Q351*-1</f>
        <v>2223.9295006554689</v>
      </c>
      <c r="AB351" s="237">
        <f>$AA$3-Y351</f>
        <v>41242.969432954967</v>
      </c>
      <c r="AC351" s="238" t="str">
        <f t="shared" ref="AC351:AC379" si="141">+IF(AF351&gt;$D$3,"*","")</f>
        <v>*</v>
      </c>
      <c r="AD351" s="214"/>
      <c r="AE351" s="214"/>
      <c r="AF351" s="235">
        <f t="shared" ref="AF351:AF379" si="142">Y351+AE351-AA351</f>
        <v>102454.30106638957</v>
      </c>
    </row>
    <row r="352" spans="1:32" x14ac:dyDescent="0.2">
      <c r="B352" s="25">
        <v>37045</v>
      </c>
      <c r="C352" s="26"/>
      <c r="D352" s="27"/>
      <c r="E352" s="27"/>
      <c r="F352" s="224">
        <f t="shared" si="128"/>
        <v>0</v>
      </c>
      <c r="G352" s="212" t="s">
        <v>31</v>
      </c>
      <c r="H352" s="50">
        <f t="shared" si="138"/>
        <v>29503870</v>
      </c>
      <c r="I352" s="4">
        <f t="shared" si="129"/>
        <v>702473.09523809527</v>
      </c>
      <c r="J352" s="4">
        <f t="shared" si="130"/>
        <v>3944097.7133197617</v>
      </c>
      <c r="K352" s="36">
        <f t="shared" si="131"/>
        <v>111684.30106638958</v>
      </c>
      <c r="L352" s="36">
        <f t="shared" si="132"/>
        <v>2524641.3834096063</v>
      </c>
      <c r="N352" s="4">
        <f t="shared" si="139"/>
        <v>-587500</v>
      </c>
      <c r="O352" s="271">
        <f t="shared" si="133"/>
        <v>-13988.095238095239</v>
      </c>
      <c r="P352" s="271">
        <f t="shared" si="134"/>
        <v>-78537.405654761897</v>
      </c>
      <c r="Q352" s="273">
        <f t="shared" si="135"/>
        <v>-2223.9295006554689</v>
      </c>
      <c r="R352" s="4">
        <f t="shared" si="140"/>
        <v>-50273.214285714283</v>
      </c>
      <c r="X352" s="234">
        <f t="shared" si="136"/>
        <v>37045</v>
      </c>
      <c r="Y352" s="235">
        <f t="shared" si="137"/>
        <v>102454.30106638958</v>
      </c>
      <c r="Z352" s="352">
        <f t="shared" ref="Z352:Z379" si="143">Z351+1</f>
        <v>3</v>
      </c>
      <c r="AA352" s="236">
        <f>Q352*-1</f>
        <v>2223.9295006554689</v>
      </c>
      <c r="AB352" s="237">
        <f>$AA$3-Y352</f>
        <v>43466.898933610428</v>
      </c>
      <c r="AC352" s="238" t="str">
        <f t="shared" si="141"/>
        <v>*</v>
      </c>
      <c r="AF352" s="240">
        <f t="shared" si="142"/>
        <v>100230.37156573411</v>
      </c>
    </row>
    <row r="353" spans="1:32" x14ac:dyDescent="0.2">
      <c r="B353" s="25">
        <v>37046</v>
      </c>
      <c r="C353" s="26"/>
      <c r="D353" s="27"/>
      <c r="E353" s="27"/>
      <c r="F353" s="224">
        <f t="shared" si="128"/>
        <v>0</v>
      </c>
      <c r="G353" s="212" t="s">
        <v>31</v>
      </c>
      <c r="H353" s="50">
        <f t="shared" si="138"/>
        <v>28916370</v>
      </c>
      <c r="I353" s="4">
        <f t="shared" si="129"/>
        <v>688485</v>
      </c>
      <c r="J353" s="4">
        <f t="shared" si="130"/>
        <v>3865560.3076649997</v>
      </c>
      <c r="K353" s="36">
        <f t="shared" si="131"/>
        <v>109460.37156573411</v>
      </c>
      <c r="L353" s="36">
        <f t="shared" si="132"/>
        <v>2474369.1034424985</v>
      </c>
      <c r="N353" s="4">
        <f t="shared" si="139"/>
        <v>-587500</v>
      </c>
      <c r="O353" s="271">
        <f t="shared" si="133"/>
        <v>-13988.095238095239</v>
      </c>
      <c r="P353" s="271">
        <f t="shared" si="134"/>
        <v>-78537.405654761897</v>
      </c>
      <c r="Q353" s="273">
        <f t="shared" si="135"/>
        <v>-2223.9295006554689</v>
      </c>
      <c r="R353" s="4">
        <f t="shared" si="140"/>
        <v>-50273.214285714283</v>
      </c>
      <c r="X353" s="234">
        <f t="shared" si="136"/>
        <v>37046</v>
      </c>
      <c r="Y353" s="235">
        <f t="shared" si="137"/>
        <v>100230.37156573411</v>
      </c>
      <c r="Z353" s="352">
        <f t="shared" si="143"/>
        <v>4</v>
      </c>
      <c r="AA353" s="236">
        <f>Q353*-1</f>
        <v>2223.9295006554689</v>
      </c>
      <c r="AB353" s="237">
        <f>$AA$3-Y353</f>
        <v>45690.828434265903</v>
      </c>
      <c r="AC353" s="238" t="str">
        <f t="shared" si="141"/>
        <v>*</v>
      </c>
      <c r="AF353" s="240">
        <f t="shared" si="142"/>
        <v>98006.442065078634</v>
      </c>
    </row>
    <row r="354" spans="1:32" x14ac:dyDescent="0.2">
      <c r="A354" s="214"/>
      <c r="B354" s="25">
        <v>37047</v>
      </c>
      <c r="C354" s="279"/>
      <c r="D354" s="48"/>
      <c r="E354" s="48"/>
      <c r="F354" s="255">
        <f t="shared" si="128"/>
        <v>0</v>
      </c>
      <c r="G354" s="212" t="s">
        <v>31</v>
      </c>
      <c r="H354" s="50">
        <f t="shared" si="138"/>
        <v>28328870</v>
      </c>
      <c r="I354" s="168">
        <f t="shared" si="129"/>
        <v>674496.90476190473</v>
      </c>
      <c r="J354" s="168">
        <f t="shared" si="130"/>
        <v>3787022.9020102378</v>
      </c>
      <c r="K354" s="280">
        <f t="shared" si="131"/>
        <v>107236.44206507863</v>
      </c>
      <c r="L354" s="280">
        <f t="shared" si="132"/>
        <v>2424096.8234753911</v>
      </c>
      <c r="M354" s="214"/>
      <c r="N354" s="168">
        <f t="shared" si="139"/>
        <v>-587500</v>
      </c>
      <c r="O354" s="281">
        <f t="shared" si="133"/>
        <v>-13988.095238095239</v>
      </c>
      <c r="P354" s="281">
        <f t="shared" si="134"/>
        <v>-78537.405654761897</v>
      </c>
      <c r="Q354" s="282">
        <f t="shared" si="135"/>
        <v>-2223.9295006554689</v>
      </c>
      <c r="R354" s="168">
        <f t="shared" si="140"/>
        <v>-50273.214285714283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98006.442065078634</v>
      </c>
      <c r="Z354" s="352">
        <f t="shared" si="143"/>
        <v>5</v>
      </c>
      <c r="AA354" s="257">
        <f t="shared" ref="AA354:AA379" si="144">Q354*-1</f>
        <v>2223.9295006554689</v>
      </c>
      <c r="AB354" s="237">
        <f t="shared" ref="AB354:AB379" si="145">$AA$3-Y354</f>
        <v>47914.757934921377</v>
      </c>
      <c r="AC354" s="238" t="str">
        <f t="shared" si="141"/>
        <v>*</v>
      </c>
      <c r="AD354" s="214"/>
      <c r="AE354" s="214"/>
      <c r="AF354" s="235">
        <f t="shared" si="142"/>
        <v>95782.512564423159</v>
      </c>
    </row>
    <row r="355" spans="1:32" x14ac:dyDescent="0.2">
      <c r="B355" s="25">
        <v>37048</v>
      </c>
      <c r="C355" s="26"/>
      <c r="D355" s="27"/>
      <c r="E355" s="27"/>
      <c r="F355" s="224">
        <f t="shared" si="128"/>
        <v>0</v>
      </c>
      <c r="G355" s="212" t="s">
        <v>31</v>
      </c>
      <c r="H355" s="50">
        <f t="shared" si="138"/>
        <v>27741370</v>
      </c>
      <c r="I355" s="4">
        <f t="shared" si="129"/>
        <v>660508.80952380947</v>
      </c>
      <c r="J355" s="4">
        <f t="shared" si="130"/>
        <v>3708485.4963554754</v>
      </c>
      <c r="K355" s="36">
        <f t="shared" si="131"/>
        <v>105012.51256442316</v>
      </c>
      <c r="L355" s="36">
        <f t="shared" si="132"/>
        <v>2373824.5435082833</v>
      </c>
      <c r="N355" s="4">
        <f t="shared" si="139"/>
        <v>-587500</v>
      </c>
      <c r="O355" s="271">
        <f t="shared" si="133"/>
        <v>-13988.095238095239</v>
      </c>
      <c r="P355" s="271">
        <f t="shared" si="134"/>
        <v>-78537.405654761897</v>
      </c>
      <c r="Q355" s="273">
        <f t="shared" si="135"/>
        <v>-2223.9295006554689</v>
      </c>
      <c r="R355" s="4">
        <f t="shared" si="140"/>
        <v>-50273.214285714283</v>
      </c>
      <c r="X355" s="234">
        <f t="shared" si="136"/>
        <v>37048</v>
      </c>
      <c r="Y355" s="235">
        <f t="shared" si="137"/>
        <v>95782.512564423159</v>
      </c>
      <c r="Z355" s="352">
        <f t="shared" si="143"/>
        <v>6</v>
      </c>
      <c r="AA355" s="236">
        <f t="shared" si="144"/>
        <v>2223.9295006554689</v>
      </c>
      <c r="AB355" s="237">
        <f t="shared" si="145"/>
        <v>50138.687435576852</v>
      </c>
      <c r="AC355" s="238" t="str">
        <f t="shared" si="141"/>
        <v>*</v>
      </c>
      <c r="AF355" s="240">
        <f t="shared" si="142"/>
        <v>93558.583063767685</v>
      </c>
    </row>
    <row r="356" spans="1:32" x14ac:dyDescent="0.2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si="138"/>
        <v>27153870</v>
      </c>
      <c r="I356" s="4">
        <f t="shared" si="129"/>
        <v>646520.71428571432</v>
      </c>
      <c r="J356" s="4">
        <f t="shared" si="130"/>
        <v>3629948.0907007144</v>
      </c>
      <c r="K356" s="36">
        <f t="shared" si="131"/>
        <v>102788.58306376771</v>
      </c>
      <c r="L356" s="36">
        <f t="shared" si="132"/>
        <v>2323552.2635411764</v>
      </c>
      <c r="N356" s="4">
        <f t="shared" si="139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40"/>
        <v>-50273.214285714283</v>
      </c>
      <c r="X356" s="234">
        <f t="shared" si="136"/>
        <v>37049</v>
      </c>
      <c r="Y356" s="235">
        <f t="shared" si="137"/>
        <v>93558.583063767714</v>
      </c>
      <c r="Z356" s="352">
        <f t="shared" si="143"/>
        <v>7</v>
      </c>
      <c r="AA356" s="236">
        <f t="shared" si="144"/>
        <v>2223.9295006554689</v>
      </c>
      <c r="AB356" s="237">
        <f t="shared" si="145"/>
        <v>52362.616936232298</v>
      </c>
      <c r="AC356" s="238" t="str">
        <f t="shared" si="141"/>
        <v>*</v>
      </c>
      <c r="AF356" s="240">
        <f t="shared" si="142"/>
        <v>91334.653563112239</v>
      </c>
    </row>
    <row r="357" spans="1:32" x14ac:dyDescent="0.2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38"/>
        <v>26566370</v>
      </c>
      <c r="I357" s="4">
        <f t="shared" si="129"/>
        <v>632532.61904761905</v>
      </c>
      <c r="J357" s="4">
        <f t="shared" si="130"/>
        <v>3551410.685045952</v>
      </c>
      <c r="K357" s="36">
        <f t="shared" si="131"/>
        <v>100564.65356311222</v>
      </c>
      <c r="L357" s="36">
        <f t="shared" si="132"/>
        <v>2273279.9835740686</v>
      </c>
      <c r="N357" s="4">
        <f t="shared" si="139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40"/>
        <v>-50273.214285714283</v>
      </c>
      <c r="X357" s="234">
        <f t="shared" si="136"/>
        <v>37050</v>
      </c>
      <c r="Y357" s="235">
        <f t="shared" si="137"/>
        <v>91334.653563112224</v>
      </c>
      <c r="Z357" s="352">
        <f t="shared" si="143"/>
        <v>8</v>
      </c>
      <c r="AA357" s="236">
        <f t="shared" si="144"/>
        <v>2223.9295006554689</v>
      </c>
      <c r="AB357" s="237">
        <f t="shared" si="145"/>
        <v>54586.546436887787</v>
      </c>
      <c r="AC357" s="238" t="str">
        <f t="shared" si="141"/>
        <v>*</v>
      </c>
      <c r="AF357" s="240">
        <f t="shared" si="142"/>
        <v>89110.724062456749</v>
      </c>
    </row>
    <row r="358" spans="1:32" x14ac:dyDescent="0.2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38"/>
        <v>25978870</v>
      </c>
      <c r="I358" s="4">
        <f t="shared" si="129"/>
        <v>618544.52380952379</v>
      </c>
      <c r="J358" s="4">
        <f t="shared" si="130"/>
        <v>3472873.27939119</v>
      </c>
      <c r="K358" s="36">
        <f t="shared" si="131"/>
        <v>98340.724062456764</v>
      </c>
      <c r="L358" s="36">
        <f t="shared" si="132"/>
        <v>2223007.7036069613</v>
      </c>
      <c r="N358" s="4">
        <f t="shared" si="139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40"/>
        <v>-50273.214285714283</v>
      </c>
      <c r="X358" s="234">
        <f t="shared" si="136"/>
        <v>37051</v>
      </c>
      <c r="Y358" s="235">
        <f t="shared" si="137"/>
        <v>89110.724062456764</v>
      </c>
      <c r="Z358" s="352">
        <f t="shared" si="143"/>
        <v>9</v>
      </c>
      <c r="AA358" s="236">
        <f t="shared" si="144"/>
        <v>2223.9295006554689</v>
      </c>
      <c r="AB358" s="237">
        <f t="shared" si="145"/>
        <v>56810.475937543248</v>
      </c>
      <c r="AC358" s="238" t="str">
        <f t="shared" si="141"/>
        <v>*</v>
      </c>
      <c r="AF358" s="240">
        <f t="shared" si="142"/>
        <v>86886.794561801289</v>
      </c>
    </row>
    <row r="359" spans="1:32" x14ac:dyDescent="0.2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38"/>
        <v>25391370</v>
      </c>
      <c r="I359" s="4">
        <f t="shared" si="129"/>
        <v>604556.42857142852</v>
      </c>
      <c r="J359" s="4">
        <f t="shared" si="130"/>
        <v>3394335.8737364281</v>
      </c>
      <c r="K359" s="36">
        <f t="shared" si="131"/>
        <v>96116.794561801289</v>
      </c>
      <c r="L359" s="36">
        <f t="shared" si="132"/>
        <v>2172735.4236398535</v>
      </c>
      <c r="N359" s="4">
        <f t="shared" si="139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40"/>
        <v>-50273.214285714283</v>
      </c>
      <c r="X359" s="234">
        <f t="shared" si="136"/>
        <v>37052</v>
      </c>
      <c r="Y359" s="235">
        <f t="shared" si="137"/>
        <v>86886.794561801289</v>
      </c>
      <c r="Z359" s="352">
        <f t="shared" si="143"/>
        <v>10</v>
      </c>
      <c r="AA359" s="236">
        <f t="shared" si="144"/>
        <v>2223.9295006554689</v>
      </c>
      <c r="AB359" s="237">
        <f t="shared" si="145"/>
        <v>59034.405438198723</v>
      </c>
      <c r="AC359" s="238" t="str">
        <f t="shared" si="141"/>
        <v>*</v>
      </c>
      <c r="AF359" s="240">
        <f t="shared" si="142"/>
        <v>84662.865061145814</v>
      </c>
    </row>
    <row r="360" spans="1:32" x14ac:dyDescent="0.2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38"/>
        <v>24803870</v>
      </c>
      <c r="I360" s="4">
        <f t="shared" si="129"/>
        <v>590568.33333333337</v>
      </c>
      <c r="J360" s="4">
        <f t="shared" si="130"/>
        <v>3315798.4680816666</v>
      </c>
      <c r="K360" s="36">
        <f t="shared" si="131"/>
        <v>93892.865061145829</v>
      </c>
      <c r="L360" s="36">
        <f t="shared" si="132"/>
        <v>2122463.1436727461</v>
      </c>
      <c r="N360" s="4">
        <f t="shared" si="139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40"/>
        <v>-50273.214285714283</v>
      </c>
      <c r="X360" s="234">
        <f t="shared" si="136"/>
        <v>37053</v>
      </c>
      <c r="Y360" s="235">
        <f t="shared" si="137"/>
        <v>84662.865061145829</v>
      </c>
      <c r="Z360" s="352">
        <f t="shared" si="143"/>
        <v>11</v>
      </c>
      <c r="AA360" s="236">
        <f t="shared" si="144"/>
        <v>2223.9295006554689</v>
      </c>
      <c r="AB360" s="237">
        <f t="shared" si="145"/>
        <v>61258.334938854183</v>
      </c>
      <c r="AC360" s="238" t="str">
        <f t="shared" si="141"/>
        <v>*</v>
      </c>
      <c r="AF360" s="240">
        <f t="shared" si="142"/>
        <v>82438.935560490354</v>
      </c>
    </row>
    <row r="361" spans="1:32" x14ac:dyDescent="0.2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24009870</v>
      </c>
      <c r="I361" s="4">
        <f t="shared" si="129"/>
        <v>571663.57142857148</v>
      </c>
      <c r="J361" s="4">
        <f t="shared" si="130"/>
        <v>3209655.9998435713</v>
      </c>
      <c r="K361" s="36">
        <f t="shared" si="131"/>
        <v>90887.247999834435</v>
      </c>
      <c r="L361" s="36">
        <f t="shared" si="132"/>
        <v>2054520.6921086893</v>
      </c>
      <c r="N361" s="4">
        <f t="shared" si="139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40"/>
        <v>-67943.714285714275</v>
      </c>
      <c r="X361" s="234">
        <f t="shared" si="136"/>
        <v>37054</v>
      </c>
      <c r="Y361" s="235">
        <f t="shared" si="137"/>
        <v>81657.247999834435</v>
      </c>
      <c r="Z361" s="352">
        <f t="shared" si="143"/>
        <v>12</v>
      </c>
      <c r="AA361" s="236">
        <f t="shared" si="144"/>
        <v>3005.6170613113914</v>
      </c>
      <c r="AB361" s="237">
        <f t="shared" si="145"/>
        <v>64263.952000165576</v>
      </c>
      <c r="AC361" s="238" t="str">
        <f t="shared" si="141"/>
        <v>*</v>
      </c>
      <c r="AF361" s="240">
        <f t="shared" si="142"/>
        <v>78651.630938523042</v>
      </c>
    </row>
    <row r="362" spans="1:32" x14ac:dyDescent="0.2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23215870</v>
      </c>
      <c r="I362" s="4">
        <f t="shared" si="129"/>
        <v>552758.80952380947</v>
      </c>
      <c r="J362" s="4">
        <f t="shared" si="130"/>
        <v>3103513.5316054756</v>
      </c>
      <c r="K362" s="36">
        <f t="shared" si="131"/>
        <v>87881.630938523027</v>
      </c>
      <c r="L362" s="36">
        <f t="shared" si="132"/>
        <v>1986578.2405446323</v>
      </c>
      <c r="N362" s="4">
        <f t="shared" si="139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40"/>
        <v>-67943.714285714275</v>
      </c>
      <c r="X362" s="234">
        <f t="shared" si="136"/>
        <v>37055</v>
      </c>
      <c r="Y362" s="235">
        <f t="shared" si="137"/>
        <v>78651.630938523027</v>
      </c>
      <c r="Z362" s="352">
        <f t="shared" si="143"/>
        <v>13</v>
      </c>
      <c r="AA362" s="236">
        <f t="shared" si="144"/>
        <v>3005.6170613113914</v>
      </c>
      <c r="AB362" s="237">
        <f t="shared" si="145"/>
        <v>67269.569061476985</v>
      </c>
      <c r="AC362" s="238" t="str">
        <f t="shared" si="141"/>
        <v>*</v>
      </c>
      <c r="AF362" s="240">
        <f t="shared" si="142"/>
        <v>75646.013877211633</v>
      </c>
    </row>
    <row r="363" spans="1:32" s="214" customFormat="1" x14ac:dyDescent="0.2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22421870</v>
      </c>
      <c r="I363" s="168">
        <f t="shared" si="129"/>
        <v>533854.04761904757</v>
      </c>
      <c r="J363" s="168">
        <f t="shared" si="130"/>
        <v>2997371.0633673803</v>
      </c>
      <c r="K363" s="280">
        <f t="shared" si="131"/>
        <v>84876.013877211633</v>
      </c>
      <c r="L363" s="280">
        <f t="shared" si="132"/>
        <v>1918635.7889805755</v>
      </c>
      <c r="N363" s="168">
        <f t="shared" si="139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40"/>
        <v>-67943.714285714275</v>
      </c>
      <c r="X363" s="256">
        <f t="shared" si="136"/>
        <v>37056</v>
      </c>
      <c r="Y363" s="235">
        <f t="shared" si="137"/>
        <v>75646.013877211633</v>
      </c>
      <c r="Z363" s="352">
        <f t="shared" si="143"/>
        <v>14</v>
      </c>
      <c r="AA363" s="257">
        <f t="shared" si="144"/>
        <v>3005.6170613113914</v>
      </c>
      <c r="AB363" s="237">
        <f t="shared" si="145"/>
        <v>70275.186122788378</v>
      </c>
      <c r="AC363" s="258" t="str">
        <f t="shared" si="141"/>
        <v>*</v>
      </c>
      <c r="AF363" s="235">
        <f t="shared" si="142"/>
        <v>72640.39681590024</v>
      </c>
    </row>
    <row r="364" spans="1:32" x14ac:dyDescent="0.2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21627870</v>
      </c>
      <c r="I364" s="4">
        <f t="shared" si="129"/>
        <v>514949.28571428574</v>
      </c>
      <c r="J364" s="4">
        <f t="shared" si="130"/>
        <v>2891228.5951292855</v>
      </c>
      <c r="K364" s="36">
        <f t="shared" si="131"/>
        <v>81870.396815900254</v>
      </c>
      <c r="L364" s="36">
        <f t="shared" si="132"/>
        <v>1850693.3374165189</v>
      </c>
      <c r="N364" s="4">
        <f t="shared" si="139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40"/>
        <v>-67943.714285714275</v>
      </c>
      <c r="X364" s="234">
        <f t="shared" si="136"/>
        <v>37057</v>
      </c>
      <c r="Y364" s="235">
        <f t="shared" si="137"/>
        <v>72640.396815900254</v>
      </c>
      <c r="Z364" s="352">
        <f t="shared" si="143"/>
        <v>15</v>
      </c>
      <c r="AA364" s="236">
        <f t="shared" si="144"/>
        <v>3005.6170613113914</v>
      </c>
      <c r="AB364" s="237">
        <f t="shared" si="145"/>
        <v>73280.803184099757</v>
      </c>
      <c r="AC364" s="238" t="str">
        <f t="shared" si="141"/>
        <v>*</v>
      </c>
      <c r="AF364" s="240">
        <f t="shared" si="142"/>
        <v>69634.779754588861</v>
      </c>
    </row>
    <row r="365" spans="1:32" x14ac:dyDescent="0.2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20833870</v>
      </c>
      <c r="I365" s="4">
        <f t="shared" si="129"/>
        <v>496044.52380952379</v>
      </c>
      <c r="J365" s="4">
        <f t="shared" si="130"/>
        <v>2785086.1268911902</v>
      </c>
      <c r="K365" s="36">
        <f t="shared" si="131"/>
        <v>78864.779754588861</v>
      </c>
      <c r="L365" s="36">
        <f t="shared" si="132"/>
        <v>1782750.8858524621</v>
      </c>
      <c r="N365" s="4">
        <f t="shared" si="139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40"/>
        <v>-67943.714285714275</v>
      </c>
      <c r="X365" s="234">
        <f t="shared" si="136"/>
        <v>37058</v>
      </c>
      <c r="Y365" s="235">
        <f t="shared" si="137"/>
        <v>69634.779754588861</v>
      </c>
      <c r="Z365" s="352">
        <f t="shared" si="143"/>
        <v>16</v>
      </c>
      <c r="AA365" s="236">
        <f t="shared" si="144"/>
        <v>3005.6170613113914</v>
      </c>
      <c r="AB365" s="237">
        <f t="shared" si="145"/>
        <v>76286.420245411151</v>
      </c>
      <c r="AC365" s="238" t="str">
        <f t="shared" si="141"/>
        <v>*</v>
      </c>
      <c r="AF365" s="240">
        <f t="shared" si="142"/>
        <v>66629.162693277467</v>
      </c>
    </row>
    <row r="366" spans="1:32" x14ac:dyDescent="0.2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20039870</v>
      </c>
      <c r="I366" s="4">
        <f t="shared" si="129"/>
        <v>477139.76190476189</v>
      </c>
      <c r="J366" s="4">
        <f t="shared" si="130"/>
        <v>2678943.6586530949</v>
      </c>
      <c r="K366" s="36">
        <f t="shared" si="131"/>
        <v>75859.162693277467</v>
      </c>
      <c r="L366" s="36">
        <f t="shared" si="132"/>
        <v>1714808.4342884053</v>
      </c>
      <c r="N366" s="4">
        <f t="shared" si="139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40"/>
        <v>-67943.714285714275</v>
      </c>
      <c r="X366" s="234">
        <f t="shared" si="136"/>
        <v>37059</v>
      </c>
      <c r="Y366" s="235">
        <f t="shared" si="137"/>
        <v>66629.162693277467</v>
      </c>
      <c r="Z366" s="352">
        <f t="shared" si="143"/>
        <v>17</v>
      </c>
      <c r="AA366" s="236">
        <f t="shared" si="144"/>
        <v>3005.6170613113914</v>
      </c>
      <c r="AB366" s="237">
        <f t="shared" si="145"/>
        <v>79292.037306722545</v>
      </c>
      <c r="AC366" s="238" t="str">
        <f t="shared" si="141"/>
        <v>*</v>
      </c>
      <c r="AF366" s="240">
        <f t="shared" si="142"/>
        <v>63623.545631966073</v>
      </c>
    </row>
    <row r="367" spans="1:32" x14ac:dyDescent="0.2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19245870</v>
      </c>
      <c r="I367" s="4">
        <f t="shared" si="129"/>
        <v>458235</v>
      </c>
      <c r="J367" s="4">
        <f t="shared" si="130"/>
        <v>2572801.1904149996</v>
      </c>
      <c r="K367" s="36">
        <f t="shared" si="131"/>
        <v>72853.545631966073</v>
      </c>
      <c r="L367" s="36">
        <f t="shared" si="132"/>
        <v>1646865.9827243485</v>
      </c>
      <c r="N367" s="4">
        <f t="shared" si="139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40"/>
        <v>-67943.714285714275</v>
      </c>
      <c r="X367" s="234">
        <f t="shared" si="136"/>
        <v>37060</v>
      </c>
      <c r="Y367" s="235">
        <f t="shared" si="137"/>
        <v>63623.545631966073</v>
      </c>
      <c r="Z367" s="352">
        <f t="shared" si="143"/>
        <v>18</v>
      </c>
      <c r="AA367" s="236">
        <f t="shared" si="144"/>
        <v>3005.6170613113914</v>
      </c>
      <c r="AB367" s="237">
        <f t="shared" si="145"/>
        <v>82297.654368033938</v>
      </c>
      <c r="AC367" s="238" t="str">
        <f t="shared" si="141"/>
        <v>*</v>
      </c>
      <c r="AF367" s="240">
        <f t="shared" si="142"/>
        <v>60617.92857065468</v>
      </c>
    </row>
    <row r="368" spans="1:32" x14ac:dyDescent="0.2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18451870</v>
      </c>
      <c r="I368" s="4">
        <f t="shared" si="129"/>
        <v>439330.23809523811</v>
      </c>
      <c r="J368" s="4">
        <f t="shared" si="130"/>
        <v>2466658.7221769048</v>
      </c>
      <c r="K368" s="36">
        <f t="shared" si="131"/>
        <v>69847.928570654694</v>
      </c>
      <c r="L368" s="36">
        <f t="shared" si="132"/>
        <v>1578923.5311602922</v>
      </c>
      <c r="N368" s="4">
        <f t="shared" si="139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40"/>
        <v>-67943.714285714275</v>
      </c>
      <c r="X368" s="234">
        <f t="shared" si="136"/>
        <v>37061</v>
      </c>
      <c r="Y368" s="235">
        <f t="shared" si="137"/>
        <v>60617.928570654694</v>
      </c>
      <c r="Z368" s="352">
        <f t="shared" si="143"/>
        <v>19</v>
      </c>
      <c r="AA368" s="236">
        <f t="shared" si="144"/>
        <v>3005.6170613113914</v>
      </c>
      <c r="AB368" s="237">
        <f t="shared" si="145"/>
        <v>85303.271429345317</v>
      </c>
      <c r="AC368" s="238" t="str">
        <f t="shared" si="141"/>
        <v>*</v>
      </c>
      <c r="AF368" s="240">
        <f t="shared" si="142"/>
        <v>57612.311509343301</v>
      </c>
    </row>
    <row r="369" spans="1:32" x14ac:dyDescent="0.2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17657870</v>
      </c>
      <c r="I369" s="4">
        <f t="shared" si="129"/>
        <v>420425.47619047621</v>
      </c>
      <c r="J369" s="4">
        <f t="shared" si="130"/>
        <v>2360516.2539388095</v>
      </c>
      <c r="K369" s="36">
        <f t="shared" si="131"/>
        <v>66842.311509343301</v>
      </c>
      <c r="L369" s="36">
        <f t="shared" si="132"/>
        <v>1510981.0795962354</v>
      </c>
      <c r="N369" s="4">
        <f t="shared" si="139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40"/>
        <v>-67943.714285714275</v>
      </c>
      <c r="X369" s="234">
        <f t="shared" si="136"/>
        <v>37062</v>
      </c>
      <c r="Y369" s="235">
        <f t="shared" si="137"/>
        <v>57612.311509343301</v>
      </c>
      <c r="Z369" s="352">
        <f t="shared" si="143"/>
        <v>20</v>
      </c>
      <c r="AA369" s="236">
        <f t="shared" si="144"/>
        <v>3005.6170613113914</v>
      </c>
      <c r="AB369" s="237">
        <f t="shared" si="145"/>
        <v>88308.888490656711</v>
      </c>
      <c r="AC369" s="238" t="str">
        <f t="shared" si="141"/>
        <v>*</v>
      </c>
      <c r="AF369" s="240">
        <f t="shared" si="142"/>
        <v>54606.694448031907</v>
      </c>
    </row>
    <row r="370" spans="1:32" x14ac:dyDescent="0.2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16863870</v>
      </c>
      <c r="I370" s="4">
        <f t="shared" si="129"/>
        <v>401520.71428571426</v>
      </c>
      <c r="J370" s="4">
        <f t="shared" si="130"/>
        <v>2254373.7857007142</v>
      </c>
      <c r="K370" s="36">
        <f t="shared" si="131"/>
        <v>63836.694448031914</v>
      </c>
      <c r="L370" s="36">
        <f t="shared" si="132"/>
        <v>1443038.6280321786</v>
      </c>
      <c r="N370" s="4">
        <f t="shared" si="139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40"/>
        <v>-67943.714285714275</v>
      </c>
      <c r="X370" s="234">
        <f t="shared" si="136"/>
        <v>37063</v>
      </c>
      <c r="Y370" s="235">
        <f t="shared" si="137"/>
        <v>54606.694448031914</v>
      </c>
      <c r="Z370" s="352">
        <f t="shared" si="143"/>
        <v>21</v>
      </c>
      <c r="AA370" s="236">
        <f t="shared" si="144"/>
        <v>3005.6170613113914</v>
      </c>
      <c r="AB370" s="237">
        <f t="shared" si="145"/>
        <v>91314.50555196809</v>
      </c>
      <c r="AC370" s="238" t="str">
        <f t="shared" si="141"/>
        <v>*</v>
      </c>
      <c r="AF370" s="240">
        <f t="shared" si="142"/>
        <v>51601.077386720521</v>
      </c>
    </row>
    <row r="371" spans="1:32" x14ac:dyDescent="0.2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16069870</v>
      </c>
      <c r="I371" s="4">
        <f t="shared" si="129"/>
        <v>382615.95238095237</v>
      </c>
      <c r="J371" s="4">
        <f t="shared" si="130"/>
        <v>2148231.3174626189</v>
      </c>
      <c r="K371" s="36">
        <f t="shared" si="131"/>
        <v>60831.077386720521</v>
      </c>
      <c r="L371" s="36">
        <f t="shared" si="132"/>
        <v>1375096.1764681218</v>
      </c>
      <c r="N371" s="4">
        <f t="shared" si="139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40"/>
        <v>-67943.714285714275</v>
      </c>
      <c r="X371" s="234">
        <f t="shared" si="136"/>
        <v>37064</v>
      </c>
      <c r="Y371" s="235">
        <f t="shared" si="137"/>
        <v>51601.077386720521</v>
      </c>
      <c r="Z371" s="352">
        <f t="shared" si="143"/>
        <v>22</v>
      </c>
      <c r="AA371" s="236">
        <f t="shared" si="144"/>
        <v>3005.6170613113914</v>
      </c>
      <c r="AB371" s="237">
        <f t="shared" si="145"/>
        <v>94320.122613279498</v>
      </c>
      <c r="AC371" s="238" t="str">
        <f t="shared" si="141"/>
        <v>*</v>
      </c>
      <c r="AF371" s="240">
        <f t="shared" si="142"/>
        <v>48595.460325409127</v>
      </c>
    </row>
    <row r="372" spans="1:32" x14ac:dyDescent="0.2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15275870</v>
      </c>
      <c r="I372" s="4">
        <f t="shared" si="129"/>
        <v>363711.19047619047</v>
      </c>
      <c r="J372" s="4">
        <f t="shared" si="130"/>
        <v>2042088.8492245236</v>
      </c>
      <c r="K372" s="36">
        <f t="shared" si="131"/>
        <v>57825.460325409127</v>
      </c>
      <c r="L372" s="36">
        <f t="shared" si="132"/>
        <v>1307153.724904065</v>
      </c>
      <c r="N372" s="4">
        <f t="shared" si="139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40"/>
        <v>-67943.714285714275</v>
      </c>
      <c r="X372" s="234">
        <f t="shared" si="136"/>
        <v>37065</v>
      </c>
      <c r="Y372" s="235">
        <f t="shared" si="137"/>
        <v>48595.460325409127</v>
      </c>
      <c r="Z372" s="352">
        <f t="shared" si="143"/>
        <v>23</v>
      </c>
      <c r="AA372" s="236">
        <f t="shared" si="144"/>
        <v>3005.6170613113914</v>
      </c>
      <c r="AB372" s="237">
        <f t="shared" si="145"/>
        <v>97325.739674590877</v>
      </c>
      <c r="AC372" s="238" t="str">
        <f t="shared" si="141"/>
        <v>*</v>
      </c>
      <c r="AF372" s="240">
        <f t="shared" si="142"/>
        <v>45589.843264097733</v>
      </c>
    </row>
    <row r="373" spans="1:32" x14ac:dyDescent="0.2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14481870</v>
      </c>
      <c r="I373" s="4">
        <f t="shared" si="129"/>
        <v>344806.42857142858</v>
      </c>
      <c r="J373" s="4">
        <f t="shared" si="130"/>
        <v>1935946.3809864286</v>
      </c>
      <c r="K373" s="36">
        <f t="shared" si="131"/>
        <v>54819.843264097741</v>
      </c>
      <c r="L373" s="36">
        <f t="shared" si="132"/>
        <v>1239211.2733400085</v>
      </c>
      <c r="N373" s="4">
        <f t="shared" si="139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40"/>
        <v>-67943.714285714275</v>
      </c>
      <c r="X373" s="234">
        <f t="shared" si="136"/>
        <v>37066</v>
      </c>
      <c r="Y373" s="235">
        <f t="shared" si="137"/>
        <v>45589.843264097741</v>
      </c>
      <c r="Z373" s="352">
        <f t="shared" si="143"/>
        <v>24</v>
      </c>
      <c r="AA373" s="236">
        <f t="shared" si="144"/>
        <v>3005.6170613113914</v>
      </c>
      <c r="AB373" s="237">
        <f t="shared" si="145"/>
        <v>100331.35673590227</v>
      </c>
      <c r="AC373" s="238" t="str">
        <f t="shared" si="141"/>
        <v>*</v>
      </c>
      <c r="AF373" s="240">
        <f t="shared" si="142"/>
        <v>42584.226202786347</v>
      </c>
    </row>
    <row r="374" spans="1:32" x14ac:dyDescent="0.2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13687870</v>
      </c>
      <c r="I374" s="4">
        <f t="shared" si="129"/>
        <v>325901.66666666669</v>
      </c>
      <c r="J374" s="4">
        <f t="shared" si="130"/>
        <v>1829803.9127483333</v>
      </c>
      <c r="K374" s="36">
        <f t="shared" si="131"/>
        <v>51814.226202786347</v>
      </c>
      <c r="L374" s="36">
        <f t="shared" si="132"/>
        <v>1171268.8217759517</v>
      </c>
      <c r="N374" s="4">
        <f t="shared" si="139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40"/>
        <v>-67943.714285714275</v>
      </c>
      <c r="X374" s="234">
        <f t="shared" si="136"/>
        <v>37067</v>
      </c>
      <c r="Y374" s="235">
        <f t="shared" si="137"/>
        <v>42584.226202786347</v>
      </c>
      <c r="Z374" s="352">
        <f t="shared" si="143"/>
        <v>25</v>
      </c>
      <c r="AA374" s="236">
        <f t="shared" si="144"/>
        <v>3005.6170613113914</v>
      </c>
      <c r="AB374" s="237">
        <f t="shared" si="145"/>
        <v>103336.97379721366</v>
      </c>
      <c r="AC374" s="238" t="str">
        <f t="shared" si="141"/>
        <v>*</v>
      </c>
      <c r="AF374" s="240">
        <f t="shared" si="142"/>
        <v>39578.609141474954</v>
      </c>
    </row>
    <row r="375" spans="1:32" x14ac:dyDescent="0.2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12893870</v>
      </c>
      <c r="I375" s="4">
        <f t="shared" si="129"/>
        <v>306996.90476190473</v>
      </c>
      <c r="J375" s="4">
        <f t="shared" si="130"/>
        <v>1723661.4445102378</v>
      </c>
      <c r="K375" s="36">
        <f t="shared" si="131"/>
        <v>48808.609141474946</v>
      </c>
      <c r="L375" s="36">
        <f t="shared" si="132"/>
        <v>1103326.3702118946</v>
      </c>
      <c r="N375" s="4">
        <f t="shared" si="139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40"/>
        <v>-67943.714285714275</v>
      </c>
      <c r="X375" s="234">
        <f t="shared" si="136"/>
        <v>37068</v>
      </c>
      <c r="Y375" s="235">
        <f t="shared" si="137"/>
        <v>39578.609141474946</v>
      </c>
      <c r="Z375" s="352">
        <f t="shared" si="143"/>
        <v>26</v>
      </c>
      <c r="AA375" s="236">
        <f t="shared" si="144"/>
        <v>3005.6170613113914</v>
      </c>
      <c r="AB375" s="237">
        <f t="shared" si="145"/>
        <v>106342.59085852507</v>
      </c>
      <c r="AC375" s="238" t="str">
        <f t="shared" si="141"/>
        <v>*</v>
      </c>
      <c r="AF375" s="240">
        <f t="shared" si="142"/>
        <v>36572.992080163553</v>
      </c>
    </row>
    <row r="376" spans="1:32" x14ac:dyDescent="0.2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12099870</v>
      </c>
      <c r="I376" s="4">
        <f t="shared" si="129"/>
        <v>288092.14285714284</v>
      </c>
      <c r="J376" s="4">
        <f t="shared" si="130"/>
        <v>1617518.9762721427</v>
      </c>
      <c r="K376" s="36">
        <f t="shared" si="131"/>
        <v>45802.99208016356</v>
      </c>
      <c r="L376" s="36">
        <f t="shared" si="132"/>
        <v>1035383.9186478381</v>
      </c>
      <c r="N376" s="4">
        <f t="shared" si="139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40"/>
        <v>-67943.714285714275</v>
      </c>
      <c r="X376" s="234">
        <f t="shared" si="136"/>
        <v>37069</v>
      </c>
      <c r="Y376" s="235">
        <f t="shared" si="137"/>
        <v>36572.99208016356</v>
      </c>
      <c r="Z376" s="352">
        <f t="shared" si="143"/>
        <v>27</v>
      </c>
      <c r="AA376" s="236">
        <f t="shared" si="144"/>
        <v>3005.6170613113914</v>
      </c>
      <c r="AB376" s="237">
        <f t="shared" si="145"/>
        <v>109348.20791983645</v>
      </c>
      <c r="AC376" s="238" t="str">
        <f t="shared" si="141"/>
        <v>*</v>
      </c>
      <c r="AF376" s="240">
        <f t="shared" si="142"/>
        <v>33567.375018852166</v>
      </c>
    </row>
    <row r="377" spans="1:32" x14ac:dyDescent="0.2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11305870</v>
      </c>
      <c r="I377" s="4">
        <f t="shared" si="129"/>
        <v>269187.38095238095</v>
      </c>
      <c r="J377" s="4">
        <f t="shared" si="130"/>
        <v>1511376.5080340474</v>
      </c>
      <c r="K377" s="36">
        <f t="shared" si="131"/>
        <v>42797.375018852166</v>
      </c>
      <c r="L377" s="36">
        <f t="shared" si="132"/>
        <v>967441.46708378126</v>
      </c>
      <c r="N377" s="4">
        <f t="shared" si="139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40"/>
        <v>-67943.714285714275</v>
      </c>
      <c r="X377" s="234">
        <f t="shared" si="136"/>
        <v>37070</v>
      </c>
      <c r="Y377" s="235">
        <f t="shared" si="137"/>
        <v>33567.375018852166</v>
      </c>
      <c r="Z377" s="352">
        <f t="shared" si="143"/>
        <v>28</v>
      </c>
      <c r="AA377" s="236">
        <f t="shared" si="144"/>
        <v>3005.6170613113914</v>
      </c>
      <c r="AB377" s="237">
        <f t="shared" si="145"/>
        <v>112353.82498114785</v>
      </c>
      <c r="AC377" s="238" t="str">
        <f t="shared" si="141"/>
        <v>*</v>
      </c>
      <c r="AF377" s="240">
        <f t="shared" si="142"/>
        <v>30561.757957540776</v>
      </c>
    </row>
    <row r="378" spans="1:32" x14ac:dyDescent="0.2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10511870</v>
      </c>
      <c r="I378" s="4">
        <f t="shared" si="129"/>
        <v>250282.61904761905</v>
      </c>
      <c r="J378" s="4">
        <f t="shared" si="130"/>
        <v>1405234.0397959524</v>
      </c>
      <c r="K378" s="36">
        <f t="shared" si="131"/>
        <v>39791.75795754078</v>
      </c>
      <c r="L378" s="36">
        <f t="shared" si="132"/>
        <v>899499.01551972458</v>
      </c>
      <c r="N378" s="4">
        <f t="shared" si="139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40"/>
        <v>-67943.714285714275</v>
      </c>
      <c r="X378" s="234">
        <f t="shared" si="136"/>
        <v>37071</v>
      </c>
      <c r="Y378" s="235">
        <f t="shared" si="137"/>
        <v>30561.75795754078</v>
      </c>
      <c r="Z378" s="352">
        <f t="shared" si="143"/>
        <v>29</v>
      </c>
      <c r="AA378" s="236">
        <f t="shared" si="144"/>
        <v>3005.6170613113914</v>
      </c>
      <c r="AB378" s="237">
        <f t="shared" si="145"/>
        <v>115359.44204245924</v>
      </c>
      <c r="AC378" s="238" t="str">
        <f t="shared" si="141"/>
        <v>*</v>
      </c>
      <c r="AF378" s="240">
        <f t="shared" si="142"/>
        <v>27556.14089622939</v>
      </c>
    </row>
    <row r="379" spans="1:32" x14ac:dyDescent="0.2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9717870</v>
      </c>
      <c r="I379" s="4">
        <f t="shared" si="129"/>
        <v>231377.85714285713</v>
      </c>
      <c r="J379" s="4">
        <f t="shared" si="130"/>
        <v>1299091.5715578571</v>
      </c>
      <c r="K379" s="36">
        <f t="shared" si="131"/>
        <v>36786.140896229386</v>
      </c>
      <c r="L379" s="36">
        <f t="shared" si="132"/>
        <v>831556.56395566778</v>
      </c>
      <c r="N379" s="4">
        <f t="shared" si="139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40"/>
        <v>-67943.714285714275</v>
      </c>
      <c r="X379" s="234">
        <f t="shared" si="136"/>
        <v>37072</v>
      </c>
      <c r="Y379" s="235">
        <f t="shared" si="137"/>
        <v>27556.140896229386</v>
      </c>
      <c r="Z379" s="352">
        <f t="shared" si="143"/>
        <v>30</v>
      </c>
      <c r="AA379" s="236">
        <f t="shared" si="144"/>
        <v>3005.6170613113914</v>
      </c>
      <c r="AB379" s="237">
        <f t="shared" si="145"/>
        <v>118365.05910377062</v>
      </c>
      <c r="AC379" s="238" t="str">
        <f t="shared" si="141"/>
        <v>*</v>
      </c>
      <c r="AF379" s="240">
        <f t="shared" si="142"/>
        <v>24550.523834917996</v>
      </c>
    </row>
    <row r="380" spans="1:32" ht="13.5" thickBot="1" x14ac:dyDescent="0.25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5" thickBot="1" x14ac:dyDescent="0.3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8923870</v>
      </c>
      <c r="I383" s="4">
        <f t="shared" ref="I383:I413" si="148">H383/42</f>
        <v>212473.09523809524</v>
      </c>
      <c r="J383" s="4">
        <f t="shared" ref="J383:J413" si="149">I383*$J$4</f>
        <v>1192949.1033197618</v>
      </c>
      <c r="K383" s="4">
        <f t="shared" ref="K383:K413" si="150">J383*$K$1</f>
        <v>33780.523834917993</v>
      </c>
      <c r="L383" s="4">
        <f t="shared" ref="L383:L413" si="151">K383*$L$1</f>
        <v>763614.11239161098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24550.523834917993</v>
      </c>
      <c r="Z383" s="352">
        <f>Z379+1</f>
        <v>31</v>
      </c>
      <c r="AA383" s="236">
        <f>Q383*-1</f>
        <v>3005.6170613113914</v>
      </c>
      <c r="AB383" s="237">
        <f>$AA$3-Y383</f>
        <v>121370.67616508203</v>
      </c>
      <c r="AC383" s="238" t="str">
        <f>+IF(AF383&gt;$D$3,"*","")</f>
        <v>*</v>
      </c>
      <c r="AD383" s="154"/>
      <c r="AE383" s="239"/>
      <c r="AF383" s="240">
        <f>Y383+AE383-AA383</f>
        <v>21544.906773606603</v>
      </c>
    </row>
    <row r="384" spans="1:32" x14ac:dyDescent="0.2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8129870</v>
      </c>
      <c r="I384" s="168">
        <f t="shared" si="148"/>
        <v>193568.33333333334</v>
      </c>
      <c r="J384" s="168">
        <f t="shared" si="149"/>
        <v>1086806.6350816668</v>
      </c>
      <c r="K384" s="280">
        <f t="shared" si="150"/>
        <v>30774.906773606606</v>
      </c>
      <c r="L384" s="280">
        <f t="shared" si="151"/>
        <v>695671.6608275543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21544.906773606606</v>
      </c>
      <c r="Z384" s="352">
        <f>Z383+1</f>
        <v>32</v>
      </c>
      <c r="AA384" s="257">
        <f>Q384*-1</f>
        <v>3005.6170613113914</v>
      </c>
      <c r="AB384" s="237">
        <f>$AA$3-Y384</f>
        <v>124376.29322639341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18539.289712295216</v>
      </c>
    </row>
    <row r="385" spans="1:45" x14ac:dyDescent="0.2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7335870</v>
      </c>
      <c r="I385" s="4">
        <f t="shared" si="148"/>
        <v>174663.57142857142</v>
      </c>
      <c r="J385" s="4">
        <f t="shared" si="149"/>
        <v>980664.16684357135</v>
      </c>
      <c r="K385" s="36">
        <f t="shared" si="150"/>
        <v>27769.289712295213</v>
      </c>
      <c r="L385" s="36">
        <f t="shared" si="151"/>
        <v>627729.2092634975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18539.289712295213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127381.9102877048</v>
      </c>
      <c r="AC385" s="238" t="str">
        <f t="shared" si="160"/>
        <v>*</v>
      </c>
      <c r="AF385" s="240">
        <f t="shared" si="161"/>
        <v>15533.672650983821</v>
      </c>
    </row>
    <row r="386" spans="1:45" x14ac:dyDescent="0.2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6541870</v>
      </c>
      <c r="I386" s="4">
        <f t="shared" si="148"/>
        <v>155758.80952380953</v>
      </c>
      <c r="J386" s="4">
        <f t="shared" si="149"/>
        <v>874521.69860547618</v>
      </c>
      <c r="K386" s="36">
        <f t="shared" si="150"/>
        <v>24763.672650983823</v>
      </c>
      <c r="L386" s="36">
        <f t="shared" si="151"/>
        <v>559786.75769944082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15533.672650983823</v>
      </c>
      <c r="Z386" s="352">
        <f t="shared" si="162"/>
        <v>34</v>
      </c>
      <c r="AA386" s="236">
        <f>Q386*-1</f>
        <v>3005.6170613113914</v>
      </c>
      <c r="AB386" s="237">
        <f>$AA$3-Y386</f>
        <v>130387.52734901619</v>
      </c>
      <c r="AC386" s="238" t="str">
        <f t="shared" si="160"/>
        <v>*</v>
      </c>
      <c r="AF386" s="240">
        <f>Y386+AE386-AA386</f>
        <v>12528.055589672431</v>
      </c>
    </row>
    <row r="387" spans="1:45" ht="13.5" thickBot="1" x14ac:dyDescent="0.25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5747870</v>
      </c>
      <c r="I387" s="168">
        <f t="shared" si="148"/>
        <v>136854.04761904763</v>
      </c>
      <c r="J387" s="168">
        <f t="shared" si="149"/>
        <v>768379.23036738101</v>
      </c>
      <c r="K387" s="280">
        <f t="shared" si="150"/>
        <v>21758.055589672433</v>
      </c>
      <c r="L387" s="280">
        <f t="shared" si="151"/>
        <v>491844.30613538413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12528.055589672433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133393.14441032757</v>
      </c>
      <c r="AC387" s="238" t="str">
        <f t="shared" si="160"/>
        <v>*</v>
      </c>
      <c r="AD387" s="214"/>
      <c r="AE387" s="214"/>
      <c r="AF387" s="235">
        <f t="shared" si="161"/>
        <v>9522.4385283610409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5" thickBot="1" x14ac:dyDescent="0.25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4953870</v>
      </c>
      <c r="I388" s="247">
        <f t="shared" si="148"/>
        <v>117949.28571428571</v>
      </c>
      <c r="J388" s="247">
        <f t="shared" si="149"/>
        <v>662236.76212928561</v>
      </c>
      <c r="K388" s="270">
        <f t="shared" si="150"/>
        <v>18752.438528361035</v>
      </c>
      <c r="L388" s="270">
        <f t="shared" si="151"/>
        <v>423901.85457132722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9522.4385283610354</v>
      </c>
      <c r="Z388" s="354">
        <f t="shared" si="162"/>
        <v>36</v>
      </c>
      <c r="AA388" s="251">
        <f>Q388*-1</f>
        <v>3005.6170613113914</v>
      </c>
      <c r="AB388" s="252">
        <f t="shared" si="164"/>
        <v>136398.76147163898</v>
      </c>
      <c r="AC388" s="253" t="str">
        <f t="shared" si="160"/>
        <v>*</v>
      </c>
      <c r="AE388" s="252">
        <v>122000</v>
      </c>
      <c r="AF388" s="250">
        <f>Y388+AE388-AA388</f>
        <v>128516.82146704964</v>
      </c>
      <c r="AG388" s="357">
        <f>((Y388)*22.64)/Z388*7</f>
        <v>41919.890499296031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4159870</v>
      </c>
      <c r="I389" s="4">
        <f t="shared" si="148"/>
        <v>99044.523809523816</v>
      </c>
      <c r="J389" s="4">
        <f t="shared" si="149"/>
        <v>556094.29389119043</v>
      </c>
      <c r="K389" s="36">
        <f t="shared" si="150"/>
        <v>15746.821467049645</v>
      </c>
      <c r="L389" s="36">
        <f t="shared" si="151"/>
        <v>355959.40300727048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6516.8214670496454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139404.37853295036</v>
      </c>
      <c r="AC389" s="238" t="str">
        <f t="shared" si="160"/>
        <v>*</v>
      </c>
      <c r="AF389" s="240">
        <f t="shared" si="161"/>
        <v>3511.2044057382541</v>
      </c>
    </row>
    <row r="390" spans="1:45" x14ac:dyDescent="0.2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3365870</v>
      </c>
      <c r="I390" s="4">
        <f t="shared" si="148"/>
        <v>80139.761904761908</v>
      </c>
      <c r="J390" s="4">
        <f t="shared" si="149"/>
        <v>449951.82565309521</v>
      </c>
      <c r="K390" s="36">
        <f t="shared" si="150"/>
        <v>12741.204405738254</v>
      </c>
      <c r="L390" s="36">
        <f t="shared" si="151"/>
        <v>288016.95144321374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3511.2044057382536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142409.99559426177</v>
      </c>
      <c r="AC390" s="238" t="str">
        <f t="shared" si="160"/>
        <v>*</v>
      </c>
      <c r="AF390" s="240">
        <f t="shared" si="161"/>
        <v>505.58734442686227</v>
      </c>
    </row>
    <row r="391" spans="1:45" x14ac:dyDescent="0.2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2571870</v>
      </c>
      <c r="I391" s="4">
        <f t="shared" si="148"/>
        <v>61235</v>
      </c>
      <c r="J391" s="4">
        <f t="shared" si="149"/>
        <v>343809.35741499998</v>
      </c>
      <c r="K391" s="36">
        <f t="shared" si="150"/>
        <v>9735.5873444268618</v>
      </c>
      <c r="L391" s="36">
        <f t="shared" si="151"/>
        <v>220074.49987915697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505.58734442686182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145415.61265557315</v>
      </c>
      <c r="AC391" s="238" t="str">
        <f t="shared" si="160"/>
        <v/>
      </c>
      <c r="AF391" s="240">
        <f t="shared" si="161"/>
        <v>-2500.0297168845295</v>
      </c>
    </row>
    <row r="392" spans="1:45" x14ac:dyDescent="0.2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1777870</v>
      </c>
      <c r="I392" s="4">
        <f t="shared" si="148"/>
        <v>42330.238095238092</v>
      </c>
      <c r="J392" s="4">
        <f t="shared" si="149"/>
        <v>237666.88917690472</v>
      </c>
      <c r="K392" s="36">
        <f t="shared" si="150"/>
        <v>6729.97028311547</v>
      </c>
      <c r="L392" s="36">
        <f t="shared" si="151"/>
        <v>152132.04831510023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-2500.02971688453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148421.22971688455</v>
      </c>
      <c r="AC392" s="238" t="str">
        <f t="shared" si="160"/>
        <v/>
      </c>
      <c r="AF392" s="240">
        <f t="shared" si="161"/>
        <v>-5505.6467781959218</v>
      </c>
    </row>
    <row r="393" spans="1:45" x14ac:dyDescent="0.2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983870</v>
      </c>
      <c r="I393" s="4">
        <f t="shared" si="148"/>
        <v>23425.476190476191</v>
      </c>
      <c r="J393" s="4">
        <f t="shared" si="149"/>
        <v>131524.42093880952</v>
      </c>
      <c r="K393" s="36">
        <f t="shared" si="150"/>
        <v>3724.3532218040791</v>
      </c>
      <c r="L393" s="36">
        <f t="shared" si="151"/>
        <v>84189.596751043471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-5505.6467781959209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151426.84677819593</v>
      </c>
      <c r="AC393" s="238" t="str">
        <f t="shared" si="160"/>
        <v/>
      </c>
      <c r="AF393" s="240">
        <f t="shared" si="161"/>
        <v>-8511.2638395073118</v>
      </c>
    </row>
    <row r="394" spans="1:45" x14ac:dyDescent="0.2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189870</v>
      </c>
      <c r="I394" s="4">
        <f t="shared" si="148"/>
        <v>4520.7142857142853</v>
      </c>
      <c r="J394" s="4">
        <f t="shared" si="149"/>
        <v>25381.952700714282</v>
      </c>
      <c r="K394" s="36">
        <f t="shared" si="150"/>
        <v>718.73616049268753</v>
      </c>
      <c r="L394" s="36">
        <f t="shared" si="151"/>
        <v>16247.14518698672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-8511.2638395073118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154432.46383950731</v>
      </c>
      <c r="AC394" s="238" t="str">
        <f t="shared" si="160"/>
        <v/>
      </c>
      <c r="AF394" s="240">
        <f t="shared" si="161"/>
        <v>-11516.880900818704</v>
      </c>
    </row>
    <row r="395" spans="1:45" x14ac:dyDescent="0.2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-604130</v>
      </c>
      <c r="I395" s="4">
        <f t="shared" si="148"/>
        <v>-14384.047619047618</v>
      </c>
      <c r="J395" s="4">
        <f t="shared" si="149"/>
        <v>-80760.515537380939</v>
      </c>
      <c r="K395" s="36">
        <f t="shared" si="150"/>
        <v>-2286.8809008187036</v>
      </c>
      <c r="L395" s="36">
        <f t="shared" si="151"/>
        <v>-51695.306377070025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-11516.880900818704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157438.08090081872</v>
      </c>
      <c r="AC395" s="238" t="str">
        <f t="shared" si="160"/>
        <v/>
      </c>
      <c r="AF395" s="240">
        <f t="shared" si="161"/>
        <v>-14522.497962130095</v>
      </c>
    </row>
    <row r="396" spans="1:45" s="214" customFormat="1" x14ac:dyDescent="0.2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-1398130</v>
      </c>
      <c r="I396" s="168">
        <f t="shared" si="148"/>
        <v>-33288.809523809527</v>
      </c>
      <c r="J396" s="168">
        <f t="shared" si="149"/>
        <v>-186902.9837754762</v>
      </c>
      <c r="K396" s="280">
        <f t="shared" si="150"/>
        <v>-5292.4979621300963</v>
      </c>
      <c r="L396" s="280">
        <f t="shared" si="151"/>
        <v>-119637.75794112681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-14522.497962130095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160443.6979621301</v>
      </c>
      <c r="AC396" s="258" t="str">
        <f t="shared" si="160"/>
        <v/>
      </c>
      <c r="AF396" s="235">
        <f t="shared" si="161"/>
        <v>-17528.115023441485</v>
      </c>
    </row>
    <row r="397" spans="1:45" x14ac:dyDescent="0.2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-2192130</v>
      </c>
      <c r="I397" s="4">
        <f t="shared" si="148"/>
        <v>-52193.571428571428</v>
      </c>
      <c r="J397" s="4">
        <f t="shared" si="149"/>
        <v>-293045.4520135714</v>
      </c>
      <c r="K397" s="36">
        <f t="shared" si="150"/>
        <v>-8298.1150234414872</v>
      </c>
      <c r="L397" s="36">
        <f t="shared" si="151"/>
        <v>-187580.20950518353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-17528.115023441489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163449.31502344151</v>
      </c>
      <c r="AC397" s="238" t="str">
        <f t="shared" si="160"/>
        <v/>
      </c>
      <c r="AF397" s="240">
        <f t="shared" si="161"/>
        <v>-20533.732084752879</v>
      </c>
    </row>
    <row r="398" spans="1:45" x14ac:dyDescent="0.2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-2986130</v>
      </c>
      <c r="I398" s="4">
        <f t="shared" si="148"/>
        <v>-71098.333333333328</v>
      </c>
      <c r="J398" s="4">
        <f t="shared" si="149"/>
        <v>-399187.92025166663</v>
      </c>
      <c r="K398" s="36">
        <f t="shared" si="150"/>
        <v>-11303.732084752879</v>
      </c>
      <c r="L398" s="36">
        <f t="shared" si="151"/>
        <v>-255522.6610692403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-20533.732084752879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166454.93208475289</v>
      </c>
      <c r="AC398" s="238" t="str">
        <f t="shared" si="160"/>
        <v/>
      </c>
      <c r="AF398" s="240">
        <f t="shared" si="161"/>
        <v>-23539.349146064269</v>
      </c>
    </row>
    <row r="399" spans="1:45" x14ac:dyDescent="0.2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-3780130</v>
      </c>
      <c r="I399" s="4">
        <f t="shared" si="148"/>
        <v>-90003.095238095237</v>
      </c>
      <c r="J399" s="4">
        <f t="shared" si="149"/>
        <v>-505330.38848976186</v>
      </c>
      <c r="K399" s="36">
        <f t="shared" si="150"/>
        <v>-14309.349146064269</v>
      </c>
      <c r="L399" s="36">
        <f t="shared" si="151"/>
        <v>-323465.11263329705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-23539.349146064269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169460.54914606427</v>
      </c>
      <c r="AC399" s="238" t="str">
        <f t="shared" si="160"/>
        <v/>
      </c>
      <c r="AF399" s="240">
        <f t="shared" si="161"/>
        <v>-26544.966207375659</v>
      </c>
    </row>
    <row r="400" spans="1:45" x14ac:dyDescent="0.2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-4574130</v>
      </c>
      <c r="I400" s="4">
        <f t="shared" si="148"/>
        <v>-108907.85714285714</v>
      </c>
      <c r="J400" s="4">
        <f t="shared" si="149"/>
        <v>-611472.85672785714</v>
      </c>
      <c r="K400" s="36">
        <f t="shared" si="150"/>
        <v>-17314.966207375663</v>
      </c>
      <c r="L400" s="36">
        <f t="shared" si="151"/>
        <v>-391407.56419735384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-26544.966207375663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172466.16620737567</v>
      </c>
      <c r="AC400" s="238" t="str">
        <f t="shared" si="160"/>
        <v/>
      </c>
      <c r="AF400" s="240">
        <f t="shared" si="161"/>
        <v>-29550.583268687053</v>
      </c>
    </row>
    <row r="401" spans="2:32" x14ac:dyDescent="0.2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-5368130</v>
      </c>
      <c r="I401" s="4">
        <f t="shared" si="148"/>
        <v>-127812.61904761905</v>
      </c>
      <c r="J401" s="4">
        <f t="shared" si="149"/>
        <v>-717615.32496595231</v>
      </c>
      <c r="K401" s="36">
        <f t="shared" si="150"/>
        <v>-20320.583268687053</v>
      </c>
      <c r="L401" s="36">
        <f t="shared" si="151"/>
        <v>-459350.01576141053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-29550.583268687053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175471.78326868705</v>
      </c>
      <c r="AC401" s="238" t="str">
        <f t="shared" si="160"/>
        <v/>
      </c>
      <c r="AF401" s="240">
        <f t="shared" si="161"/>
        <v>-32556.200329998443</v>
      </c>
    </row>
    <row r="402" spans="2:32" x14ac:dyDescent="0.2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-6162130</v>
      </c>
      <c r="I402" s="4">
        <f t="shared" si="148"/>
        <v>-146717.38095238095</v>
      </c>
      <c r="J402" s="4">
        <f t="shared" si="149"/>
        <v>-823757.79320404748</v>
      </c>
      <c r="K402" s="36">
        <f t="shared" si="150"/>
        <v>-23326.200329998443</v>
      </c>
      <c r="L402" s="36">
        <f t="shared" si="151"/>
        <v>-527292.46732546727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-32556.200329998443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178477.40032999846</v>
      </c>
      <c r="AC402" s="238" t="str">
        <f t="shared" si="160"/>
        <v/>
      </c>
      <c r="AF402" s="240">
        <f t="shared" si="161"/>
        <v>-35561.817391309836</v>
      </c>
    </row>
    <row r="403" spans="2:32" x14ac:dyDescent="0.2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-6956130</v>
      </c>
      <c r="I403" s="4">
        <f t="shared" si="148"/>
        <v>-165622.14285714287</v>
      </c>
      <c r="J403" s="4">
        <f t="shared" si="149"/>
        <v>-929900.26144214289</v>
      </c>
      <c r="K403" s="36">
        <f t="shared" si="150"/>
        <v>-26331.81739130984</v>
      </c>
      <c r="L403" s="36">
        <f t="shared" si="151"/>
        <v>-595234.91888952418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-35561.817391309844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181483.01739130984</v>
      </c>
      <c r="AC403" s="238" t="str">
        <f t="shared" si="160"/>
        <v/>
      </c>
      <c r="AF403" s="240">
        <f t="shared" si="161"/>
        <v>-38567.434452621237</v>
      </c>
    </row>
    <row r="404" spans="2:32" x14ac:dyDescent="0.2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-7750130</v>
      </c>
      <c r="I404" s="4">
        <f t="shared" si="148"/>
        <v>-184526.90476190476</v>
      </c>
      <c r="J404" s="4">
        <f t="shared" si="149"/>
        <v>-1036042.7296802381</v>
      </c>
      <c r="K404" s="36">
        <f t="shared" si="150"/>
        <v>-29337.43445262123</v>
      </c>
      <c r="L404" s="36">
        <f t="shared" si="151"/>
        <v>-663177.37045358086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-38567.43445262123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184488.63445262125</v>
      </c>
      <c r="AC404" s="238" t="str">
        <f t="shared" si="160"/>
        <v/>
      </c>
      <c r="AF404" s="240">
        <f t="shared" si="161"/>
        <v>-41573.051513932623</v>
      </c>
    </row>
    <row r="405" spans="2:32" x14ac:dyDescent="0.2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-8544130</v>
      </c>
      <c r="I405" s="4">
        <f t="shared" si="148"/>
        <v>-203431.66666666666</v>
      </c>
      <c r="J405" s="4">
        <f t="shared" si="149"/>
        <v>-1142185.1979183331</v>
      </c>
      <c r="K405" s="36">
        <f t="shared" si="150"/>
        <v>-32343.051513932616</v>
      </c>
      <c r="L405" s="36">
        <f t="shared" si="151"/>
        <v>-731119.82201763755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-41573.051513932616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187494.25151393263</v>
      </c>
      <c r="AC405" s="238" t="str">
        <f t="shared" si="160"/>
        <v/>
      </c>
      <c r="AF405" s="240">
        <f t="shared" si="161"/>
        <v>-44578.66857524401</v>
      </c>
    </row>
    <row r="406" spans="2:32" x14ac:dyDescent="0.2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-9338130</v>
      </c>
      <c r="I406" s="4">
        <f t="shared" si="148"/>
        <v>-222336.42857142858</v>
      </c>
      <c r="J406" s="4">
        <f t="shared" si="149"/>
        <v>-1248327.6661564286</v>
      </c>
      <c r="K406" s="36">
        <f t="shared" si="150"/>
        <v>-35348.668575244017</v>
      </c>
      <c r="L406" s="36">
        <f t="shared" si="151"/>
        <v>-799062.27358169446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-44578.668575244017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190499.86857524404</v>
      </c>
      <c r="AC406" s="238" t="str">
        <f t="shared" si="160"/>
        <v/>
      </c>
      <c r="AF406" s="240">
        <f t="shared" si="161"/>
        <v>-47584.285636555411</v>
      </c>
    </row>
    <row r="407" spans="2:32" x14ac:dyDescent="0.2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-10132130</v>
      </c>
      <c r="I407" s="4">
        <f t="shared" si="148"/>
        <v>-241241.19047619047</v>
      </c>
      <c r="J407" s="4">
        <f t="shared" si="149"/>
        <v>-1354470.1343945237</v>
      </c>
      <c r="K407" s="36">
        <f t="shared" si="150"/>
        <v>-38354.285636555403</v>
      </c>
      <c r="L407" s="36">
        <f t="shared" si="151"/>
        <v>-867004.72514575114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-47584.285636555403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193505.48563655542</v>
      </c>
      <c r="AC407" s="238" t="str">
        <f t="shared" si="160"/>
        <v/>
      </c>
      <c r="AF407" s="240">
        <f t="shared" si="161"/>
        <v>-50589.902697866797</v>
      </c>
    </row>
    <row r="408" spans="2:32" x14ac:dyDescent="0.2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-10926130</v>
      </c>
      <c r="I408" s="4">
        <f t="shared" si="148"/>
        <v>-260145.95238095237</v>
      </c>
      <c r="J408" s="4">
        <f t="shared" si="149"/>
        <v>-1460612.602632619</v>
      </c>
      <c r="K408" s="36">
        <f t="shared" si="150"/>
        <v>-41359.902697866797</v>
      </c>
      <c r="L408" s="36">
        <f t="shared" si="151"/>
        <v>-934947.17670980794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-50589.902697866797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196511.10269786679</v>
      </c>
      <c r="AC408" s="238" t="str">
        <f t="shared" si="160"/>
        <v/>
      </c>
      <c r="AF408" s="240">
        <f t="shared" si="161"/>
        <v>-53595.519759178191</v>
      </c>
    </row>
    <row r="409" spans="2:32" x14ac:dyDescent="0.2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-11720130</v>
      </c>
      <c r="I409" s="4">
        <f t="shared" si="148"/>
        <v>-279050.71428571426</v>
      </c>
      <c r="J409" s="4">
        <f t="shared" si="149"/>
        <v>-1566755.070870714</v>
      </c>
      <c r="K409" s="36">
        <f t="shared" si="150"/>
        <v>-44365.519759178183</v>
      </c>
      <c r="L409" s="36">
        <f t="shared" si="151"/>
        <v>-1002889.6282738645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-53595.519759178183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199516.7197591782</v>
      </c>
      <c r="AC409" s="238" t="str">
        <f t="shared" si="160"/>
        <v/>
      </c>
      <c r="AF409" s="240">
        <f t="shared" si="161"/>
        <v>-56601.136820489577</v>
      </c>
    </row>
    <row r="410" spans="2:32" x14ac:dyDescent="0.2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-12514130</v>
      </c>
      <c r="I410" s="4">
        <f t="shared" si="148"/>
        <v>-297955.47619047621</v>
      </c>
      <c r="J410" s="4">
        <f t="shared" si="149"/>
        <v>-1672897.5391088095</v>
      </c>
      <c r="K410" s="36">
        <f t="shared" si="150"/>
        <v>-47371.136820489584</v>
      </c>
      <c r="L410" s="36">
        <f t="shared" si="151"/>
        <v>-1070832.0798379215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-56601.136820489584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202522.33682048961</v>
      </c>
      <c r="AC410" s="238" t="str">
        <f t="shared" si="160"/>
        <v/>
      </c>
      <c r="AF410" s="240">
        <f t="shared" si="161"/>
        <v>-59606.753881800978</v>
      </c>
    </row>
    <row r="411" spans="2:32" x14ac:dyDescent="0.2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-13308130</v>
      </c>
      <c r="I411" s="4">
        <f t="shared" si="148"/>
        <v>-316860.23809523811</v>
      </c>
      <c r="J411" s="4">
        <f t="shared" si="149"/>
        <v>-1779040.0073469046</v>
      </c>
      <c r="K411" s="36">
        <f t="shared" si="150"/>
        <v>-50376.753881800971</v>
      </c>
      <c r="L411" s="36">
        <f t="shared" si="151"/>
        <v>-1138774.5314019781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-59606.753881800971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205527.95388180099</v>
      </c>
      <c r="AC411" s="238" t="str">
        <f t="shared" si="160"/>
        <v/>
      </c>
      <c r="AF411" s="240">
        <f t="shared" si="161"/>
        <v>-62612.370943112364</v>
      </c>
    </row>
    <row r="412" spans="2:32" x14ac:dyDescent="0.2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-14102130</v>
      </c>
      <c r="I412" s="4">
        <f t="shared" si="148"/>
        <v>-335765</v>
      </c>
      <c r="J412" s="4">
        <f t="shared" si="149"/>
        <v>-1885182.4755849999</v>
      </c>
      <c r="K412" s="36">
        <f t="shared" si="150"/>
        <v>-53382.370943112364</v>
      </c>
      <c r="L412" s="36">
        <f t="shared" si="151"/>
        <v>-1206716.9829660349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-62612.370943112364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208533.57094311237</v>
      </c>
      <c r="AC412" s="238" t="str">
        <f t="shared" si="160"/>
        <v/>
      </c>
      <c r="AF412" s="240">
        <f t="shared" si="161"/>
        <v>-65617.988004423751</v>
      </c>
    </row>
    <row r="413" spans="2:32" x14ac:dyDescent="0.2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-14896130</v>
      </c>
      <c r="I413" s="4">
        <f t="shared" si="148"/>
        <v>-354669.76190476189</v>
      </c>
      <c r="J413" s="4">
        <f t="shared" si="149"/>
        <v>-1991324.9438230949</v>
      </c>
      <c r="K413" s="36">
        <f t="shared" si="150"/>
        <v>-56387.988004423751</v>
      </c>
      <c r="L413" s="36">
        <f t="shared" si="151"/>
        <v>-1274659.4345300917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-65617.988004423751</v>
      </c>
      <c r="Z413" s="352">
        <f t="shared" si="162"/>
        <v>61</v>
      </c>
      <c r="AA413" s="236">
        <f>Q413*-1</f>
        <v>3005.6170613113914</v>
      </c>
      <c r="AB413" s="237">
        <f>$AA$3-Y413</f>
        <v>211539.18800442375</v>
      </c>
      <c r="AC413" s="238" t="str">
        <f>+IF(AF413&gt;$D$3,"*","")</f>
        <v/>
      </c>
      <c r="AF413" s="240">
        <f>Y413+AE413-AA413</f>
        <v>-68623.605065735144</v>
      </c>
    </row>
  </sheetData>
  <printOptions horizontalCentered="1" verticalCentered="1"/>
  <pageMargins left="0" right="0" top="1" bottom="0.5" header="0.5" footer="0"/>
  <pageSetup scale="67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5.75" thickBot="1" x14ac:dyDescent="0.2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" x14ac:dyDescent="0.2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" x14ac:dyDescent="0.2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" x14ac:dyDescent="0.2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3"/>
      <c r="F43" s="324"/>
      <c r="G43" s="331" t="s">
        <v>92</v>
      </c>
      <c r="H43" s="333">
        <f>23121*42</f>
        <v>971082</v>
      </c>
      <c r="I43" s="334"/>
    </row>
    <row r="44" spans="2:10" ht="13.5" thickBot="1" x14ac:dyDescent="0.25">
      <c r="E44" s="325"/>
      <c r="F44" s="326"/>
      <c r="G44" s="332" t="s">
        <v>8</v>
      </c>
      <c r="H44" s="335">
        <v>23121</v>
      </c>
      <c r="I44" s="327"/>
    </row>
    <row r="45" spans="2:10" ht="13.5" thickTop="1" x14ac:dyDescent="0.2">
      <c r="E45" s="325"/>
      <c r="F45" s="326"/>
      <c r="G45" s="336"/>
      <c r="H45" s="336"/>
      <c r="I45" s="327"/>
    </row>
    <row r="46" spans="2:10" x14ac:dyDescent="0.2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">
      <c r="E47" s="325"/>
      <c r="F47" s="326"/>
      <c r="G47" s="332"/>
      <c r="H47" s="337"/>
      <c r="I47" s="327"/>
    </row>
    <row r="48" spans="2:10" ht="13.5" thickBot="1" x14ac:dyDescent="0.25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3">
        <f ca="1">NOW()</f>
        <v>37043.306650115737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8" hidden="1" x14ac:dyDescent="0.25">
      <c r="B20" s="158"/>
      <c r="C20" s="169" t="s">
        <v>32</v>
      </c>
    </row>
    <row r="21" spans="2:14" ht="18" hidden="1" x14ac:dyDescent="0.25">
      <c r="B21" s="170"/>
      <c r="C21" s="171" t="s">
        <v>33</v>
      </c>
    </row>
    <row r="22" spans="2:14" ht="18" hidden="1" x14ac:dyDescent="0.25">
      <c r="B22" s="170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25" hidden="1" thickTop="1" thickBot="1" x14ac:dyDescent="0.25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5" hidden="1" thickBot="1" x14ac:dyDescent="0.25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2001-05-17T20:58:25Z</cp:lastPrinted>
  <dcterms:created xsi:type="dcterms:W3CDTF">2000-10-05T08:25:54Z</dcterms:created>
  <dcterms:modified xsi:type="dcterms:W3CDTF">2023-09-15T20:38:13Z</dcterms:modified>
</cp:coreProperties>
</file>