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B9D3B8-B3A7-4AC8-9310-1E39FF2334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Sheet1!$A$1:$G$30</definedName>
  </definedName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G8" i="1"/>
  <c r="G10" i="1"/>
  <c r="C12" i="1"/>
  <c r="D12" i="1"/>
  <c r="E12" i="1"/>
  <c r="F12" i="1"/>
  <c r="G12" i="1"/>
  <c r="G15" i="1"/>
  <c r="C18" i="1"/>
  <c r="D18" i="1"/>
  <c r="E18" i="1"/>
  <c r="F18" i="1"/>
  <c r="G18" i="1"/>
  <c r="C20" i="1"/>
  <c r="D20" i="1"/>
  <c r="E20" i="1"/>
  <c r="F20" i="1"/>
  <c r="G20" i="1"/>
  <c r="C22" i="1"/>
  <c r="D22" i="1"/>
  <c r="E22" i="1"/>
  <c r="F22" i="1"/>
  <c r="G22" i="1"/>
  <c r="C26" i="1"/>
  <c r="D26" i="1"/>
  <c r="E26" i="1"/>
  <c r="F26" i="1"/>
  <c r="G26" i="1"/>
  <c r="C28" i="1"/>
  <c r="D28" i="1"/>
  <c r="E28" i="1"/>
  <c r="F28" i="1"/>
  <c r="G28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<sst xmlns="http://schemas.openxmlformats.org/spreadsheetml/2006/main" count="21" uniqueCount="18">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</sst>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G8" sqref="G8"/>
    </sheetView>
  </sheetViews>
  <sheetFormatPr defaultRowHeight="12.75" x14ac:dyDescent="0.2"/>
  <cols>
    <col min="2" max="2" width="15.42578125" customWidth="1"/>
    <col min="3" max="3" width="15.28515625" bestFit="1" customWidth="1"/>
    <col min="4" max="5" width="14.85546875" bestFit="1" customWidth="1"/>
    <col min="6" max="7" width="12.28515625" customWidth="1"/>
  </cols>
  <sheetData>
    <row r="1" spans="1:10" ht="15.75" x14ac:dyDescent="0.25">
      <c r="A1" s="9" t="s">
        <v>13</v>
      </c>
    </row>
    <row r="2" spans="1:10" ht="15.75" x14ac:dyDescent="0.25">
      <c r="A2" s="9" t="s">
        <v>14</v>
      </c>
    </row>
    <row r="5" spans="1:10" ht="35.25" customHeight="1" x14ac:dyDescent="0.2">
      <c r="C5" s="10" t="s">
        <v>1</v>
      </c>
      <c r="D5" s="10" t="s">
        <v>4</v>
      </c>
      <c r="E5" s="10" t="s">
        <v>5</v>
      </c>
      <c r="F5" s="10" t="s">
        <v>7</v>
      </c>
      <c r="G5" s="11" t="s">
        <v>15</v>
      </c>
      <c r="H5" s="2"/>
      <c r="I5" s="2"/>
      <c r="J5" s="2"/>
    </row>
    <row r="6" spans="1:10" ht="21.75" customHeight="1" x14ac:dyDescent="0.2">
      <c r="A6" t="s">
        <v>17</v>
      </c>
      <c r="C6" s="8">
        <f>C15/377208000</f>
        <v>0.65639478484019431</v>
      </c>
      <c r="D6" s="8">
        <f>D15/306502234</f>
        <v>0.62607119529184252</v>
      </c>
      <c r="E6" s="8">
        <f>E15/307779000</f>
        <v>0.71758826950506693</v>
      </c>
      <c r="F6" s="8">
        <f>F15/362484720</f>
        <v>0.67591193912946179</v>
      </c>
      <c r="G6" s="8">
        <f>G15/(377208000+306502234+307779000+362484720)</f>
        <v>0.66866569428853284</v>
      </c>
      <c r="H6" s="2"/>
      <c r="I6" s="2"/>
      <c r="J6" s="2"/>
    </row>
    <row r="7" spans="1:10" ht="21.75" customHeight="1" x14ac:dyDescent="0.2">
      <c r="A7" t="s">
        <v>16</v>
      </c>
      <c r="C7" s="8">
        <f>C15/(744*507000)</f>
        <v>0.65639478484019431</v>
      </c>
      <c r="D7" s="8">
        <f>D15/(28*24*507000)</f>
        <v>0.56322268009768006</v>
      </c>
      <c r="E7" s="8">
        <f>E15/(744*507000)</f>
        <v>0.5855087909058132</v>
      </c>
      <c r="F7" s="8">
        <f>F15/(720*507000)</f>
        <v>0.67118055555555556</v>
      </c>
      <c r="G7" s="8">
        <f>G15/(744*507000+24*28*507000+744*507000+720*507000)</f>
        <v>0.62003885464606623</v>
      </c>
      <c r="H7" s="2"/>
      <c r="I7" s="2"/>
      <c r="J7" s="2"/>
    </row>
    <row r="8" spans="1:10" ht="27.75" customHeight="1" x14ac:dyDescent="0.2">
      <c r="A8" t="s">
        <v>0</v>
      </c>
      <c r="C8" s="3">
        <v>11628821.210000001</v>
      </c>
      <c r="D8" s="3">
        <v>11628821.210000001</v>
      </c>
      <c r="E8" s="3">
        <v>9501872.3000000007</v>
      </c>
      <c r="F8" s="3">
        <v>11745109.42</v>
      </c>
      <c r="G8" s="3">
        <f>SUM(C8:F8)</f>
        <v>44504624.140000001</v>
      </c>
      <c r="H8" s="4"/>
      <c r="I8" s="4"/>
      <c r="J8" s="4"/>
    </row>
    <row r="9" spans="1:10" x14ac:dyDescent="0.2">
      <c r="C9" s="3"/>
      <c r="D9" s="3"/>
      <c r="E9" s="3"/>
      <c r="F9" s="3"/>
      <c r="G9" s="3"/>
      <c r="H9" s="4"/>
      <c r="I9" s="4"/>
      <c r="J9" s="4"/>
    </row>
    <row r="10" spans="1:10" x14ac:dyDescent="0.2">
      <c r="A10" t="s">
        <v>2</v>
      </c>
      <c r="C10" s="3">
        <v>9016727.0800000001</v>
      </c>
      <c r="D10" s="3">
        <v>7272993</v>
      </c>
      <c r="E10" s="3">
        <v>8039049.7300000004</v>
      </c>
      <c r="F10" s="3">
        <v>8852429.6699999999</v>
      </c>
      <c r="G10" s="3">
        <f t="shared" ref="G10:G15" si="0">SUM(C10:F10)</f>
        <v>33181199.480000004</v>
      </c>
      <c r="H10" s="4"/>
      <c r="I10" s="4"/>
      <c r="J10" s="4"/>
    </row>
    <row r="11" spans="1:10" x14ac:dyDescent="0.2">
      <c r="C11" s="3"/>
      <c r="D11" s="3"/>
      <c r="E11" s="3"/>
      <c r="F11" s="3"/>
      <c r="G11" s="3"/>
      <c r="H11" s="4"/>
      <c r="I11" s="4"/>
      <c r="J11" s="4"/>
    </row>
    <row r="12" spans="1:10" x14ac:dyDescent="0.2">
      <c r="A12" t="s">
        <v>6</v>
      </c>
      <c r="C12" s="3">
        <f>C8+C10</f>
        <v>20645548.289999999</v>
      </c>
      <c r="D12" s="3">
        <f>D8+D10</f>
        <v>18901814.210000001</v>
      </c>
      <c r="E12" s="3">
        <f>E8+E10</f>
        <v>17540922.030000001</v>
      </c>
      <c r="F12" s="3">
        <f>F8+F10</f>
        <v>20597539.09</v>
      </c>
      <c r="G12" s="3">
        <f t="shared" si="0"/>
        <v>77685823.620000005</v>
      </c>
      <c r="H12" s="4"/>
      <c r="I12" s="4"/>
      <c r="J12" s="4"/>
    </row>
    <row r="13" spans="1:10" x14ac:dyDescent="0.2">
      <c r="C13" s="4"/>
      <c r="D13" s="4"/>
      <c r="E13" s="4"/>
      <c r="F13" s="4"/>
      <c r="G13" s="3"/>
      <c r="H13" s="4"/>
      <c r="I13" s="4"/>
      <c r="J13" s="4"/>
    </row>
    <row r="14" spans="1:10" x14ac:dyDescent="0.2">
      <c r="C14" s="4"/>
      <c r="D14" s="4"/>
      <c r="E14" s="4"/>
      <c r="F14" s="4"/>
      <c r="G14" s="3"/>
      <c r="H14" s="4"/>
      <c r="I14" s="4"/>
      <c r="J14" s="4"/>
    </row>
    <row r="15" spans="1:10" x14ac:dyDescent="0.2">
      <c r="A15" t="s">
        <v>3</v>
      </c>
      <c r="C15" s="4">
        <v>247597364</v>
      </c>
      <c r="D15" s="4">
        <v>191892220</v>
      </c>
      <c r="E15" s="4">
        <v>220858600</v>
      </c>
      <c r="F15" s="4">
        <v>245007750</v>
      </c>
      <c r="G15" s="7">
        <f t="shared" si="0"/>
        <v>905355934</v>
      </c>
      <c r="H15" s="4"/>
      <c r="I15" s="4"/>
      <c r="J15" s="4"/>
    </row>
    <row r="16" spans="1:10" x14ac:dyDescent="0.2">
      <c r="C16" s="4"/>
      <c r="D16" s="4"/>
      <c r="E16" s="4"/>
      <c r="F16" s="4"/>
      <c r="G16" s="3"/>
      <c r="H16" s="4"/>
      <c r="I16" s="4"/>
      <c r="J16" s="4"/>
    </row>
    <row r="17" spans="1:10" ht="18.75" customHeight="1" x14ac:dyDescent="0.2">
      <c r="A17" s="1" t="s">
        <v>11</v>
      </c>
      <c r="C17" s="4"/>
      <c r="D17" s="4"/>
      <c r="E17" s="4"/>
      <c r="F17" s="4"/>
      <c r="G17" s="3"/>
      <c r="H17" s="4"/>
      <c r="I17" s="4"/>
      <c r="J17" s="4"/>
    </row>
    <row r="18" spans="1:10" x14ac:dyDescent="0.2">
      <c r="A18" t="s">
        <v>8</v>
      </c>
      <c r="C18" s="6">
        <f>C8/C15</f>
        <v>4.6966659992389907E-2</v>
      </c>
      <c r="D18" s="6">
        <f>D8/D15</f>
        <v>6.0600795644555054E-2</v>
      </c>
      <c r="E18" s="6">
        <f>E8/E15</f>
        <v>4.3022423849467493E-2</v>
      </c>
      <c r="F18" s="6">
        <f>F8/F15</f>
        <v>4.7937705725635209E-2</v>
      </c>
      <c r="G18" s="6">
        <f>G8/G15</f>
        <v>4.9157046934427011E-2</v>
      </c>
      <c r="H18" s="5"/>
      <c r="I18" s="5"/>
      <c r="J18" s="5"/>
    </row>
    <row r="19" spans="1:10" x14ac:dyDescent="0.2">
      <c r="C19" s="5"/>
      <c r="D19" s="5"/>
      <c r="E19" s="5"/>
      <c r="F19" s="5"/>
      <c r="G19" s="3"/>
      <c r="H19" s="5"/>
      <c r="I19" s="5"/>
      <c r="J19" s="5"/>
    </row>
    <row r="20" spans="1:10" x14ac:dyDescent="0.2">
      <c r="A20" t="s">
        <v>9</v>
      </c>
      <c r="C20" s="6">
        <f>C10/C15</f>
        <v>3.6416894486808835E-2</v>
      </c>
      <c r="D20" s="6">
        <f>D10/D15</f>
        <v>3.790144801076354E-2</v>
      </c>
      <c r="E20" s="6">
        <f>E10/E15</f>
        <v>3.6399079456267497E-2</v>
      </c>
      <c r="F20" s="6">
        <f>F10/F15</f>
        <v>3.6131223073555839E-2</v>
      </c>
      <c r="G20" s="6">
        <f>G10/G15</f>
        <v>3.6649894515409454E-2</v>
      </c>
      <c r="H20" s="5"/>
      <c r="I20" s="5"/>
      <c r="J20" s="5"/>
    </row>
    <row r="21" spans="1:10" x14ac:dyDescent="0.2">
      <c r="C21" s="5"/>
      <c r="D21" s="5"/>
      <c r="E21" s="5"/>
      <c r="F21" s="5"/>
      <c r="G21" s="3"/>
      <c r="H21" s="5"/>
      <c r="I21" s="5"/>
      <c r="J21" s="5"/>
    </row>
    <row r="22" spans="1:10" x14ac:dyDescent="0.2">
      <c r="A22" t="s">
        <v>10</v>
      </c>
      <c r="C22" s="6">
        <f>C12/C15</f>
        <v>8.3383554479198735E-2</v>
      </c>
      <c r="D22" s="6">
        <f>D12/D15</f>
        <v>9.8502243655318594E-2</v>
      </c>
      <c r="E22" s="6">
        <f>E12/E15</f>
        <v>7.9421503305734983E-2</v>
      </c>
      <c r="F22" s="6">
        <f>F12/F15</f>
        <v>8.4068928799191048E-2</v>
      </c>
      <c r="G22" s="6">
        <f>G12/G15</f>
        <v>8.5806941449836457E-2</v>
      </c>
      <c r="H22" s="5"/>
      <c r="I22" s="5"/>
      <c r="J22" s="5"/>
    </row>
    <row r="23" spans="1:10" x14ac:dyDescent="0.2">
      <c r="G23" s="3"/>
    </row>
    <row r="24" spans="1:10" x14ac:dyDescent="0.2">
      <c r="G24" s="3"/>
    </row>
    <row r="25" spans="1:10" ht="18" customHeight="1" x14ac:dyDescent="0.2">
      <c r="A25" s="1" t="s">
        <v>12</v>
      </c>
      <c r="G25" s="3"/>
    </row>
    <row r="26" spans="1:10" ht="16.5" customHeight="1" x14ac:dyDescent="0.2">
      <c r="A26" t="s">
        <v>8</v>
      </c>
      <c r="C26" s="6">
        <f>C8/C15</f>
        <v>4.6966659992389907E-2</v>
      </c>
      <c r="D26" s="6">
        <f>SUM($C$8:D8)/SUM($C$15:D15)</f>
        <v>5.2919666965304007E-2</v>
      </c>
      <c r="E26" s="6">
        <f>SUM($C$8:E8)/SUM($C$15:E15)</f>
        <v>4.9609456819525381E-2</v>
      </c>
      <c r="F26" s="6">
        <f>SUM($C$8:F8)/SUM($C$15:F15)</f>
        <v>4.9157046934427011E-2</v>
      </c>
      <c r="G26" s="6">
        <f>G8/G15</f>
        <v>4.9157046934427011E-2</v>
      </c>
    </row>
    <row r="27" spans="1:10" x14ac:dyDescent="0.2">
      <c r="C27" s="5"/>
      <c r="D27" s="5"/>
      <c r="E27" s="5"/>
      <c r="F27" s="5"/>
      <c r="G27" s="3"/>
    </row>
    <row r="28" spans="1:10" x14ac:dyDescent="0.2">
      <c r="A28" t="s">
        <v>9</v>
      </c>
      <c r="C28" s="6">
        <f>C10/C15</f>
        <v>3.6416894486808835E-2</v>
      </c>
      <c r="D28" s="6">
        <f>SUM($C$10:D10)/SUM($C$15:D15)</f>
        <v>3.7065087940741731E-2</v>
      </c>
      <c r="E28" s="6">
        <f>SUM($C$10:E10)/SUM($C$15:E15)</f>
        <v>3.6842336209105112E-2</v>
      </c>
      <c r="F28" s="6">
        <f>SUM($C$10:F10)/SUM($C$15:F15)</f>
        <v>3.6649894515409454E-2</v>
      </c>
      <c r="G28" s="6">
        <f>G10/G15</f>
        <v>3.6649894515409454E-2</v>
      </c>
    </row>
    <row r="29" spans="1:10" x14ac:dyDescent="0.2">
      <c r="C29" s="5"/>
      <c r="D29" s="5"/>
      <c r="E29" s="5"/>
      <c r="F29" s="5"/>
      <c r="G29" s="3"/>
    </row>
    <row r="30" spans="1:10" x14ac:dyDescent="0.2">
      <c r="A30" t="s">
        <v>10</v>
      </c>
      <c r="C30" s="6">
        <f>C12/C15</f>
        <v>8.3383554479198735E-2</v>
      </c>
      <c r="D30" s="6">
        <f>SUM($C$12:D12)/SUM($C$15:D15)</f>
        <v>8.9984754906045739E-2</v>
      </c>
      <c r="E30" s="6">
        <f>SUM($C$12:E12)/SUM($C$15:E15)</f>
        <v>8.6451793028630486E-2</v>
      </c>
      <c r="F30" s="6">
        <f>SUM($C$12:F12)/SUM($C$15:F15)</f>
        <v>8.5806941449836457E-2</v>
      </c>
      <c r="G30" s="6">
        <f>G12/G15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2001-05-24T14:03:08Z</cp:lastPrinted>
  <dcterms:created xsi:type="dcterms:W3CDTF">2001-05-24T13:03:07Z</dcterms:created>
  <dcterms:modified xsi:type="dcterms:W3CDTF">2023-09-15T20:45:37Z</dcterms:modified>
</cp:coreProperties>
</file>