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D72339-54EF-40EF-AC05-1F43B33016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BA16" i="1"/>
  <c r="AU17" i="1"/>
  <c r="AU18" i="1"/>
  <c r="AU19" i="1"/>
  <c r="AU20" i="1"/>
  <c r="AU21" i="1"/>
  <c r="AU22" i="1"/>
  <c r="AG23" i="1"/>
  <c r="AU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U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4" i="1"/>
  <c r="AU58" i="1"/>
  <c r="AU59" i="1"/>
  <c r="AU60" i="1"/>
  <c r="AU61" i="1"/>
  <c r="I65" i="1"/>
  <c r="K65" i="1"/>
  <c r="M65" i="1"/>
  <c r="O65" i="1"/>
  <c r="Q65" i="1"/>
  <c r="S65" i="1"/>
  <c r="U65" i="1"/>
  <c r="W65" i="1"/>
  <c r="Y65" i="1"/>
  <c r="AA65" i="1"/>
  <c r="AC65" i="1"/>
  <c r="AE65" i="1"/>
  <c r="AG65" i="1"/>
  <c r="AI65" i="1"/>
  <c r="AK65" i="1"/>
  <c r="AM65" i="1"/>
  <c r="AO65" i="1"/>
  <c r="AQ65" i="1"/>
  <c r="AS65" i="1"/>
  <c r="AU65" i="1"/>
  <c r="AW65" i="1"/>
  <c r="AY65" i="1"/>
  <c r="BA65" i="1"/>
  <c r="I67" i="1"/>
  <c r="K67" i="1"/>
  <c r="M67" i="1"/>
  <c r="O67" i="1"/>
  <c r="Q67" i="1"/>
  <c r="S67" i="1"/>
  <c r="U67" i="1"/>
  <c r="W67" i="1"/>
  <c r="Y67" i="1"/>
  <c r="AA67" i="1"/>
  <c r="AC67" i="1"/>
  <c r="AE67" i="1"/>
  <c r="AG67" i="1"/>
  <c r="AI67" i="1"/>
  <c r="AK67" i="1"/>
  <c r="AM67" i="1"/>
  <c r="AO67" i="1"/>
  <c r="AQ67" i="1"/>
  <c r="AS67" i="1"/>
  <c r="AU67" i="1"/>
  <c r="AW67" i="1"/>
  <c r="AY67" i="1"/>
  <c r="BA67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W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B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M22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Fund post-petition accrued amount and pre-pay through Monday, with 3 day in reserve as required</t>
        </r>
      </text>
    </comment>
    <comment ref="AI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Tues, Wed, Thurs pre-pay</t>
        </r>
      </text>
    </comment>
    <comment ref="AO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Friday, Sat, Sun and Monday power</t>
        </r>
      </text>
    </comment>
    <comment ref="AS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Tues, Wed, Thurs power</t>
        </r>
      </text>
    </comment>
    <comment ref="AY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W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5 days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Y5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<sst xmlns="http://schemas.openxmlformats.org/spreadsheetml/2006/main" count="127" uniqueCount="99">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</sst>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6"/>
  <sheetViews>
    <sheetView tabSelected="1" workbookViewId="0">
      <pane xSplit="9" ySplit="6" topLeftCell="AD7" activePane="bottomRight" state="frozen"/>
      <selection pane="topRight" activeCell="J1" sqref="J1"/>
      <selection pane="bottomLeft" activeCell="A7" sqref="A7"/>
      <selection pane="bottomRight" activeCell="AY30" sqref="AY30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2.42578125" style="22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37245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5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23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88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4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G8" s="24"/>
    </row>
    <row r="9" spans="1:54" s="2" customFormat="1" x14ac:dyDescent="0.2">
      <c r="A9" s="11" t="s">
        <v>58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0</v>
      </c>
      <c r="AF9" s="5"/>
      <c r="AG9" s="2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68292463.900000021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G10" s="24"/>
      <c r="AU10" s="5"/>
    </row>
    <row r="11" spans="1:54" s="2" customFormat="1" x14ac:dyDescent="0.2">
      <c r="A11" s="11" t="s">
        <v>57</v>
      </c>
      <c r="X11"/>
      <c r="Z11" s="32"/>
      <c r="AG11" s="24"/>
    </row>
    <row r="12" spans="1:54" x14ac:dyDescent="0.2">
      <c r="Y12"/>
      <c r="Z12" s="33"/>
    </row>
    <row r="13" spans="1:54" x14ac:dyDescent="0.2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48</v>
      </c>
      <c r="E14" s="40" t="s">
        <v>93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26">
        <v>0</v>
      </c>
      <c r="AI14" s="7">
        <v>606807.46</v>
      </c>
      <c r="AK14" s="7">
        <v>0</v>
      </c>
      <c r="AM14" s="7">
        <v>0</v>
      </c>
      <c r="AO14" s="7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50</v>
      </c>
      <c r="E15" s="41" t="s">
        <v>49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2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61</v>
      </c>
      <c r="E16" s="41" t="s">
        <v>49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25">
        <v>0</v>
      </c>
      <c r="AI16" s="5">
        <v>0</v>
      </c>
      <c r="AK16" s="5">
        <v>0</v>
      </c>
      <c r="AM16" s="5">
        <v>0</v>
      </c>
      <c r="AO16" s="5">
        <v>0</v>
      </c>
      <c r="AQ16" s="5">
        <v>0</v>
      </c>
      <c r="AS16" s="5">
        <v>1980800</v>
      </c>
      <c r="AU16" s="5">
        <f t="shared" si="0"/>
        <v>12825800</v>
      </c>
      <c r="AW16" s="5">
        <v>1980800</v>
      </c>
      <c r="AY16" s="5">
        <v>0</v>
      </c>
      <c r="BA16" s="5">
        <f>1980800/2*3</f>
        <v>2971200</v>
      </c>
    </row>
    <row r="17" spans="1:54" s="5" customFormat="1" x14ac:dyDescent="0.2">
      <c r="B17" s="9" t="s">
        <v>81</v>
      </c>
      <c r="E17" s="41" t="s">
        <v>49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2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82</v>
      </c>
      <c r="E18" s="41" t="s">
        <v>49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2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83</v>
      </c>
      <c r="E19" s="41" t="s">
        <v>49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25">
        <v>1765800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 t="shared" si="0"/>
        <v>3969000</v>
      </c>
      <c r="AW19" s="5">
        <v>0</v>
      </c>
      <c r="AY19" s="5">
        <v>0</v>
      </c>
      <c r="BA19" s="5">
        <v>0</v>
      </c>
    </row>
    <row r="20" spans="1:54" x14ac:dyDescent="0.2">
      <c r="B20" t="s">
        <v>94</v>
      </c>
      <c r="E20" s="41" t="s">
        <v>49</v>
      </c>
      <c r="F20" s="41"/>
      <c r="G20" s="41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2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95</v>
      </c>
      <c r="E21" s="41" t="s">
        <v>49</v>
      </c>
      <c r="F21" s="41"/>
      <c r="G21" s="41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2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 t="shared" si="0"/>
        <v>1357800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28</v>
      </c>
      <c r="E22" s="38" t="s">
        <v>71</v>
      </c>
      <c r="F22" s="38"/>
      <c r="G22" s="38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2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97</v>
      </c>
      <c r="E23" s="38" t="s">
        <v>98</v>
      </c>
      <c r="F23" s="38"/>
      <c r="G23" s="38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25">
        <f>4575504+1444896</f>
        <v>6020400</v>
      </c>
      <c r="AH23" s="5"/>
      <c r="AI23" s="5">
        <v>722448</v>
      </c>
      <c r="AJ23" s="5"/>
      <c r="AK23" s="5">
        <v>0</v>
      </c>
      <c r="AL23" s="5"/>
      <c r="AM23" s="5">
        <v>0</v>
      </c>
      <c r="AN23" s="5"/>
      <c r="AO23" s="5">
        <v>963264</v>
      </c>
      <c r="AP23" s="5"/>
      <c r="AQ23" s="5">
        <v>0</v>
      </c>
      <c r="AR23" s="5"/>
      <c r="AS23" s="5">
        <v>722448</v>
      </c>
      <c r="AT23" s="5"/>
      <c r="AU23" s="5">
        <f t="shared" si="0"/>
        <v>8428560</v>
      </c>
      <c r="AW23" s="5">
        <v>0</v>
      </c>
      <c r="AX23" s="5"/>
      <c r="AY23" s="5">
        <v>963264</v>
      </c>
      <c r="AZ23" s="5"/>
      <c r="BA23" s="5">
        <v>0</v>
      </c>
      <c r="BB23" s="5"/>
    </row>
    <row r="24" spans="1:54" x14ac:dyDescent="0.2">
      <c r="B24" t="s">
        <v>69</v>
      </c>
      <c r="E24" s="38" t="s">
        <v>70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2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29</v>
      </c>
      <c r="E25" s="38" t="s">
        <v>53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25">
        <v>0</v>
      </c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B26" t="s">
        <v>47</v>
      </c>
      <c r="E26" s="38" t="s">
        <v>54</v>
      </c>
      <c r="F26" s="38"/>
      <c r="G26" s="38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2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">
      <c r="B27" t="s">
        <v>55</v>
      </c>
      <c r="E27" s="38" t="s">
        <v>56</v>
      </c>
      <c r="F27" s="38"/>
      <c r="G27" s="38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2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">
      <c r="B28" t="s">
        <v>67</v>
      </c>
      <c r="E28" s="38" t="s">
        <v>96</v>
      </c>
      <c r="F28" s="38"/>
      <c r="G28" s="38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2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">
      <c r="B29" t="s">
        <v>67</v>
      </c>
      <c r="E29" s="38" t="s">
        <v>68</v>
      </c>
      <c r="F29" s="38"/>
      <c r="G29" s="38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2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2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2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2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2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">
      <c r="B34" t="s">
        <v>65</v>
      </c>
      <c r="E34" s="38" t="s">
        <v>72</v>
      </c>
      <c r="F34" s="38"/>
      <c r="G34" s="38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25">
        <v>0</v>
      </c>
      <c r="AH34" s="5"/>
      <c r="AI34" s="5">
        <v>0</v>
      </c>
      <c r="AJ34" s="5"/>
      <c r="AK34" s="5">
        <v>0</v>
      </c>
      <c r="AL34" s="5"/>
      <c r="AM34" s="5">
        <v>1696000</v>
      </c>
      <c r="AN34" s="5"/>
      <c r="AO34" s="5">
        <v>0</v>
      </c>
      <c r="AP34" s="5"/>
      <c r="AQ34" s="5">
        <v>0</v>
      </c>
      <c r="AR34" s="5"/>
      <c r="AS34" s="5">
        <v>0</v>
      </c>
      <c r="AT34" s="5"/>
      <c r="AU34" s="5">
        <f>SUM(K34:AS34)</f>
        <v>5067000</v>
      </c>
      <c r="AW34" s="5">
        <v>0</v>
      </c>
      <c r="AX34" s="5"/>
      <c r="AY34" s="5">
        <v>1696000</v>
      </c>
      <c r="AZ34" s="5"/>
      <c r="BA34" s="5">
        <v>0</v>
      </c>
      <c r="BB34" s="5"/>
    </row>
    <row r="35" spans="1:54" x14ac:dyDescent="0.2">
      <c r="B35" t="s">
        <v>66</v>
      </c>
      <c r="E35" s="38" t="s">
        <v>72</v>
      </c>
      <c r="F35" s="38"/>
      <c r="G35" s="38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2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">
      <c r="B36" t="s">
        <v>73</v>
      </c>
      <c r="E36" s="38" t="s">
        <v>72</v>
      </c>
      <c r="F36" s="38"/>
      <c r="G36" s="38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25">
        <v>0</v>
      </c>
      <c r="AH36" s="5"/>
      <c r="AI36" s="5">
        <v>0</v>
      </c>
      <c r="AJ36" s="5"/>
      <c r="AK36" s="5">
        <v>0</v>
      </c>
      <c r="AL36" s="5"/>
      <c r="AM36" s="5">
        <v>2048550</v>
      </c>
      <c r="AN36" s="5"/>
      <c r="AO36" s="5">
        <v>0</v>
      </c>
      <c r="AP36" s="5"/>
      <c r="AQ36" s="5">
        <v>0</v>
      </c>
      <c r="AR36" s="5"/>
      <c r="AS36" s="5">
        <v>0</v>
      </c>
      <c r="AT36" s="5"/>
      <c r="AU36" s="5">
        <f>SUM(K36:AS36)</f>
        <v>5632100</v>
      </c>
      <c r="AW36" s="5">
        <v>0</v>
      </c>
      <c r="AX36" s="5"/>
      <c r="AY36" s="5">
        <v>2048550</v>
      </c>
      <c r="AZ36" s="5"/>
      <c r="BA36" s="5">
        <v>0</v>
      </c>
      <c r="BB36" s="5"/>
    </row>
    <row r="37" spans="1:54" x14ac:dyDescent="0.2">
      <c r="B37" t="s">
        <v>64</v>
      </c>
      <c r="E37" s="38" t="s">
        <v>84</v>
      </c>
      <c r="F37" s="38"/>
      <c r="G37" s="38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25">
        <v>0</v>
      </c>
      <c r="AH37" s="5"/>
      <c r="AI37" s="5">
        <v>0</v>
      </c>
      <c r="AJ37" s="5"/>
      <c r="AK37" s="5">
        <v>0</v>
      </c>
      <c r="AL37" s="5"/>
      <c r="AM37" s="29">
        <v>1500000</v>
      </c>
      <c r="AN37" s="5"/>
      <c r="AO37" s="5">
        <v>0</v>
      </c>
      <c r="AP37" s="5"/>
      <c r="AQ37" s="5">
        <v>0</v>
      </c>
      <c r="AR37" s="5"/>
      <c r="AS37" s="29">
        <v>0</v>
      </c>
      <c r="AT37" s="5"/>
      <c r="AU37" s="5">
        <f>SUM(K37:AS37)</f>
        <v>4531324.78</v>
      </c>
      <c r="AW37" s="29">
        <v>1500000</v>
      </c>
      <c r="AX37" s="5"/>
      <c r="AY37" s="5">
        <v>0</v>
      </c>
      <c r="AZ37" s="5"/>
      <c r="BA37" s="5">
        <v>0</v>
      </c>
      <c r="BB37" s="5"/>
    </row>
    <row r="38" spans="1:54" x14ac:dyDescent="0.2">
      <c r="E38" s="38" t="s">
        <v>80</v>
      </c>
      <c r="F38" s="38"/>
      <c r="G38" s="38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25">
        <v>100000</v>
      </c>
      <c r="AH38" s="5"/>
      <c r="AI38" s="5">
        <v>100000</v>
      </c>
      <c r="AJ38" s="5"/>
      <c r="AK38" s="5"/>
      <c r="AL38" s="5"/>
      <c r="AM38" s="5">
        <v>100000</v>
      </c>
      <c r="AN38" s="5"/>
      <c r="AO38" s="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967900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2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25">
        <v>0</v>
      </c>
      <c r="AH41" s="5"/>
      <c r="AI41" s="5">
        <v>3101855</v>
      </c>
      <c r="AJ41" s="5"/>
      <c r="AK41" s="5">
        <v>0</v>
      </c>
      <c r="AL41" s="5"/>
      <c r="AM41" s="5">
        <v>3101855</v>
      </c>
      <c r="AN41" s="5"/>
      <c r="AO41" s="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30033175.740000002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">
      <c r="A42" s="6"/>
      <c r="E42" t="s">
        <v>87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25">
        <v>-2081386</v>
      </c>
      <c r="AH42" s="5"/>
      <c r="AI42" s="5">
        <v>-2081386</v>
      </c>
      <c r="AJ42" s="5"/>
      <c r="AK42" s="5">
        <v>0</v>
      </c>
      <c r="AL42" s="5"/>
      <c r="AM42" s="5">
        <v>-2081386</v>
      </c>
      <c r="AN42" s="5"/>
      <c r="AO42" s="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-22869745.189999998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2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2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2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ref="AU45:AU54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2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2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2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2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2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">
      <c r="B51" t="s">
        <v>89</v>
      </c>
      <c r="E51" t="s">
        <v>90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2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2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">
      <c r="B53" t="s">
        <v>78</v>
      </c>
      <c r="E53" t="s">
        <v>79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0</v>
      </c>
      <c r="AB53" s="5"/>
      <c r="AC53" s="5">
        <v>0</v>
      </c>
      <c r="AD53" s="5"/>
      <c r="AE53" s="5">
        <v>0</v>
      </c>
      <c r="AF53" s="5"/>
      <c r="AG53" s="25">
        <v>0</v>
      </c>
      <c r="AH53" s="5"/>
      <c r="AI53" s="5">
        <v>100000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0</v>
      </c>
      <c r="AT53" s="5"/>
      <c r="AU53" s="5">
        <f>SUM(K53:AS53)</f>
        <v>100000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">
      <c r="B54" t="s">
        <v>85</v>
      </c>
      <c r="E54" t="s">
        <v>86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5">
        <v>1000</v>
      </c>
      <c r="AB54" s="5"/>
      <c r="AC54" s="5">
        <v>0</v>
      </c>
      <c r="AD54" s="5"/>
      <c r="AE54" s="5">
        <v>0</v>
      </c>
      <c r="AF54" s="5"/>
      <c r="AG54" s="2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 t="shared" si="1"/>
        <v>1000</v>
      </c>
      <c r="AW54" s="5">
        <v>0</v>
      </c>
      <c r="AX54" s="5"/>
      <c r="AY54" s="5">
        <v>0</v>
      </c>
      <c r="AZ54" s="5"/>
      <c r="BA54" s="5">
        <v>0</v>
      </c>
      <c r="BB54" s="5"/>
    </row>
    <row r="55" spans="1:5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2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">
      <c r="A57" s="6" t="s">
        <v>39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W57" s="5"/>
      <c r="AX57" s="5"/>
      <c r="AY57" s="5"/>
      <c r="AZ57" s="5"/>
      <c r="BA57" s="5"/>
      <c r="BB57" s="5"/>
    </row>
    <row r="58" spans="1:54" x14ac:dyDescent="0.2">
      <c r="B58" t="s">
        <v>40</v>
      </c>
      <c r="E58" t="s">
        <v>91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584500</v>
      </c>
      <c r="X58" s="5"/>
      <c r="Y58" s="5">
        <v>50000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2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5">
        <v>584500</v>
      </c>
      <c r="AT58" s="5"/>
      <c r="AU58" s="5">
        <f>SUM(K58:AS58)</f>
        <v>1219000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">
      <c r="B59" t="s">
        <v>41</v>
      </c>
      <c r="E59" t="s">
        <v>92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325000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2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5">
        <v>325000</v>
      </c>
      <c r="AT59" s="5"/>
      <c r="AU59" s="5">
        <f>SUM(K59:AS59)</f>
        <v>650000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">
      <c r="B60" t="s">
        <v>42</v>
      </c>
      <c r="E60" t="s">
        <v>43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2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">
      <c r="B61" t="s">
        <v>44</v>
      </c>
      <c r="E61" t="s">
        <v>45</v>
      </c>
      <c r="K61" s="5">
        <v>0</v>
      </c>
      <c r="L61" s="5"/>
      <c r="M61" s="5">
        <v>0</v>
      </c>
      <c r="N61" s="5"/>
      <c r="O61" s="5">
        <v>0</v>
      </c>
      <c r="P61" s="5"/>
      <c r="Q61" s="5">
        <v>0</v>
      </c>
      <c r="R61" s="5"/>
      <c r="S61" s="5">
        <v>0</v>
      </c>
      <c r="T61" s="5"/>
      <c r="U61" s="5">
        <v>0</v>
      </c>
      <c r="V61" s="5"/>
      <c r="W61" s="5">
        <v>0</v>
      </c>
      <c r="X61" s="5"/>
      <c r="Y61" s="5">
        <v>0</v>
      </c>
      <c r="Z61" s="5"/>
      <c r="AA61" s="5">
        <v>0</v>
      </c>
      <c r="AB61" s="5"/>
      <c r="AC61" s="5">
        <v>0</v>
      </c>
      <c r="AD61" s="5"/>
      <c r="AE61" s="5">
        <v>0</v>
      </c>
      <c r="AF61" s="5"/>
      <c r="AG61" s="25">
        <v>0</v>
      </c>
      <c r="AH61" s="5"/>
      <c r="AI61" s="5">
        <v>0</v>
      </c>
      <c r="AJ61" s="5"/>
      <c r="AK61" s="5">
        <v>0</v>
      </c>
      <c r="AL61" s="5"/>
      <c r="AM61" s="5">
        <v>0</v>
      </c>
      <c r="AN61" s="5"/>
      <c r="AO61" s="5">
        <v>0</v>
      </c>
      <c r="AP61" s="5"/>
      <c r="AQ61" s="5">
        <v>0</v>
      </c>
      <c r="AR61" s="5"/>
      <c r="AS61" s="5">
        <v>0</v>
      </c>
      <c r="AT61" s="5"/>
      <c r="AU61" s="5">
        <f>SUM(K61:AS61)</f>
        <v>0</v>
      </c>
      <c r="AW61" s="5">
        <v>0</v>
      </c>
      <c r="AX61" s="5"/>
      <c r="AY61" s="5">
        <v>0</v>
      </c>
      <c r="AZ61" s="5"/>
      <c r="BA61" s="5">
        <v>0</v>
      </c>
      <c r="BB61" s="5"/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2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2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2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W64" s="5"/>
      <c r="AX64" s="5"/>
      <c r="AY64" s="5"/>
      <c r="AZ64" s="5"/>
      <c r="BA64" s="5"/>
      <c r="BB64" s="5"/>
    </row>
    <row r="65" spans="1:54" s="5" customFormat="1" x14ac:dyDescent="0.2">
      <c r="A65" s="13" t="s">
        <v>59</v>
      </c>
      <c r="I65" s="14">
        <f>SUM(I14:I61)</f>
        <v>0</v>
      </c>
      <c r="K65" s="14">
        <f>SUM(K14:K61)</f>
        <v>3490561</v>
      </c>
      <c r="M65" s="14">
        <f>SUM(M14:M61)</f>
        <v>4011787.32</v>
      </c>
      <c r="O65" s="14">
        <f>SUM(O14:O61)</f>
        <v>5909962.6400000006</v>
      </c>
      <c r="Q65" s="14">
        <f>SUM(Q14:Q61)</f>
        <v>4335610</v>
      </c>
      <c r="S65" s="14">
        <f>SUM(S14:S61)</f>
        <v>1406772.72</v>
      </c>
      <c r="U65" s="14">
        <f>SUM(U14:U61)</f>
        <v>4559248</v>
      </c>
      <c r="W65" s="14">
        <f>SUM(W14:W61)</f>
        <v>5727155.1799999997</v>
      </c>
      <c r="Y65" s="14">
        <f>SUM(Y14:Y61)</f>
        <v>6911140</v>
      </c>
      <c r="AA65" s="14">
        <f>SUM(AA14:AA61)</f>
        <v>10238072.790000001</v>
      </c>
      <c r="AC65" s="14">
        <f>SUM(AC14:AC61)</f>
        <v>-4058107.09</v>
      </c>
      <c r="AE65" s="14">
        <f>SUM(AE14:AE61)</f>
        <v>2684187.5</v>
      </c>
      <c r="AG65" s="27">
        <f>SUM(AG14:AG61)</f>
        <v>7531168</v>
      </c>
      <c r="AI65" s="14">
        <f>SUM(AI14:AI61)</f>
        <v>2549724.46</v>
      </c>
      <c r="AK65" s="14">
        <f>SUM(AK14:AK61)</f>
        <v>0</v>
      </c>
      <c r="AM65" s="14">
        <f>SUM(AM14:AM61)</f>
        <v>6365019</v>
      </c>
      <c r="AO65" s="14">
        <f>SUM(AO14:AO61)</f>
        <v>2083733</v>
      </c>
      <c r="AQ65" s="14">
        <f>SUM(AQ14:AQ61)</f>
        <v>1258819</v>
      </c>
      <c r="AS65" s="14">
        <f>SUM(AS14:AS61)</f>
        <v>4933217</v>
      </c>
      <c r="AU65" s="14">
        <f>SUM(AU14:AU61)</f>
        <v>69938070.520000011</v>
      </c>
      <c r="AW65" s="14">
        <f>SUM(AW14:AW61)</f>
        <v>4601269</v>
      </c>
      <c r="AY65" s="14">
        <f>SUM(AY14:AY61)</f>
        <v>5828283</v>
      </c>
      <c r="BA65" s="14">
        <f>SUM(BA14:BA61)</f>
        <v>4230019</v>
      </c>
    </row>
    <row r="66" spans="1:54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2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W66" s="5"/>
      <c r="AX66" s="5"/>
      <c r="AY66" s="5"/>
      <c r="AZ66" s="5"/>
      <c r="BA66" s="5"/>
      <c r="BB66" s="5"/>
    </row>
    <row r="67" spans="1:54" ht="13.5" thickBot="1" x14ac:dyDescent="0.25">
      <c r="A67" s="6" t="s">
        <v>60</v>
      </c>
      <c r="I67" s="15">
        <f>I9-I65</f>
        <v>21561127.32</v>
      </c>
      <c r="K67" s="15">
        <f>K9-K65</f>
        <v>889022.27999999933</v>
      </c>
      <c r="L67" s="5"/>
      <c r="M67" s="15">
        <f>M9-M65</f>
        <v>-1702288.3299999996</v>
      </c>
      <c r="N67" s="5"/>
      <c r="O67" s="15">
        <f>O9-O65</f>
        <v>1219657.3399999999</v>
      </c>
      <c r="P67" s="5"/>
      <c r="Q67" s="15">
        <f>Q9-Q65</f>
        <v>1066955.4500000002</v>
      </c>
      <c r="R67" s="5"/>
      <c r="S67" s="15">
        <f>S9-S65</f>
        <v>4306771.04</v>
      </c>
      <c r="T67" s="5"/>
      <c r="U67" s="15">
        <f>U9-U65</f>
        <v>-1313005.3599999999</v>
      </c>
      <c r="V67" s="5"/>
      <c r="W67" s="15">
        <f>W9-W65</f>
        <v>4258505.4800000004</v>
      </c>
      <c r="X67" s="5"/>
      <c r="Y67" s="15">
        <f>Y9-Y65</f>
        <v>-2916264.76</v>
      </c>
      <c r="Z67" s="5"/>
      <c r="AA67" s="15">
        <f>AA9-AA65</f>
        <v>-7386799.790000001</v>
      </c>
      <c r="AB67" s="5"/>
      <c r="AC67" s="15">
        <f>AC9-AC65</f>
        <v>5776580.6699999999</v>
      </c>
      <c r="AD67" s="5"/>
      <c r="AE67" s="15">
        <f>AE9-AE65</f>
        <v>-2684187.5</v>
      </c>
      <c r="AF67" s="5"/>
      <c r="AG67" s="28">
        <f>AG9-AG65</f>
        <v>-7531168</v>
      </c>
      <c r="AH67" s="5"/>
      <c r="AI67" s="15">
        <f>AI9-AI65</f>
        <v>-2549724.46</v>
      </c>
      <c r="AJ67" s="5"/>
      <c r="AK67" s="15">
        <f>AK9-AK65</f>
        <v>0</v>
      </c>
      <c r="AL67" s="5"/>
      <c r="AM67" s="15">
        <f>AM9-AM65</f>
        <v>-6365019</v>
      </c>
      <c r="AN67" s="5"/>
      <c r="AO67" s="15">
        <f>AO9-AO65</f>
        <v>-2083733</v>
      </c>
      <c r="AP67" s="5"/>
      <c r="AQ67" s="15">
        <f>AQ9-AQ65</f>
        <v>-1258819</v>
      </c>
      <c r="AR67" s="5"/>
      <c r="AS67" s="15">
        <f>AS9-AS65</f>
        <v>-4933217</v>
      </c>
      <c r="AT67" s="5"/>
      <c r="AU67" s="15">
        <f>AU9-AU65</f>
        <v>-1645606.6199999899</v>
      </c>
      <c r="AW67" s="15">
        <f>AW9-AW65</f>
        <v>-4601269</v>
      </c>
      <c r="AX67" s="5"/>
      <c r="AY67" s="15">
        <f>AY9-AY65</f>
        <v>-5828283</v>
      </c>
      <c r="AZ67" s="5"/>
      <c r="BA67" s="15">
        <f>BA9-BA65</f>
        <v>-4230019</v>
      </c>
      <c r="BB67" s="5"/>
    </row>
    <row r="68" spans="1:54" ht="13.5" thickTop="1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2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2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2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2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2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2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2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2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2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2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2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2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2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2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2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2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2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2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2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2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2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2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2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2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2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2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2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2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2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2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2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2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2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2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2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2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2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"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2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W119" s="5"/>
      <c r="AX119" s="5"/>
      <c r="AY119" s="5"/>
      <c r="AZ119" s="5"/>
      <c r="BA119" s="5"/>
      <c r="BB119" s="5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  <row r="206" spans="25:25" x14ac:dyDescent="0.2">
      <c r="Y206"/>
    </row>
  </sheetData>
  <mergeCells count="23">
    <mergeCell ref="E34:G34"/>
    <mergeCell ref="E29:G29"/>
    <mergeCell ref="E23:G23"/>
    <mergeCell ref="E25:G25"/>
    <mergeCell ref="E27:G27"/>
    <mergeCell ref="E24:G24"/>
    <mergeCell ref="E19:G19"/>
    <mergeCell ref="E18:G18"/>
    <mergeCell ref="E17:G17"/>
    <mergeCell ref="E21:G21"/>
    <mergeCell ref="E20:G20"/>
    <mergeCell ref="E28:G28"/>
    <mergeCell ref="E22:G22"/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2001-12-21T01:19:15Z</cp:lastPrinted>
  <dcterms:created xsi:type="dcterms:W3CDTF">2001-12-05T05:03:43Z</dcterms:created>
  <dcterms:modified xsi:type="dcterms:W3CDTF">2023-09-15T21:03:10Z</dcterms:modified>
</cp:coreProperties>
</file>