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6741C010-AD72-4EC6-8EE5-563E5E905F64}" xr6:coauthVersionLast="47" xr6:coauthVersionMax="47" xr10:uidLastSave="{00000000-0000-0000-0000-000000000000}"/>
  <bookViews>
    <workbookView xWindow="-120" yWindow="-120" windowWidth="38640" windowHeight="15720" activeTab="2"/>
  </bookViews>
  <sheets>
    <sheet name="PA" sheetId="1" r:id="rId1"/>
    <sheet name="NY" sheetId="2" r:id="rId2"/>
    <sheet name="CA" sheetId="4" r:id="rId3"/>
    <sheet name="MA" sheetId="3" r:id="rId4"/>
  </sheets>
  <definedNames>
    <definedName name="_xlnm.Print_Area" localSheetId="2">CA!$A$1:$AL$24</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5" i="4" l="1"/>
  <c r="D5" i="4"/>
  <c r="E5" i="4"/>
  <c r="F5" i="4"/>
  <c r="G5" i="4"/>
  <c r="H5" i="4"/>
  <c r="H6" i="4"/>
  <c r="H7" i="4"/>
  <c r="B8" i="2"/>
</calcChain>
</file>

<file path=xl/sharedStrings.xml><?xml version="1.0" encoding="utf-8"?>
<sst xmlns="http://schemas.openxmlformats.org/spreadsheetml/2006/main" count="215" uniqueCount="161">
  <si>
    <t>Allegheny (West Penn Power)</t>
  </si>
  <si>
    <t>Citizens Electric of Lewisburg</t>
  </si>
  <si>
    <t>Duquesne Light Comp (DQE)</t>
  </si>
  <si>
    <t>First Energy (Penn Power Comp.)</t>
  </si>
  <si>
    <t>Met Ed (GPU)</t>
  </si>
  <si>
    <t>Penelec (GPU)</t>
  </si>
  <si>
    <t>PPL</t>
  </si>
  <si>
    <t>PECO/Exelon</t>
  </si>
  <si>
    <t>Pike County Light &amp; Power</t>
  </si>
  <si>
    <t xml:space="preserve">UGI </t>
  </si>
  <si>
    <t>Wellsboro Electric</t>
  </si>
  <si>
    <t>Transmission</t>
  </si>
  <si>
    <t>Other (/kWh)</t>
  </si>
  <si>
    <t>CTC (/kWh)</t>
  </si>
  <si>
    <t>n/a</t>
  </si>
  <si>
    <t>Distribution (/kWh)</t>
  </si>
  <si>
    <t>b</t>
  </si>
  <si>
    <t>a</t>
  </si>
  <si>
    <t>f</t>
  </si>
  <si>
    <t>k</t>
  </si>
  <si>
    <t>c</t>
  </si>
  <si>
    <t>j</t>
  </si>
  <si>
    <t>d</t>
  </si>
  <si>
    <t>e</t>
  </si>
  <si>
    <t>I</t>
  </si>
  <si>
    <t>h</t>
  </si>
  <si>
    <t>g</t>
  </si>
  <si>
    <t>m</t>
  </si>
  <si>
    <t>n</t>
  </si>
  <si>
    <t>o</t>
  </si>
  <si>
    <t>Generation/Energy (if PLR)  (/kWh)</t>
  </si>
  <si>
    <t>b) Intangible transition</t>
  </si>
  <si>
    <t>n) Intangible transition charge</t>
  </si>
  <si>
    <t>x</t>
  </si>
  <si>
    <t>p</t>
  </si>
  <si>
    <t>q</t>
  </si>
  <si>
    <t>r</t>
  </si>
  <si>
    <t>s</t>
  </si>
  <si>
    <t>t</t>
  </si>
  <si>
    <t>SBC (/kWh)</t>
  </si>
  <si>
    <t>u</t>
  </si>
  <si>
    <t>v</t>
  </si>
  <si>
    <t>w</t>
  </si>
  <si>
    <t>y</t>
  </si>
  <si>
    <t>NiMo</t>
  </si>
  <si>
    <t>a) Referred to as "delivery". Basic service and delivery charges vary by load zone. Cost listed is for load including Buffalo</t>
  </si>
  <si>
    <t>b) "Electricity supply charge" - based on market; varies by month and load zone.</t>
  </si>
  <si>
    <t>NY Electric &amp; Gas</t>
  </si>
  <si>
    <t>c) Other charges/credits: 1) Delivery charge adjustment (varies by month and zone); 2) Customer service credit = $1.00 + 0.7/kWh if ESCo used</t>
  </si>
  <si>
    <t>Consolidated Edison</t>
  </si>
  <si>
    <t>Rochester Gas &amp; Electric</t>
  </si>
  <si>
    <t>d) Charge is for July 2001 for first 250 kWh (over 250= 5.023)</t>
  </si>
  <si>
    <t>e) Charge is for July 2001 for first 250 kWh (over 250= 0.819)</t>
  </si>
  <si>
    <t>f) Monthly adjustment - negative most months for NYC, positive for Westchester</t>
  </si>
  <si>
    <t>Orange and Rockland Utilities</t>
  </si>
  <si>
    <t>Notes</t>
  </si>
  <si>
    <t>Effective 4/1/01 - rate increase for all classifications.  Example, Orange/Rockland counties charges multiplied by factor of 0.9950</t>
  </si>
  <si>
    <t>LIPA</t>
  </si>
  <si>
    <t>g) for first 250 kWh all year (over 250=5.800 in summer and 4.335 in other months)</t>
  </si>
  <si>
    <t>h) "Market supply"</t>
  </si>
  <si>
    <t>i) energy cost adjustment = 0.27</t>
  </si>
  <si>
    <t>k) Charges are inclusive- first 250 kWh= 12.49 all summer; over 250 kWh = 13.67 summer; 11.79 winter</t>
  </si>
  <si>
    <t>Central Hudson Gas &amp; Electric</t>
  </si>
  <si>
    <t>l</t>
  </si>
  <si>
    <t>PENNSYLVANIA</t>
  </si>
  <si>
    <t>NEW YORK</t>
  </si>
  <si>
    <t>MASSACHUSETTS</t>
  </si>
  <si>
    <t>Nantucket Electric</t>
  </si>
  <si>
    <r>
      <t>Customer charge (</t>
    </r>
    <r>
      <rPr>
        <b/>
        <sz val="10"/>
        <rFont val="Arial"/>
        <family val="2"/>
      </rPr>
      <t>$/month</t>
    </r>
    <r>
      <rPr>
        <sz val="10"/>
        <rFont val="Arial"/>
      </rPr>
      <t>)</t>
    </r>
  </si>
  <si>
    <t>Massachusetts Electric</t>
  </si>
  <si>
    <t>Fitchburg Gas &amp; Electric</t>
  </si>
  <si>
    <t>Notes:</t>
  </si>
  <si>
    <t>Renewables charge (/kWh)</t>
  </si>
  <si>
    <t>a) includes Default Service Adjustment Factor of 0.198/kWh</t>
  </si>
  <si>
    <t>b) Standard service charge (default service charge is specified in tariff)</t>
  </si>
  <si>
    <t>c) Cable facilities surcharge (1.582/kWh in the winter)</t>
  </si>
  <si>
    <t>Generation/Energy (if SOS)  (/kWh)</t>
  </si>
  <si>
    <t>d) includes a 0.819 "Seabrook amortization charge"</t>
  </si>
  <si>
    <t>NSTAR</t>
  </si>
  <si>
    <t>Energy Conservation (/kWh)</t>
  </si>
  <si>
    <t>e) includes a SOS fuel adjustment of 2.551</t>
  </si>
  <si>
    <t>All charges are in cents unless otherwise specified</t>
  </si>
  <si>
    <t>All charges assume Standard Offer Service.  All charges are in cents unless otherwise specified.</t>
  </si>
  <si>
    <t>Western Massachusetts Electric</t>
  </si>
  <si>
    <t>Transition charge (/kWh)</t>
  </si>
  <si>
    <t>f) includes a default service adjustment of 0.363/kWh</t>
  </si>
  <si>
    <t>CALIFORNIA</t>
  </si>
  <si>
    <t>PG&amp;E</t>
  </si>
  <si>
    <t>SCE</t>
  </si>
  <si>
    <t>SDG&amp;E</t>
  </si>
  <si>
    <t>Generation/Energy (/kWh)</t>
  </si>
  <si>
    <t>Baseline</t>
  </si>
  <si>
    <t>Public Purpose Programs (/kWh)</t>
  </si>
  <si>
    <t>Distribution</t>
  </si>
  <si>
    <t>Public Purpose</t>
  </si>
  <si>
    <t>Generation</t>
  </si>
  <si>
    <t>Total Minimum</t>
  </si>
  <si>
    <r>
      <t>Minimum charge per meter (</t>
    </r>
    <r>
      <rPr>
        <b/>
        <sz val="10"/>
        <rFont val="Arial"/>
        <family val="2"/>
      </rPr>
      <t>$/month</t>
    </r>
    <r>
      <rPr>
        <sz val="10"/>
        <rFont val="Arial"/>
      </rPr>
      <t xml:space="preserve">) </t>
    </r>
    <r>
      <rPr>
        <vertAlign val="superscript"/>
        <sz val="10"/>
        <rFont val="Arial"/>
        <family val="2"/>
      </rPr>
      <t>a</t>
    </r>
  </si>
  <si>
    <t>a) Charges are a per day rate - here a 30 day month is assumed</t>
  </si>
  <si>
    <t>Nuclear Decommission (/kWh)</t>
  </si>
  <si>
    <t>FTA -fixed transition amount (/kWh)</t>
  </si>
  <si>
    <t>Reliability Svc.</t>
  </si>
  <si>
    <t>Summer</t>
  </si>
  <si>
    <t>Winter</t>
  </si>
  <si>
    <t>CTC</t>
  </si>
  <si>
    <t>101-130%</t>
  </si>
  <si>
    <t>131-200%</t>
  </si>
  <si>
    <t>201-300%</t>
  </si>
  <si>
    <t>over 300%</t>
  </si>
  <si>
    <t>Tier 2 (PGE)</t>
  </si>
  <si>
    <t>PUC Reimbursement fee</t>
  </si>
  <si>
    <t>Legislated rate reduction (%)</t>
  </si>
  <si>
    <t>Baseline (Tier I)</t>
  </si>
  <si>
    <t>Nonbaseline/Tier II</t>
  </si>
  <si>
    <t>All charges are in cents unless otherwise noted</t>
  </si>
  <si>
    <t>b) The non-baseline amount is the same year round</t>
  </si>
  <si>
    <t xml:space="preserve">c) Generation is based on total rate less distribution, trans., PPP, ND and FTA (where applicable) </t>
  </si>
  <si>
    <t>d) CTC is calculated residually by subtracting the "PX" charge from the generation charge. An alternative calculation exists where minimum charge is invoked.</t>
  </si>
  <si>
    <t>e) Represents a 10% reduction in CTC. Those eligible for credit will repay the bonds or other ratemaking mechanism used to provide the credit.  It does not apply to increases in rates after 1/3/01.</t>
  </si>
  <si>
    <t>h) Equal to Total Generation minus Averaged Procured Energy Charge</t>
  </si>
  <si>
    <t>g) Distribution charge is the same for all usage amounts</t>
  </si>
  <si>
    <t>Tariff effective 7/1/01</t>
  </si>
  <si>
    <t>I) The Utility Distribution Company Total Rate is $0.170/day, here multiplied by 30 (days/month)</t>
  </si>
  <si>
    <t>j) Includes Transmission Revenue Balancing Account Adjustment of 0.152/kWh and Trans. Access Charge Adjustment of 0.004/kWh</t>
  </si>
  <si>
    <t>k) Market rates</t>
  </si>
  <si>
    <t>l) The sum of rates for Internally and Externally Managed Costs, Ongoing CTC and Reliability Must Run Generation Rates (it is unclear why RMR and CTC are listed again separately)</t>
  </si>
  <si>
    <t>Nonbaseline</t>
  </si>
  <si>
    <t>a) There is also an ancillary charge of  0.00141</t>
  </si>
  <si>
    <t>c) Price for first 200 kWh (next 800 = 1.5115; additional = 1.1115</t>
  </si>
  <si>
    <t>d) For PLR customers; this is a maximum charge and includes transmission</t>
  </si>
  <si>
    <t>e) If an EGS is selected, transmission and generation are not charged by DQE</t>
  </si>
  <si>
    <t xml:space="preserve">f) Generation charge includes transmission ancillary services, etc. </t>
  </si>
  <si>
    <t>g) Per first 350 kWh (over 350 = 1.377; charge decreases when a load meter is installed)</t>
  </si>
  <si>
    <t>h) Energy and capacity charges (over 350=4.141; charge decreases when a load meter is installed)</t>
  </si>
  <si>
    <t>i) Those with an alternative supplier will receive credit for ancillary services charged as part of transmission charges; there is also a "loss" charge</t>
  </si>
  <si>
    <t>j) For the first 200 kWh (next 600 = 1.594; additional = 1.594)</t>
  </si>
  <si>
    <t>k) The charge "will provide and charge consistent with PJM Open Access Transmission Tariff…"</t>
  </si>
  <si>
    <t>l) For the first 200 kWh (next 600 = 0.352; additional = 0.325)</t>
  </si>
  <si>
    <t>m) For the first 200 kWh (next 600 = 4.256; additional = 3.903)</t>
  </si>
  <si>
    <t>o) For June-September for first 500 kWh (additional kWh is 5.31); winter is 4.57</t>
  </si>
  <si>
    <t>p) For June-September for first 500 kWh (additional kWh is 3.12); winter is 2.71</t>
  </si>
  <si>
    <t>q) For June-September for first 500 kWh (additional kWh is 5.61); winter is 5.02</t>
  </si>
  <si>
    <t>r) "Delivery" charge for first 1,000 kWh (over 1k = 3.2507)</t>
  </si>
  <si>
    <t>s) For first 1k (over 1k = .0635)</t>
  </si>
  <si>
    <t>t) For first 1k (over 1k = 4.6427)</t>
  </si>
  <si>
    <t>u) For first 500 (next 500=2.684, over 1000=1.971)</t>
  </si>
  <si>
    <t>v) For all</t>
  </si>
  <si>
    <t>w) For first 500 (next 500=0.736, over 1000=0.564)</t>
  </si>
  <si>
    <t>x) For first 500 (next 500=4.032, over 1000=3.090)</t>
  </si>
  <si>
    <t>y) Generation and transmission charge is a variable market rate (3.9045 as of Nov. 00)</t>
  </si>
  <si>
    <t>See note "i"</t>
  </si>
  <si>
    <r>
      <t>Restructuring Implementation Rate</t>
    </r>
    <r>
      <rPr>
        <vertAlign val="superscript"/>
        <sz val="10"/>
        <rFont val="Arial"/>
        <family val="2"/>
      </rPr>
      <t xml:space="preserve"> l</t>
    </r>
  </si>
  <si>
    <t>Transmission Revenue Balancing  Acct. Adj.</t>
  </si>
  <si>
    <t>DWR procurement (/kWh)</t>
  </si>
  <si>
    <t>Nuclear decommissioning</t>
  </si>
  <si>
    <t>Tariff effective 6/3/01</t>
  </si>
  <si>
    <t>Tariff filed 7/2/01</t>
  </si>
  <si>
    <t xml:space="preserve">f) The "min. charge" (here -the daily charge x 30) is applicable when when kWh used multiplied by a rate of $0.08282/kWh plus the applicable basic charge (currently $0.033) is less than the min. charge. </t>
  </si>
  <si>
    <t xml:space="preserve">All charges are in cents, unless otherwise specified.  All charges are for the basic residential service currently effective and assumes one "dwelling".  When a charge is dependant on quantity of kWhs, the charge for the first level is used and a footnote indicates the price differs depending on quantity. </t>
  </si>
  <si>
    <t>j) Rate is .1790/day (charge on table is multiplied by 30 days)</t>
  </si>
  <si>
    <t>l) The charge for electric power will be adjusted each month by an amount determined as the factor of adjustment (currently 1.0739) multiplied by the Energy Supply Charge ("designed to recover all costs incurred by the Company in providing electric supply"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</si>
</sst>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0.00\)"/>
  </numFmts>
  <fonts count="7" x14ac:knownFonts="1">
    <font>
      <sz val="10"/>
      <name val="Arial"/>
    </font>
    <font>
      <vertAlign val="superscript"/>
      <sz val="10"/>
      <name val="Arial"/>
      <family val="2"/>
    </font>
    <font>
      <sz val="8"/>
      <name val="Arial"/>
      <family val="2"/>
    </font>
    <font>
      <b/>
      <sz val="10"/>
      <name val="Arial"/>
      <family val="2"/>
    </font>
    <font>
      <sz val="9"/>
      <name val="Arial"/>
      <family val="2"/>
    </font>
    <font>
      <sz val="10"/>
      <name val="Arial"/>
      <family val="2"/>
    </font>
    <font>
      <b/>
      <vertAlign val="superscript"/>
      <sz val="10"/>
      <name val="Arial"/>
      <family val="2"/>
    </font>
  </fonts>
  <fills count="2">
    <fill>
      <patternFill patternType="none"/>
    </fill>
    <fill>
      <patternFill patternType="gray125"/>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81">
    <xf numFmtId="0" fontId="0" fillId="0" borderId="0" xfId="0"/>
    <xf numFmtId="0" fontId="0" fillId="0" borderId="0" xfId="0" applyAlignment="1">
      <alignment horizontal="right"/>
    </xf>
    <xf numFmtId="0" fontId="0" fillId="0" borderId="0" xfId="0" applyFill="1" applyBorder="1" applyAlignment="1">
      <alignment horizontal="right"/>
    </xf>
    <xf numFmtId="0" fontId="0" fillId="0" borderId="0" xfId="0" applyBorder="1"/>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1" fillId="0" borderId="0" xfId="0" applyFont="1"/>
    <xf numFmtId="0" fontId="1" fillId="0" borderId="0" xfId="0" applyFont="1" applyAlignment="1">
      <alignment vertical="top"/>
    </xf>
    <xf numFmtId="0" fontId="1" fillId="0" borderId="0" xfId="0" applyFont="1" applyAlignment="1">
      <alignment horizontal="right"/>
    </xf>
    <xf numFmtId="0" fontId="1" fillId="0" borderId="1" xfId="0" applyFont="1" applyBorder="1" applyAlignment="1">
      <alignment vertical="top"/>
    </xf>
    <xf numFmtId="0" fontId="0" fillId="0" borderId="1" xfId="0" applyBorder="1" applyAlignment="1">
      <alignment horizontal="center" vertical="top"/>
    </xf>
    <xf numFmtId="2" fontId="0" fillId="0" borderId="0" xfId="0" applyNumberFormat="1"/>
    <xf numFmtId="2" fontId="0" fillId="0" borderId="1" xfId="0" applyNumberFormat="1" applyBorder="1" applyAlignment="1">
      <alignment vertical="top" wrapText="1"/>
    </xf>
    <xf numFmtId="2" fontId="0" fillId="0" borderId="0" xfId="0" applyNumberFormat="1" applyAlignment="1">
      <alignment horizontal="right"/>
    </xf>
    <xf numFmtId="2" fontId="0" fillId="0" borderId="0" xfId="0" applyNumberFormat="1" applyFill="1" applyBorder="1" applyAlignment="1">
      <alignment horizontal="right"/>
    </xf>
    <xf numFmtId="0" fontId="2" fillId="0" borderId="0" xfId="0" applyFont="1" applyAlignment="1">
      <alignment wrapText="1"/>
    </xf>
    <xf numFmtId="2" fontId="4" fillId="0" borderId="1" xfId="0" applyNumberFormat="1" applyFont="1" applyBorder="1" applyAlignment="1">
      <alignment vertical="top" wrapText="1"/>
    </xf>
    <xf numFmtId="2" fontId="1" fillId="0" borderId="1" xfId="0" applyNumberFormat="1" applyFont="1" applyBorder="1" applyAlignment="1">
      <alignment vertical="top" wrapText="1"/>
    </xf>
    <xf numFmtId="2" fontId="1" fillId="0" borderId="0" xfId="0" applyNumberFormat="1" applyFont="1"/>
    <xf numFmtId="0" fontId="0" fillId="0" borderId="0" xfId="0" applyAlignment="1">
      <alignment wrapText="1"/>
    </xf>
    <xf numFmtId="0" fontId="1" fillId="0" borderId="0" xfId="0" applyFont="1" applyAlignment="1">
      <alignment wrapText="1"/>
    </xf>
    <xf numFmtId="0" fontId="3" fillId="0" borderId="0" xfId="0" applyFont="1"/>
    <xf numFmtId="0" fontId="0" fillId="0" borderId="2" xfId="0" applyBorder="1" applyAlignment="1">
      <alignment horizontal="center" vertical="top"/>
    </xf>
    <xf numFmtId="0" fontId="0" fillId="0" borderId="3" xfId="0" applyBorder="1" applyAlignment="1">
      <alignment horizontal="center" vertical="top"/>
    </xf>
    <xf numFmtId="0" fontId="1" fillId="0" borderId="1" xfId="0" applyFont="1" applyBorder="1" applyAlignment="1">
      <alignment vertical="top" wrapText="1"/>
    </xf>
    <xf numFmtId="0" fontId="5" fillId="0" borderId="0" xfId="0" applyFont="1"/>
    <xf numFmtId="0" fontId="1" fillId="0" borderId="0" xfId="0" applyFont="1" applyBorder="1"/>
    <xf numFmtId="0" fontId="1" fillId="0" borderId="0" xfId="0" applyFont="1" applyBorder="1" applyAlignment="1">
      <alignment vertical="top"/>
    </xf>
    <xf numFmtId="0" fontId="1" fillId="0" borderId="0" xfId="0" applyFont="1" applyBorder="1" applyAlignment="1"/>
    <xf numFmtId="0" fontId="0" fillId="0" borderId="0" xfId="0" applyAlignment="1"/>
    <xf numFmtId="0" fontId="1" fillId="0" borderId="0" xfId="0" applyFont="1" applyAlignment="1"/>
    <xf numFmtId="0" fontId="0" fillId="0" borderId="0" xfId="0" applyBorder="1" applyAlignment="1">
      <alignment horizontal="center" vertical="top"/>
    </xf>
    <xf numFmtId="0" fontId="0" fillId="0" borderId="0" xfId="0" applyBorder="1" applyAlignment="1">
      <alignment vertical="top"/>
    </xf>
    <xf numFmtId="2" fontId="0" fillId="0" borderId="0" xfId="0" applyNumberFormat="1" applyBorder="1" applyAlignment="1">
      <alignment vertical="top" wrapText="1"/>
    </xf>
    <xf numFmtId="0" fontId="0" fillId="0" borderId="0"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2" fontId="3" fillId="0" borderId="3" xfId="0" applyNumberFormat="1" applyFont="1" applyBorder="1" applyAlignment="1">
      <alignment horizontal="center" vertical="top" wrapText="1"/>
    </xf>
    <xf numFmtId="0" fontId="0" fillId="0" borderId="3" xfId="0" applyBorder="1" applyAlignment="1">
      <alignment horizontal="center" vertical="top" wrapText="1"/>
    </xf>
    <xf numFmtId="2" fontId="0" fillId="0" borderId="4" xfId="0" applyNumberFormat="1" applyBorder="1" applyAlignment="1">
      <alignment vertical="top" wrapText="1"/>
    </xf>
    <xf numFmtId="2" fontId="0" fillId="0" borderId="2" xfId="0" applyNumberFormat="1" applyBorder="1" applyAlignment="1">
      <alignment vertical="top" wrapText="1"/>
    </xf>
    <xf numFmtId="2" fontId="0" fillId="0" borderId="5" xfId="0" applyNumberFormat="1" applyBorder="1" applyAlignment="1">
      <alignment vertical="top" wrapText="1"/>
    </xf>
    <xf numFmtId="2" fontId="0" fillId="0" borderId="3" xfId="0" applyNumberFormat="1" applyBorder="1" applyAlignment="1">
      <alignment vertical="top" wrapText="1"/>
    </xf>
    <xf numFmtId="0" fontId="0" fillId="0" borderId="6" xfId="0" applyBorder="1" applyAlignment="1">
      <alignment horizontal="center" vertical="top"/>
    </xf>
    <xf numFmtId="0" fontId="0" fillId="0" borderId="4" xfId="0" applyBorder="1" applyAlignment="1">
      <alignment horizontal="center" vertical="top"/>
    </xf>
    <xf numFmtId="0" fontId="0" fillId="0" borderId="0" xfId="0" applyFill="1" applyBorder="1" applyAlignment="1"/>
    <xf numFmtId="0" fontId="1" fillId="0" borderId="3" xfId="0" applyFont="1" applyBorder="1" applyAlignment="1">
      <alignment horizontal="center" vertical="top"/>
    </xf>
    <xf numFmtId="2" fontId="6" fillId="0" borderId="5" xfId="0" applyNumberFormat="1" applyFont="1" applyBorder="1" applyAlignment="1">
      <alignment horizontal="center" vertical="top" wrapText="1"/>
    </xf>
    <xf numFmtId="2" fontId="1" fillId="0" borderId="10" xfId="0" applyNumberFormat="1" applyFont="1" applyBorder="1" applyAlignment="1">
      <alignment vertical="top" wrapText="1"/>
    </xf>
    <xf numFmtId="2" fontId="1" fillId="0" borderId="0" xfId="0" applyNumberFormat="1" applyFont="1" applyBorder="1" applyAlignment="1">
      <alignment vertical="top" wrapText="1"/>
    </xf>
    <xf numFmtId="0" fontId="0" fillId="0" borderId="0" xfId="0" applyFill="1"/>
    <xf numFmtId="0" fontId="1" fillId="0" borderId="0" xfId="0" applyFont="1" applyFill="1"/>
    <xf numFmtId="0" fontId="0" fillId="0" borderId="0" xfId="0" applyFill="1" applyBorder="1"/>
    <xf numFmtId="0" fontId="1" fillId="0" borderId="0" xfId="0" applyFont="1" applyFill="1" applyBorder="1"/>
    <xf numFmtId="0" fontId="0" fillId="0" borderId="0" xfId="0" applyFill="1" applyAlignment="1"/>
    <xf numFmtId="0" fontId="0" fillId="0" borderId="0" xfId="0" applyFill="1" applyAlignment="1">
      <alignment vertical="top"/>
    </xf>
    <xf numFmtId="0" fontId="1" fillId="0" borderId="0" xfId="0" applyFont="1" applyFill="1" applyAlignment="1">
      <alignment vertical="top"/>
    </xf>
    <xf numFmtId="0" fontId="0" fillId="0" borderId="0" xfId="0" applyFill="1" applyBorder="1" applyAlignment="1">
      <alignment vertical="top"/>
    </xf>
    <xf numFmtId="0" fontId="1" fillId="0" borderId="0" xfId="0" applyFont="1" applyFill="1" applyBorder="1" applyAlignment="1">
      <alignment vertical="top"/>
    </xf>
    <xf numFmtId="164" fontId="0" fillId="0" borderId="0" xfId="0" applyNumberFormat="1" applyFill="1" applyAlignment="1">
      <alignment vertical="top"/>
    </xf>
    <xf numFmtId="9" fontId="0" fillId="0" borderId="0" xfId="0" applyNumberFormat="1" applyFill="1" applyAlignment="1">
      <alignment vertical="top"/>
    </xf>
    <xf numFmtId="0" fontId="1" fillId="0" borderId="0" xfId="0" applyFont="1" applyAlignment="1">
      <alignment horizontal="center"/>
    </xf>
    <xf numFmtId="0" fontId="1" fillId="0" borderId="1" xfId="0" applyFont="1" applyBorder="1" applyAlignment="1">
      <alignment horizontal="center" vertical="top"/>
    </xf>
    <xf numFmtId="0" fontId="0" fillId="0" borderId="1" xfId="0" applyFill="1" applyBorder="1" applyAlignment="1">
      <alignment vertical="top" wrapText="1"/>
    </xf>
    <xf numFmtId="0" fontId="1" fillId="0" borderId="0" xfId="0" applyFont="1" applyBorder="1" applyAlignment="1">
      <alignment horizontal="center" vertical="top"/>
    </xf>
    <xf numFmtId="0" fontId="1" fillId="0" borderId="3" xfId="0" applyFont="1" applyBorder="1" applyAlignment="1">
      <alignment horizontal="center" vertical="top" wrapText="1"/>
    </xf>
    <xf numFmtId="0" fontId="1" fillId="0" borderId="0" xfId="0" applyFont="1" applyBorder="1" applyAlignment="1">
      <alignment vertical="top" wrapText="1"/>
    </xf>
    <xf numFmtId="9" fontId="1" fillId="0" borderId="0" xfId="0" applyNumberFormat="1" applyFont="1" applyFill="1" applyAlignment="1">
      <alignment vertical="top"/>
    </xf>
    <xf numFmtId="0" fontId="5" fillId="0" borderId="0" xfId="0" applyFont="1" applyAlignment="1">
      <alignment horizontal="left" wrapText="1"/>
    </xf>
    <xf numFmtId="0" fontId="0" fillId="0" borderId="0" xfId="0" applyAlignment="1">
      <alignment horizontal="left" wrapText="1"/>
    </xf>
    <xf numFmtId="0" fontId="0" fillId="0" borderId="7"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wrapText="1"/>
    </xf>
    <xf numFmtId="0" fontId="0" fillId="0" borderId="3" xfId="0" applyBorder="1" applyAlignment="1">
      <alignment horizontal="center" vertical="top" wrapText="1"/>
    </xf>
    <xf numFmtId="2" fontId="0" fillId="0" borderId="7" xfId="0" applyNumberFormat="1" applyBorder="1" applyAlignment="1">
      <alignment horizontal="center" vertical="top" wrapText="1"/>
    </xf>
    <xf numFmtId="2" fontId="0" fillId="0" borderId="9" xfId="0" applyNumberFormat="1" applyBorder="1" applyAlignment="1">
      <alignment horizontal="center" vertical="top" wrapText="1"/>
    </xf>
    <xf numFmtId="2" fontId="0" fillId="0" borderId="8" xfId="0" applyNumberFormat="1" applyBorder="1" applyAlignment="1">
      <alignment horizontal="center" vertical="top" wrapText="1"/>
    </xf>
    <xf numFmtId="0" fontId="0" fillId="0" borderId="2" xfId="0" applyBorder="1" applyAlignment="1">
      <alignment horizontal="center" vertical="top"/>
    </xf>
    <xf numFmtId="0" fontId="0" fillId="0" borderId="5" xfId="0" applyBorder="1" applyAlignment="1">
      <alignment horizontal="center" vertical="top"/>
    </xf>
    <xf numFmtId="0" fontId="0" fillId="0" borderId="5" xfId="0"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H19" zoomScaleNormal="100" workbookViewId="0">
      <selection activeCell="L23" sqref="L23"/>
    </sheetView>
  </sheetViews>
  <sheetFormatPr defaultRowHeight="14.25" x14ac:dyDescent="0.2"/>
  <cols>
    <col min="1" max="1" width="39.42578125" customWidth="1"/>
    <col min="2" max="2" width="15" style="12" customWidth="1"/>
    <col min="3" max="3" width="16.28515625" customWidth="1"/>
    <col min="4" max="4" width="1.7109375" style="62" customWidth="1"/>
    <col min="5" max="5" width="12.140625" customWidth="1"/>
    <col min="6" max="6" width="1.42578125" style="7" customWidth="1"/>
    <col min="7" max="7" width="10.28515625" customWidth="1"/>
    <col min="8" max="8" width="1.7109375" style="7" customWidth="1"/>
    <col min="9" max="9" width="16.85546875" customWidth="1"/>
    <col min="10" max="10" width="1.85546875" style="7" customWidth="1"/>
    <col min="11" max="11" width="7" style="7" customWidth="1"/>
    <col min="12" max="12" width="11.140625" customWidth="1"/>
    <col min="13" max="13" width="1.5703125" style="7" customWidth="1"/>
    <col min="14" max="14" width="7.85546875" style="7" customWidth="1"/>
  </cols>
  <sheetData>
    <row r="1" spans="1:14" ht="15" thickBot="1" x14ac:dyDescent="0.25">
      <c r="A1" s="22" t="s">
        <v>64</v>
      </c>
    </row>
    <row r="2" spans="1:14" s="4" customFormat="1" ht="41.25" customHeight="1" thickBot="1" x14ac:dyDescent="0.25">
      <c r="B2" s="13" t="s">
        <v>68</v>
      </c>
      <c r="C2" s="11" t="s">
        <v>15</v>
      </c>
      <c r="D2" s="63"/>
      <c r="E2" s="11" t="s">
        <v>11</v>
      </c>
      <c r="F2" s="24"/>
      <c r="G2" s="6" t="s">
        <v>13</v>
      </c>
      <c r="H2" s="10"/>
      <c r="I2" s="5" t="s">
        <v>30</v>
      </c>
      <c r="J2" s="10"/>
      <c r="K2" s="5" t="s">
        <v>39</v>
      </c>
      <c r="L2" s="6" t="s">
        <v>12</v>
      </c>
      <c r="M2" s="10"/>
      <c r="N2" s="64" t="s">
        <v>55</v>
      </c>
    </row>
    <row r="3" spans="1:14" x14ac:dyDescent="0.2">
      <c r="A3" t="s">
        <v>0</v>
      </c>
      <c r="B3" s="14">
        <v>5</v>
      </c>
      <c r="C3" s="1">
        <v>1.8360000000000001E-2</v>
      </c>
      <c r="E3" s="1">
        <v>3.0300000000000001E-3</v>
      </c>
      <c r="F3" s="9" t="s">
        <v>17</v>
      </c>
      <c r="G3" s="1">
        <v>0</v>
      </c>
      <c r="H3" s="9"/>
      <c r="I3" s="1">
        <v>3.2539999999999999E-2</v>
      </c>
      <c r="K3" s="9"/>
      <c r="L3" s="1">
        <v>6.2100000000000002E-3</v>
      </c>
      <c r="M3" s="9" t="s">
        <v>16</v>
      </c>
    </row>
    <row r="4" spans="1:14" x14ac:dyDescent="0.2">
      <c r="A4" t="s">
        <v>1</v>
      </c>
      <c r="B4" s="12">
        <v>3.56</v>
      </c>
      <c r="C4" s="1">
        <v>1.7615000000000001</v>
      </c>
      <c r="D4" s="62" t="s">
        <v>20</v>
      </c>
      <c r="E4" s="1" t="s">
        <v>14</v>
      </c>
      <c r="F4" s="9"/>
      <c r="G4" s="1">
        <v>0.36499999999999999</v>
      </c>
      <c r="H4" s="9"/>
      <c r="I4" s="1">
        <v>3.7625000000000002</v>
      </c>
      <c r="J4" s="9" t="s">
        <v>22</v>
      </c>
      <c r="K4" s="9"/>
      <c r="L4" s="1"/>
      <c r="M4" s="9"/>
    </row>
    <row r="5" spans="1:14" x14ac:dyDescent="0.2">
      <c r="A5" t="s">
        <v>2</v>
      </c>
      <c r="B5" s="14">
        <v>6.38</v>
      </c>
      <c r="C5" s="1">
        <v>3.0211999999999999</v>
      </c>
      <c r="E5" s="1">
        <v>0.24829999999999999</v>
      </c>
      <c r="F5" s="9" t="s">
        <v>23</v>
      </c>
      <c r="G5" s="1">
        <v>3.3927999999999998</v>
      </c>
      <c r="H5" s="9"/>
      <c r="I5" s="1">
        <v>4.6349</v>
      </c>
      <c r="J5" s="9" t="s">
        <v>18</v>
      </c>
      <c r="K5" s="9"/>
      <c r="L5" s="1"/>
      <c r="M5" s="9"/>
    </row>
    <row r="6" spans="1:14" x14ac:dyDescent="0.2">
      <c r="A6" t="s">
        <v>3</v>
      </c>
      <c r="B6" s="14">
        <v>8.89</v>
      </c>
      <c r="C6" s="1">
        <v>2.2669999999999999</v>
      </c>
      <c r="E6" s="1">
        <v>0.71099999999999997</v>
      </c>
      <c r="F6" s="9"/>
      <c r="G6" s="1">
        <v>1.8360000000000001</v>
      </c>
      <c r="H6" s="9" t="s">
        <v>26</v>
      </c>
      <c r="I6" s="1">
        <v>5.5209999999999999</v>
      </c>
      <c r="J6" s="9" t="s">
        <v>25</v>
      </c>
      <c r="K6" s="9"/>
      <c r="L6" s="9"/>
      <c r="M6" s="9"/>
      <c r="N6" s="9" t="s">
        <v>150</v>
      </c>
    </row>
    <row r="7" spans="1:14" x14ac:dyDescent="0.2">
      <c r="A7" t="s">
        <v>4</v>
      </c>
      <c r="B7" s="15">
        <v>6.67</v>
      </c>
      <c r="C7" s="1">
        <v>3.0289999999999999</v>
      </c>
      <c r="E7" s="1">
        <v>0.17199999999999999</v>
      </c>
      <c r="F7" s="9"/>
      <c r="G7" s="1">
        <v>0.76300000000000001</v>
      </c>
      <c r="H7" s="9"/>
      <c r="I7" s="1">
        <v>4.3570000000000002</v>
      </c>
      <c r="J7" s="9"/>
      <c r="K7" s="9"/>
      <c r="L7" s="1"/>
      <c r="M7" s="9"/>
    </row>
    <row r="8" spans="1:14" x14ac:dyDescent="0.2">
      <c r="A8" t="s">
        <v>5</v>
      </c>
      <c r="B8" s="15">
        <v>6.81</v>
      </c>
      <c r="C8" s="1">
        <v>2.9729999999999999</v>
      </c>
      <c r="E8" s="1">
        <v>0.124</v>
      </c>
      <c r="F8" s="9"/>
      <c r="G8" s="1">
        <v>0.315</v>
      </c>
      <c r="H8" s="9"/>
      <c r="I8" s="1">
        <v>4.4039999999999999</v>
      </c>
      <c r="J8" s="9"/>
      <c r="K8" s="9"/>
      <c r="L8" s="1"/>
      <c r="M8" s="9"/>
    </row>
    <row r="9" spans="1:14" x14ac:dyDescent="0.2">
      <c r="A9" t="s">
        <v>6</v>
      </c>
      <c r="B9" s="15">
        <v>6.47</v>
      </c>
      <c r="C9" s="1">
        <v>1.796</v>
      </c>
      <c r="D9" s="62" t="s">
        <v>21</v>
      </c>
      <c r="E9" s="1"/>
      <c r="F9" s="9" t="s">
        <v>19</v>
      </c>
      <c r="G9" s="1">
        <v>0.39700000000000002</v>
      </c>
      <c r="H9" s="9" t="s">
        <v>24</v>
      </c>
      <c r="I9" s="1">
        <v>4.8460000000000001</v>
      </c>
      <c r="J9" s="9" t="s">
        <v>27</v>
      </c>
      <c r="K9" s="9"/>
      <c r="L9" s="1">
        <v>1.49</v>
      </c>
      <c r="M9" s="9" t="s">
        <v>28</v>
      </c>
    </row>
    <row r="10" spans="1:14" x14ac:dyDescent="0.2">
      <c r="A10" t="s">
        <v>7</v>
      </c>
      <c r="B10" s="15">
        <v>5.0999999999999996</v>
      </c>
      <c r="C10" s="2">
        <v>4.57</v>
      </c>
      <c r="D10" s="62" t="s">
        <v>29</v>
      </c>
      <c r="E10" s="1"/>
      <c r="F10" s="9"/>
      <c r="G10" s="1">
        <v>2.71</v>
      </c>
      <c r="H10" s="9" t="s">
        <v>34</v>
      </c>
      <c r="I10" s="1">
        <v>5.0199999999999996</v>
      </c>
      <c r="J10" s="9" t="s">
        <v>35</v>
      </c>
      <c r="K10" s="9"/>
      <c r="L10" s="1"/>
      <c r="M10" s="9"/>
    </row>
    <row r="11" spans="1:14" x14ac:dyDescent="0.2">
      <c r="A11" t="s">
        <v>8</v>
      </c>
      <c r="B11" s="12">
        <v>5.21</v>
      </c>
      <c r="C11" s="2">
        <v>3.76</v>
      </c>
      <c r="D11" s="62" t="s">
        <v>36</v>
      </c>
      <c r="E11" s="1"/>
      <c r="F11" s="9"/>
      <c r="G11" s="1">
        <v>7.3800000000000004E-2</v>
      </c>
      <c r="H11" s="9" t="s">
        <v>37</v>
      </c>
      <c r="I11" s="1">
        <v>5.3846999999999996</v>
      </c>
      <c r="J11" s="9" t="s">
        <v>38</v>
      </c>
      <c r="K11" s="1">
        <v>3.27E-2</v>
      </c>
      <c r="L11" s="1"/>
      <c r="M11" s="9"/>
    </row>
    <row r="12" spans="1:14" x14ac:dyDescent="0.2">
      <c r="A12" t="s">
        <v>9</v>
      </c>
      <c r="B12" s="12">
        <v>5.5</v>
      </c>
      <c r="C12" s="2">
        <v>3.165</v>
      </c>
      <c r="D12" s="62" t="s">
        <v>40</v>
      </c>
      <c r="E12" s="1">
        <v>0.37</v>
      </c>
      <c r="F12" s="9" t="s">
        <v>41</v>
      </c>
      <c r="G12" s="1">
        <v>0.85099999999999998</v>
      </c>
      <c r="H12" s="9" t="s">
        <v>42</v>
      </c>
      <c r="I12" s="1">
        <v>4.6669999999999998</v>
      </c>
      <c r="J12" s="9" t="s">
        <v>33</v>
      </c>
      <c r="K12" s="9"/>
      <c r="L12" s="1"/>
      <c r="M12" s="9"/>
    </row>
    <row r="13" spans="1:14" x14ac:dyDescent="0.2">
      <c r="A13" t="s">
        <v>10</v>
      </c>
      <c r="B13" s="12">
        <v>5.51</v>
      </c>
      <c r="C13" s="2">
        <v>1.165</v>
      </c>
      <c r="E13" s="1"/>
      <c r="F13" s="9" t="s">
        <v>43</v>
      </c>
      <c r="G13" s="1"/>
      <c r="H13" s="9"/>
      <c r="I13" s="1"/>
      <c r="J13" s="9" t="s">
        <v>43</v>
      </c>
      <c r="K13" s="9"/>
      <c r="L13" s="1"/>
      <c r="M13" s="9"/>
    </row>
    <row r="14" spans="1:14" x14ac:dyDescent="0.2">
      <c r="C14" s="2"/>
      <c r="E14" s="1"/>
      <c r="F14" s="9"/>
      <c r="G14" s="1"/>
      <c r="H14" s="9"/>
      <c r="I14" s="1"/>
      <c r="J14" s="9"/>
      <c r="K14" s="9"/>
      <c r="L14" s="1"/>
      <c r="M14" s="9"/>
    </row>
    <row r="15" spans="1:14" x14ac:dyDescent="0.2">
      <c r="A15" s="22" t="s">
        <v>71</v>
      </c>
      <c r="E15" s="1"/>
      <c r="F15" s="9"/>
      <c r="G15" s="1"/>
      <c r="H15" s="9"/>
      <c r="I15" s="1"/>
      <c r="J15" s="9"/>
      <c r="K15" s="9"/>
      <c r="L15" s="1"/>
      <c r="M15" s="9"/>
    </row>
    <row r="16" spans="1:14" ht="51.75" customHeight="1" x14ac:dyDescent="0.2">
      <c r="A16" s="69" t="s">
        <v>158</v>
      </c>
      <c r="B16" s="69"/>
      <c r="C16" s="69"/>
      <c r="E16" s="1"/>
      <c r="F16" s="9"/>
      <c r="G16" s="1"/>
      <c r="H16" s="9"/>
      <c r="I16" s="1"/>
      <c r="J16" s="9"/>
      <c r="K16" s="9"/>
      <c r="L16" s="1"/>
      <c r="M16" s="9"/>
    </row>
    <row r="17" spans="1:1" x14ac:dyDescent="0.2">
      <c r="A17" t="s">
        <v>127</v>
      </c>
    </row>
    <row r="18" spans="1:1" x14ac:dyDescent="0.2">
      <c r="A18" t="s">
        <v>31</v>
      </c>
    </row>
    <row r="19" spans="1:1" x14ac:dyDescent="0.2">
      <c r="A19" t="s">
        <v>128</v>
      </c>
    </row>
    <row r="20" spans="1:1" x14ac:dyDescent="0.2">
      <c r="A20" t="s">
        <v>129</v>
      </c>
    </row>
    <row r="21" spans="1:1" x14ac:dyDescent="0.2">
      <c r="A21" t="s">
        <v>130</v>
      </c>
    </row>
    <row r="22" spans="1:1" x14ac:dyDescent="0.2">
      <c r="A22" t="s">
        <v>131</v>
      </c>
    </row>
    <row r="23" spans="1:1" x14ac:dyDescent="0.2">
      <c r="A23" t="s">
        <v>132</v>
      </c>
    </row>
    <row r="24" spans="1:1" x14ac:dyDescent="0.2">
      <c r="A24" t="s">
        <v>133</v>
      </c>
    </row>
    <row r="25" spans="1:1" x14ac:dyDescent="0.2">
      <c r="A25" t="s">
        <v>134</v>
      </c>
    </row>
    <row r="26" spans="1:1" x14ac:dyDescent="0.2">
      <c r="A26" t="s">
        <v>135</v>
      </c>
    </row>
    <row r="27" spans="1:1" x14ac:dyDescent="0.2">
      <c r="A27" t="s">
        <v>136</v>
      </c>
    </row>
    <row r="28" spans="1:1" x14ac:dyDescent="0.2">
      <c r="A28" t="s">
        <v>137</v>
      </c>
    </row>
    <row r="29" spans="1:1" x14ac:dyDescent="0.2">
      <c r="A29" t="s">
        <v>138</v>
      </c>
    </row>
    <row r="30" spans="1:1" x14ac:dyDescent="0.2">
      <c r="A30" t="s">
        <v>32</v>
      </c>
    </row>
    <row r="31" spans="1:1" x14ac:dyDescent="0.2">
      <c r="A31" t="s">
        <v>139</v>
      </c>
    </row>
    <row r="32" spans="1:1" x14ac:dyDescent="0.2">
      <c r="A32" t="s">
        <v>140</v>
      </c>
    </row>
    <row r="33" spans="1:1" x14ac:dyDescent="0.2">
      <c r="A33" t="s">
        <v>141</v>
      </c>
    </row>
    <row r="34" spans="1:1" x14ac:dyDescent="0.2">
      <c r="A34" t="s">
        <v>142</v>
      </c>
    </row>
    <row r="35" spans="1:1" x14ac:dyDescent="0.2">
      <c r="A35" t="s">
        <v>143</v>
      </c>
    </row>
    <row r="36" spans="1:1" x14ac:dyDescent="0.2">
      <c r="A36" t="s">
        <v>144</v>
      </c>
    </row>
    <row r="37" spans="1:1" x14ac:dyDescent="0.2">
      <c r="A37" t="s">
        <v>145</v>
      </c>
    </row>
    <row r="38" spans="1:1" x14ac:dyDescent="0.2">
      <c r="A38" t="s">
        <v>146</v>
      </c>
    </row>
    <row r="39" spans="1:1" x14ac:dyDescent="0.2">
      <c r="A39" t="s">
        <v>147</v>
      </c>
    </row>
    <row r="40" spans="1:1" x14ac:dyDescent="0.2">
      <c r="A40" t="s">
        <v>148</v>
      </c>
    </row>
    <row r="41" spans="1:1" x14ac:dyDescent="0.2">
      <c r="A41" t="s">
        <v>149</v>
      </c>
    </row>
    <row r="42" spans="1:1" x14ac:dyDescent="0.2">
      <c r="A42" s="16"/>
    </row>
  </sheetData>
  <mergeCells count="1">
    <mergeCell ref="A16:C16"/>
  </mergeCells>
  <phoneticPr fontId="0" type="noConversion"/>
  <pageMargins left="0.75" right="0.75" top="1" bottom="1" header="0.5" footer="0.5"/>
  <pageSetup scale="72" orientation="landscape" r:id="rId1"/>
  <headerFooter alignWithMargins="0">
    <oddHeader>&amp;CElectric Residental Rate Components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opLeftCell="A11" zoomScaleNormal="100" workbookViewId="0">
      <selection activeCell="A24" sqref="A24:H24"/>
    </sheetView>
  </sheetViews>
  <sheetFormatPr defaultRowHeight="14.25" x14ac:dyDescent="0.2"/>
  <cols>
    <col min="1" max="1" width="26.28515625" customWidth="1"/>
    <col min="2" max="2" width="15.7109375" customWidth="1"/>
    <col min="3" max="3" width="1.85546875" style="7" customWidth="1"/>
    <col min="4" max="4" width="17.140625" customWidth="1"/>
    <col min="5" max="5" width="1.85546875" style="7" customWidth="1"/>
    <col min="6" max="6" width="12.140625" customWidth="1"/>
    <col min="7" max="7" width="1.85546875" style="7" customWidth="1"/>
    <col min="8" max="8" width="10.85546875" customWidth="1"/>
    <col min="9" max="9" width="2" style="7" customWidth="1"/>
    <col min="10" max="10" width="16.28515625" customWidth="1"/>
    <col min="11" max="11" width="1.5703125" style="7" customWidth="1"/>
    <col min="12" max="12" width="7" customWidth="1"/>
    <col min="13" max="13" width="7.28515625" customWidth="1"/>
    <col min="14" max="14" width="1.5703125" customWidth="1"/>
    <col min="15" max="15" width="26" style="7" customWidth="1"/>
  </cols>
  <sheetData>
    <row r="1" spans="1:15" ht="15" thickBot="1" x14ac:dyDescent="0.25">
      <c r="A1" s="22" t="s">
        <v>65</v>
      </c>
    </row>
    <row r="2" spans="1:15" s="4" customFormat="1" ht="41.25" customHeight="1" thickBot="1" x14ac:dyDescent="0.25">
      <c r="B2" s="13" t="s">
        <v>68</v>
      </c>
      <c r="C2" s="18"/>
      <c r="D2" s="11" t="s">
        <v>15</v>
      </c>
      <c r="E2" s="10"/>
      <c r="F2" s="11" t="s">
        <v>11</v>
      </c>
      <c r="G2" s="11"/>
      <c r="H2" s="6" t="s">
        <v>13</v>
      </c>
      <c r="I2" s="10"/>
      <c r="J2" s="5" t="s">
        <v>30</v>
      </c>
      <c r="K2" s="10"/>
      <c r="L2" s="5" t="s">
        <v>39</v>
      </c>
      <c r="M2" s="5" t="s">
        <v>12</v>
      </c>
      <c r="N2" s="10"/>
      <c r="O2" s="6" t="s">
        <v>55</v>
      </c>
    </row>
    <row r="3" spans="1:15" x14ac:dyDescent="0.2">
      <c r="A3" t="s">
        <v>44</v>
      </c>
      <c r="B3" s="12">
        <v>13.79</v>
      </c>
      <c r="C3" s="19"/>
      <c r="D3">
        <v>6.0324</v>
      </c>
      <c r="E3" s="7" t="s">
        <v>17</v>
      </c>
      <c r="K3" s="7" t="s">
        <v>16</v>
      </c>
      <c r="L3">
        <v>0.1673</v>
      </c>
      <c r="N3" s="7" t="s">
        <v>20</v>
      </c>
    </row>
    <row r="4" spans="1:15" x14ac:dyDescent="0.2">
      <c r="A4" t="s">
        <v>47</v>
      </c>
      <c r="B4" s="12">
        <v>7.43</v>
      </c>
      <c r="C4" s="19"/>
      <c r="J4">
        <v>12.37</v>
      </c>
      <c r="L4">
        <v>0.17</v>
      </c>
      <c r="N4" s="7"/>
    </row>
    <row r="5" spans="1:15" x14ac:dyDescent="0.2">
      <c r="A5" t="s">
        <v>49</v>
      </c>
      <c r="B5" s="12">
        <v>8.57</v>
      </c>
      <c r="C5" s="19"/>
      <c r="D5">
        <v>4.49</v>
      </c>
      <c r="E5" s="7" t="s">
        <v>22</v>
      </c>
      <c r="F5">
        <v>0.747</v>
      </c>
      <c r="G5" s="7" t="s">
        <v>23</v>
      </c>
      <c r="L5">
        <v>0.18</v>
      </c>
      <c r="N5" s="7" t="s">
        <v>18</v>
      </c>
    </row>
    <row r="6" spans="1:15" ht="15" thickBot="1" x14ac:dyDescent="0.25">
      <c r="A6" t="s">
        <v>50</v>
      </c>
      <c r="B6" s="12">
        <v>17.5</v>
      </c>
      <c r="C6" s="19"/>
      <c r="J6">
        <v>7.4429999999999996</v>
      </c>
      <c r="L6">
        <v>8.8999999999999996E-2</v>
      </c>
      <c r="N6" s="7"/>
    </row>
    <row r="7" spans="1:15" ht="60" customHeight="1" thickBot="1" x14ac:dyDescent="0.25">
      <c r="A7" t="s">
        <v>54</v>
      </c>
      <c r="B7" s="12">
        <v>8.4499999999999993</v>
      </c>
      <c r="C7" s="19"/>
      <c r="D7">
        <v>5.4969999999999999</v>
      </c>
      <c r="E7" s="7" t="s">
        <v>26</v>
      </c>
      <c r="J7">
        <v>12.41</v>
      </c>
      <c r="K7" s="7" t="s">
        <v>25</v>
      </c>
      <c r="L7">
        <v>0.14499999999999999</v>
      </c>
      <c r="N7" s="7" t="s">
        <v>24</v>
      </c>
      <c r="O7" s="17" t="s">
        <v>56</v>
      </c>
    </row>
    <row r="8" spans="1:15" x14ac:dyDescent="0.2">
      <c r="A8" t="s">
        <v>57</v>
      </c>
      <c r="B8">
        <f>0.179*30</f>
        <v>5.37</v>
      </c>
      <c r="C8" s="7" t="s">
        <v>21</v>
      </c>
      <c r="O8" s="7" t="s">
        <v>19</v>
      </c>
    </row>
    <row r="9" spans="1:15" x14ac:dyDescent="0.2">
      <c r="A9" t="s">
        <v>62</v>
      </c>
      <c r="B9" s="12">
        <v>7.15</v>
      </c>
      <c r="D9">
        <v>4.0720000000000001</v>
      </c>
      <c r="H9">
        <v>0.43099999999999999</v>
      </c>
      <c r="K9" s="7" t="s">
        <v>63</v>
      </c>
    </row>
    <row r="10" spans="1:15" x14ac:dyDescent="0.2">
      <c r="B10" s="12"/>
    </row>
    <row r="11" spans="1:15" x14ac:dyDescent="0.2">
      <c r="A11" s="22" t="s">
        <v>71</v>
      </c>
      <c r="B11" s="12"/>
    </row>
    <row r="12" spans="1:15" x14ac:dyDescent="0.2">
      <c r="A12" s="26" t="s">
        <v>81</v>
      </c>
      <c r="B12" s="12"/>
    </row>
    <row r="13" spans="1:15" x14ac:dyDescent="0.2">
      <c r="A13" t="s">
        <v>45</v>
      </c>
    </row>
    <row r="14" spans="1:15" x14ac:dyDescent="0.2">
      <c r="A14" t="s">
        <v>46</v>
      </c>
    </row>
    <row r="15" spans="1:15" x14ac:dyDescent="0.2">
      <c r="A15" t="s">
        <v>48</v>
      </c>
    </row>
    <row r="16" spans="1:15" x14ac:dyDescent="0.2">
      <c r="A16" t="s">
        <v>51</v>
      </c>
    </row>
    <row r="17" spans="1:15" x14ac:dyDescent="0.2">
      <c r="A17" t="s">
        <v>52</v>
      </c>
    </row>
    <row r="18" spans="1:15" x14ac:dyDescent="0.2">
      <c r="A18" t="s">
        <v>53</v>
      </c>
    </row>
    <row r="19" spans="1:15" x14ac:dyDescent="0.2">
      <c r="A19" t="s">
        <v>58</v>
      </c>
    </row>
    <row r="20" spans="1:15" x14ac:dyDescent="0.2">
      <c r="A20" t="s">
        <v>59</v>
      </c>
    </row>
    <row r="21" spans="1:15" x14ac:dyDescent="0.2">
      <c r="A21" t="s">
        <v>60</v>
      </c>
    </row>
    <row r="22" spans="1:15" x14ac:dyDescent="0.2">
      <c r="A22" t="s">
        <v>159</v>
      </c>
    </row>
    <row r="23" spans="1:15" x14ac:dyDescent="0.2">
      <c r="A23" t="s">
        <v>61</v>
      </c>
    </row>
    <row r="24" spans="1:15" s="20" customFormat="1" ht="39.75" customHeight="1" x14ac:dyDescent="0.2">
      <c r="A24" s="70" t="s">
        <v>160</v>
      </c>
      <c r="B24" s="70"/>
      <c r="C24" s="70"/>
      <c r="D24" s="70"/>
      <c r="E24" s="70"/>
      <c r="F24" s="70"/>
      <c r="G24" s="70"/>
      <c r="H24" s="70"/>
      <c r="I24" s="21"/>
      <c r="K24" s="21"/>
      <c r="O24" s="21"/>
    </row>
  </sheetData>
  <mergeCells count="1">
    <mergeCell ref="A24:H24"/>
  </mergeCells>
  <phoneticPr fontId="0" type="noConversion"/>
  <pageMargins left="0.75" right="0.75" top="1" bottom="1" header="0.5" footer="0.5"/>
  <pageSetup scale="69" orientation="landscape" r:id="rId1"/>
  <headerFooter alignWithMargins="0">
    <oddHeader>&amp;CElectric Residential Rate Components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
  <sheetViews>
    <sheetView tabSelected="1" zoomScaleNormal="100" workbookViewId="0">
      <selection activeCell="A6" sqref="A6"/>
    </sheetView>
  </sheetViews>
  <sheetFormatPr defaultRowHeight="14.25" x14ac:dyDescent="0.2"/>
  <cols>
    <col min="1" max="1" width="13.140625" customWidth="1"/>
    <col min="3" max="3" width="12.140625" customWidth="1"/>
    <col min="4" max="4" width="10.42578125" customWidth="1"/>
    <col min="5" max="5" width="13.7109375" customWidth="1"/>
    <col min="6" max="6" width="10.140625" customWidth="1"/>
    <col min="7" max="7" width="7" customWidth="1"/>
    <col min="8" max="8" width="9.28515625" customWidth="1"/>
    <col min="9" max="9" width="1" style="7" customWidth="1"/>
    <col min="10" max="10" width="15.5703125" customWidth="1"/>
    <col min="11" max="11" width="9" customWidth="1"/>
    <col min="12" max="12" width="7.28515625" customWidth="1"/>
    <col min="13" max="13" width="1.42578125" style="7" customWidth="1"/>
    <col min="14" max="14" width="11.7109375" style="3" customWidth="1"/>
    <col min="15" max="15" width="1.7109375" style="27" hidden="1" customWidth="1"/>
    <col min="16" max="16" width="17.140625" style="30" hidden="1" customWidth="1"/>
    <col min="17" max="17" width="12.28515625" style="30" hidden="1" customWidth="1"/>
    <col min="18" max="18" width="10.28515625" hidden="1" customWidth="1"/>
    <col min="19" max="19" width="11.140625" hidden="1" customWidth="1"/>
    <col min="20" max="20" width="9.42578125" hidden="1" customWidth="1"/>
    <col min="21" max="21" width="9.7109375" hidden="1" customWidth="1"/>
    <col min="22" max="22" width="9.28515625" hidden="1" customWidth="1"/>
    <col min="23" max="23" width="9.5703125" hidden="1" customWidth="1"/>
    <col min="24" max="24" width="1.7109375" hidden="1" customWidth="1"/>
    <col min="25" max="25" width="8.7109375" customWidth="1"/>
    <col min="26" max="26" width="13.85546875" customWidth="1"/>
    <col min="27" max="27" width="14.28515625" customWidth="1"/>
    <col min="28" max="28" width="9.140625" customWidth="1"/>
    <col min="29" max="29" width="11" customWidth="1"/>
    <col min="30" max="30" width="1.7109375" style="7" customWidth="1"/>
    <col min="31" max="31" width="15.28515625" customWidth="1"/>
    <col min="32" max="32" width="21.85546875" customWidth="1"/>
    <col min="33" max="33" width="28.5703125" customWidth="1"/>
    <col min="34" max="34" width="2.42578125" style="7" customWidth="1"/>
    <col min="35" max="35" width="15.28515625" customWidth="1"/>
    <col min="36" max="36" width="24.85546875" customWidth="1"/>
  </cols>
  <sheetData>
    <row r="1" spans="1:36" ht="15" thickBot="1" x14ac:dyDescent="0.25">
      <c r="A1" s="22" t="s">
        <v>86</v>
      </c>
      <c r="B1" s="22"/>
      <c r="G1" s="7"/>
      <c r="H1" s="7"/>
      <c r="N1" s="29"/>
      <c r="O1" s="29"/>
      <c r="Q1" s="31"/>
      <c r="AJ1" s="7"/>
    </row>
    <row r="2" spans="1:36" s="4" customFormat="1" ht="42" customHeight="1" thickBot="1" x14ac:dyDescent="0.25">
      <c r="C2" s="75" t="s">
        <v>97</v>
      </c>
      <c r="D2" s="76"/>
      <c r="E2" s="76"/>
      <c r="F2" s="76"/>
      <c r="G2" s="77"/>
      <c r="H2" s="38" t="s">
        <v>96</v>
      </c>
      <c r="I2" s="48"/>
      <c r="J2" s="78" t="s">
        <v>15</v>
      </c>
      <c r="K2" s="79"/>
      <c r="L2" s="24"/>
      <c r="M2" s="47"/>
      <c r="N2" s="24" t="s">
        <v>11</v>
      </c>
      <c r="O2" s="47"/>
      <c r="P2" s="5" t="s">
        <v>100</v>
      </c>
      <c r="Q2" s="6" t="s">
        <v>101</v>
      </c>
      <c r="R2" s="73" t="s">
        <v>90</v>
      </c>
      <c r="S2" s="80"/>
      <c r="T2" s="80"/>
      <c r="U2" s="80"/>
      <c r="V2" s="80"/>
      <c r="W2" s="74"/>
      <c r="X2" s="39"/>
      <c r="Y2" s="37" t="s">
        <v>92</v>
      </c>
      <c r="Z2" s="5" t="s">
        <v>99</v>
      </c>
      <c r="AA2" s="5" t="s">
        <v>151</v>
      </c>
      <c r="AB2" s="73" t="s">
        <v>104</v>
      </c>
      <c r="AC2" s="74"/>
      <c r="AD2" s="66"/>
      <c r="AE2" s="39" t="s">
        <v>152</v>
      </c>
      <c r="AF2" s="39" t="s">
        <v>110</v>
      </c>
      <c r="AG2" s="39" t="s">
        <v>111</v>
      </c>
      <c r="AH2" s="66"/>
      <c r="AI2" s="39" t="s">
        <v>153</v>
      </c>
      <c r="AJ2" s="6" t="s">
        <v>55</v>
      </c>
    </row>
    <row r="3" spans="1:36" s="4" customFormat="1" ht="15.75" customHeight="1" thickBot="1" x14ac:dyDescent="0.25">
      <c r="C3" s="41" t="s">
        <v>11</v>
      </c>
      <c r="D3" s="42" t="s">
        <v>93</v>
      </c>
      <c r="E3" s="42" t="s">
        <v>94</v>
      </c>
      <c r="F3" s="42" t="s">
        <v>95</v>
      </c>
      <c r="G3" s="43" t="s">
        <v>154</v>
      </c>
      <c r="H3" s="40"/>
      <c r="I3" s="49"/>
      <c r="J3" s="44" t="s">
        <v>112</v>
      </c>
      <c r="K3" s="71" t="s">
        <v>113</v>
      </c>
      <c r="L3" s="72"/>
      <c r="M3" s="65"/>
      <c r="O3" s="8"/>
      <c r="P3" s="33"/>
      <c r="Q3" s="28"/>
      <c r="R3" s="5" t="s">
        <v>91</v>
      </c>
      <c r="S3" s="5" t="s">
        <v>109</v>
      </c>
      <c r="T3" s="5" t="s">
        <v>105</v>
      </c>
      <c r="U3" s="5" t="s">
        <v>106</v>
      </c>
      <c r="V3" s="5" t="s">
        <v>107</v>
      </c>
      <c r="W3" s="5" t="s">
        <v>108</v>
      </c>
      <c r="X3" s="35"/>
      <c r="Y3" s="35"/>
      <c r="Z3" s="35"/>
      <c r="AA3" s="28"/>
      <c r="AB3" s="36" t="s">
        <v>91</v>
      </c>
      <c r="AC3" s="5" t="s">
        <v>126</v>
      </c>
      <c r="AD3" s="67"/>
      <c r="AE3" s="35"/>
      <c r="AF3" s="35"/>
      <c r="AG3" s="35"/>
      <c r="AH3" s="67"/>
      <c r="AI3" s="35"/>
      <c r="AJ3" s="33"/>
    </row>
    <row r="4" spans="1:36" s="4" customFormat="1" ht="15.75" customHeight="1" thickBot="1" x14ac:dyDescent="0.25">
      <c r="C4" s="34"/>
      <c r="D4" s="34"/>
      <c r="E4" s="34"/>
      <c r="F4" s="34"/>
      <c r="G4" s="34"/>
      <c r="H4" s="34"/>
      <c r="I4" s="50"/>
      <c r="J4" s="32"/>
      <c r="K4" s="44" t="s">
        <v>102</v>
      </c>
      <c r="L4" s="45" t="s">
        <v>103</v>
      </c>
      <c r="M4" s="65"/>
      <c r="O4" s="8"/>
      <c r="P4" s="33"/>
      <c r="Q4" s="28"/>
      <c r="R4" s="35"/>
      <c r="S4" s="35"/>
      <c r="T4" s="35"/>
      <c r="U4" s="35"/>
      <c r="V4" s="35"/>
      <c r="W4" s="35"/>
      <c r="X4" s="35"/>
      <c r="Y4" s="35"/>
      <c r="Z4" s="35"/>
      <c r="AA4" s="28"/>
      <c r="AB4" s="28"/>
      <c r="AC4" s="28"/>
      <c r="AD4" s="28"/>
      <c r="AE4" s="28"/>
      <c r="AF4" s="28"/>
      <c r="AG4" s="28"/>
      <c r="AH4" s="28"/>
      <c r="AI4" s="28"/>
      <c r="AJ4" s="33"/>
    </row>
    <row r="5" spans="1:36" s="56" customFormat="1" x14ac:dyDescent="0.2">
      <c r="A5" s="56" t="s">
        <v>87</v>
      </c>
      <c r="C5" s="56">
        <f>0.00756*30</f>
        <v>0.2268</v>
      </c>
      <c r="D5" s="56">
        <f>0.10645*30</f>
        <v>3.1935000000000002</v>
      </c>
      <c r="E5" s="56">
        <f>0.00263*30</f>
        <v>7.8899999999999998E-2</v>
      </c>
      <c r="F5" s="56">
        <f>0.0454*30</f>
        <v>1.3620000000000001</v>
      </c>
      <c r="G5" s="56">
        <f>0.00033*30+E8</f>
        <v>9.8999999999999991E-3</v>
      </c>
      <c r="H5" s="56">
        <f>SUM(C5:G5)</f>
        <v>4.8711000000000002</v>
      </c>
      <c r="I5" s="57"/>
      <c r="J5" s="56">
        <v>3.6629999999999998</v>
      </c>
      <c r="K5" s="56">
        <v>4.7350000000000003</v>
      </c>
      <c r="L5" s="56">
        <v>4.7350000000000003</v>
      </c>
      <c r="M5" s="57" t="s">
        <v>16</v>
      </c>
      <c r="N5" s="58">
        <v>0.505</v>
      </c>
      <c r="O5" s="59"/>
      <c r="P5" s="56">
        <v>1.01</v>
      </c>
      <c r="Q5" s="56">
        <v>0.27500000000000002</v>
      </c>
      <c r="R5" s="56">
        <v>5.6989999999999998</v>
      </c>
      <c r="S5" s="56">
        <v>6.359</v>
      </c>
      <c r="X5" s="56" t="s">
        <v>20</v>
      </c>
      <c r="Y5" s="56">
        <v>0.38600000000000001</v>
      </c>
      <c r="Z5" s="56">
        <v>5.0999999999999997E-2</v>
      </c>
      <c r="AD5" s="57" t="s">
        <v>22</v>
      </c>
      <c r="AE5" s="60">
        <v>-0.156</v>
      </c>
      <c r="AF5" s="60">
        <v>1.2E-2</v>
      </c>
      <c r="AG5" s="61">
        <v>0.1</v>
      </c>
      <c r="AH5" s="68" t="s">
        <v>23</v>
      </c>
      <c r="AJ5" s="33" t="s">
        <v>121</v>
      </c>
    </row>
    <row r="6" spans="1:36" s="51" customFormat="1" x14ac:dyDescent="0.2">
      <c r="A6" s="51" t="s">
        <v>88</v>
      </c>
      <c r="H6" s="51">
        <f>(0.066*30)</f>
        <v>1.98</v>
      </c>
      <c r="I6" s="52" t="s">
        <v>18</v>
      </c>
      <c r="J6" s="51">
        <v>3.4340000000000002</v>
      </c>
      <c r="M6" s="52" t="s">
        <v>26</v>
      </c>
      <c r="N6" s="53">
        <v>0.38700000000000001</v>
      </c>
      <c r="O6" s="54"/>
      <c r="P6" s="46">
        <v>1.089</v>
      </c>
      <c r="Q6" s="46"/>
      <c r="R6" s="51">
        <v>7.8280000000000003</v>
      </c>
      <c r="T6" s="51">
        <v>9.9760000000000009</v>
      </c>
      <c r="U6" s="51">
        <v>14.523</v>
      </c>
      <c r="V6" s="51">
        <v>18.463999999999999</v>
      </c>
      <c r="W6" s="51">
        <v>20.812000000000001</v>
      </c>
      <c r="Y6" s="51">
        <v>0.34899999999999998</v>
      </c>
      <c r="Z6" s="51">
        <v>6.6000000000000003E-2</v>
      </c>
      <c r="AD6" s="52" t="s">
        <v>25</v>
      </c>
      <c r="AG6" s="61">
        <v>0.1</v>
      </c>
      <c r="AH6" s="68" t="s">
        <v>23</v>
      </c>
      <c r="AI6" s="56">
        <v>10.907</v>
      </c>
      <c r="AJ6" s="58" t="s">
        <v>155</v>
      </c>
    </row>
    <row r="7" spans="1:36" s="51" customFormat="1" x14ac:dyDescent="0.2">
      <c r="A7" s="51" t="s">
        <v>89</v>
      </c>
      <c r="H7" s="51">
        <f>0.17*30</f>
        <v>5.1000000000000005</v>
      </c>
      <c r="I7" s="52" t="s">
        <v>24</v>
      </c>
      <c r="J7" s="51">
        <v>3.94</v>
      </c>
      <c r="K7" s="51">
        <v>5.1539999999999999</v>
      </c>
      <c r="L7" s="51">
        <v>4.4420000000000002</v>
      </c>
      <c r="M7" s="52"/>
      <c r="N7" s="53">
        <v>0.54100000000000004</v>
      </c>
      <c r="O7" s="54" t="s">
        <v>21</v>
      </c>
      <c r="P7" s="46">
        <v>1.2390000000000001</v>
      </c>
      <c r="Q7" s="46">
        <v>0.151</v>
      </c>
      <c r="X7" s="51" t="s">
        <v>19</v>
      </c>
      <c r="Y7" s="51">
        <v>0.35199999999999998</v>
      </c>
      <c r="Z7" s="51">
        <v>6.5000000000000002E-2</v>
      </c>
      <c r="AA7" s="51">
        <v>0.14699999999999999</v>
      </c>
      <c r="AB7" s="51">
        <v>5.2999999999999999E-2</v>
      </c>
      <c r="AC7" s="51">
        <v>1.294</v>
      </c>
      <c r="AD7" s="52" t="s">
        <v>63</v>
      </c>
      <c r="AH7" s="52"/>
      <c r="AJ7" s="58" t="s">
        <v>156</v>
      </c>
    </row>
    <row r="8" spans="1:36" s="51" customFormat="1" x14ac:dyDescent="0.2">
      <c r="I8" s="52"/>
      <c r="M8" s="52"/>
      <c r="N8" s="53"/>
      <c r="O8" s="54"/>
      <c r="P8" s="55"/>
      <c r="Q8" s="55"/>
      <c r="AD8" s="52"/>
      <c r="AH8" s="52"/>
    </row>
    <row r="11" spans="1:36" x14ac:dyDescent="0.2">
      <c r="A11" t="s">
        <v>71</v>
      </c>
    </row>
    <row r="12" spans="1:36" x14ac:dyDescent="0.2">
      <c r="A12" t="s">
        <v>114</v>
      </c>
    </row>
    <row r="13" spans="1:36" x14ac:dyDescent="0.2">
      <c r="A13" t="s">
        <v>98</v>
      </c>
    </row>
    <row r="14" spans="1:36" x14ac:dyDescent="0.2">
      <c r="A14" t="s">
        <v>115</v>
      </c>
    </row>
    <row r="15" spans="1:36" x14ac:dyDescent="0.2">
      <c r="A15" t="s">
        <v>116</v>
      </c>
    </row>
    <row r="16" spans="1:36" x14ac:dyDescent="0.2">
      <c r="A16" t="s">
        <v>117</v>
      </c>
    </row>
    <row r="17" spans="1:1" x14ac:dyDescent="0.2">
      <c r="A17" t="s">
        <v>118</v>
      </c>
    </row>
    <row r="18" spans="1:1" x14ac:dyDescent="0.2">
      <c r="A18" t="s">
        <v>157</v>
      </c>
    </row>
    <row r="19" spans="1:1" x14ac:dyDescent="0.2">
      <c r="A19" t="s">
        <v>120</v>
      </c>
    </row>
    <row r="20" spans="1:1" x14ac:dyDescent="0.2">
      <c r="A20" t="s">
        <v>119</v>
      </c>
    </row>
    <row r="21" spans="1:1" x14ac:dyDescent="0.2">
      <c r="A21" t="s">
        <v>122</v>
      </c>
    </row>
    <row r="22" spans="1:1" x14ac:dyDescent="0.2">
      <c r="A22" t="s">
        <v>123</v>
      </c>
    </row>
    <row r="23" spans="1:1" x14ac:dyDescent="0.2">
      <c r="A23" t="s">
        <v>124</v>
      </c>
    </row>
    <row r="24" spans="1:1" x14ac:dyDescent="0.2">
      <c r="A24" t="s">
        <v>125</v>
      </c>
    </row>
  </sheetData>
  <mergeCells count="5">
    <mergeCell ref="K3:L3"/>
    <mergeCell ref="AB2:AC2"/>
    <mergeCell ref="C2:G2"/>
    <mergeCell ref="J2:K2"/>
    <mergeCell ref="R2:W2"/>
  </mergeCells>
  <phoneticPr fontId="0" type="noConversion"/>
  <pageMargins left="0.75" right="0.75" top="1" bottom="1" header="0.5" footer="0.5"/>
  <pageSetup scale="73" orientation="landscape" r:id="rId1"/>
  <headerFooter alignWithMargins="0">
    <oddHeader>&amp;C
Electric Residential Rate Components</oddHeader>
  </headerFooter>
  <colBreaks count="1" manualBreakCount="1">
    <brk id="27" max="2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zoomScaleNormal="100" workbookViewId="0">
      <selection activeCell="H20" sqref="H20"/>
    </sheetView>
  </sheetViews>
  <sheetFormatPr defaultRowHeight="14.25" x14ac:dyDescent="0.2"/>
  <cols>
    <col min="1" max="1" width="28.5703125" customWidth="1"/>
    <col min="2" max="2" width="15.140625" customWidth="1"/>
    <col min="3" max="3" width="1.7109375" customWidth="1"/>
    <col min="4" max="4" width="16.140625" customWidth="1"/>
    <col min="5" max="5" width="1.140625" style="7" customWidth="1"/>
    <col min="6" max="6" width="12.140625" customWidth="1"/>
    <col min="7" max="7" width="1.140625" customWidth="1"/>
    <col min="8" max="8" width="11.85546875" customWidth="1"/>
    <col min="9" max="9" width="1.5703125" style="7" customWidth="1"/>
    <col min="10" max="10" width="17.5703125" customWidth="1"/>
    <col min="11" max="11" width="1.28515625" style="7" customWidth="1"/>
    <col min="12" max="12" width="6.42578125" customWidth="1"/>
    <col min="13" max="13" width="11.42578125" customWidth="1"/>
    <col min="14" max="14" width="1.7109375" style="7" customWidth="1"/>
    <col min="15" max="15" width="12.5703125" customWidth="1"/>
    <col min="16" max="16" width="18.28515625" customWidth="1"/>
    <col min="17" max="17" width="1.42578125" style="7" customWidth="1"/>
  </cols>
  <sheetData>
    <row r="1" spans="1:18" ht="15" thickBot="1" x14ac:dyDescent="0.25">
      <c r="A1" s="22" t="s">
        <v>66</v>
      </c>
      <c r="C1" s="7"/>
      <c r="R1" s="7"/>
    </row>
    <row r="2" spans="1:18" s="4" customFormat="1" ht="41.25" customHeight="1" thickBot="1" x14ac:dyDescent="0.25">
      <c r="B2" s="13" t="s">
        <v>68</v>
      </c>
      <c r="C2" s="18"/>
      <c r="D2" s="11" t="s">
        <v>15</v>
      </c>
      <c r="E2" s="10"/>
      <c r="F2" s="23" t="s">
        <v>11</v>
      </c>
      <c r="G2" s="23"/>
      <c r="H2" s="5" t="s">
        <v>84</v>
      </c>
      <c r="I2" s="10"/>
      <c r="J2" s="5" t="s">
        <v>76</v>
      </c>
      <c r="K2" s="10"/>
      <c r="L2" s="5" t="s">
        <v>39</v>
      </c>
      <c r="M2" s="5" t="s">
        <v>79</v>
      </c>
      <c r="N2" s="25"/>
      <c r="O2" s="5" t="s">
        <v>72</v>
      </c>
      <c r="P2" s="6" t="s">
        <v>12</v>
      </c>
      <c r="Q2" s="10"/>
      <c r="R2" s="6" t="s">
        <v>55</v>
      </c>
    </row>
    <row r="3" spans="1:18" x14ac:dyDescent="0.2">
      <c r="A3" t="s">
        <v>67</v>
      </c>
      <c r="B3">
        <v>5.81</v>
      </c>
      <c r="D3">
        <v>2.6480000000000001</v>
      </c>
      <c r="E3" s="7" t="s">
        <v>17</v>
      </c>
      <c r="F3">
        <v>0.98299999999999998</v>
      </c>
      <c r="H3">
        <v>0.74099999999999999</v>
      </c>
      <c r="J3">
        <v>6.6310000000000002</v>
      </c>
      <c r="K3" s="7" t="s">
        <v>16</v>
      </c>
      <c r="M3">
        <v>0.27</v>
      </c>
      <c r="O3">
        <v>0.1</v>
      </c>
      <c r="P3">
        <v>2.5779999999999998</v>
      </c>
      <c r="Q3" s="7" t="s">
        <v>20</v>
      </c>
    </row>
    <row r="4" spans="1:18" x14ac:dyDescent="0.2">
      <c r="A4" t="s">
        <v>69</v>
      </c>
      <c r="B4">
        <v>5.81</v>
      </c>
      <c r="D4">
        <v>2.6480000000000001</v>
      </c>
      <c r="E4" s="7" t="s">
        <v>17</v>
      </c>
      <c r="F4">
        <v>0.98299999999999998</v>
      </c>
      <c r="H4">
        <v>0.74099999999999999</v>
      </c>
      <c r="J4">
        <v>6.6310000000000002</v>
      </c>
      <c r="K4" s="7" t="s">
        <v>16</v>
      </c>
      <c r="M4">
        <v>0.27</v>
      </c>
      <c r="O4">
        <v>0.1</v>
      </c>
    </row>
    <row r="5" spans="1:18" x14ac:dyDescent="0.2">
      <c r="A5" t="s">
        <v>70</v>
      </c>
      <c r="B5">
        <v>2.84</v>
      </c>
      <c r="D5">
        <v>4.8209999999999997</v>
      </c>
      <c r="E5" s="7" t="s">
        <v>22</v>
      </c>
      <c r="F5">
        <v>0.63200000000000001</v>
      </c>
      <c r="H5">
        <v>1.6919999999999999</v>
      </c>
      <c r="J5">
        <v>6.351</v>
      </c>
      <c r="K5" s="7" t="s">
        <v>23</v>
      </c>
      <c r="M5">
        <v>0.27</v>
      </c>
      <c r="O5">
        <v>0.1</v>
      </c>
    </row>
    <row r="6" spans="1:18" x14ac:dyDescent="0.2">
      <c r="A6" t="s">
        <v>78</v>
      </c>
      <c r="B6">
        <v>6.43</v>
      </c>
      <c r="D6">
        <v>3.9</v>
      </c>
      <c r="F6">
        <v>0.52500000000000002</v>
      </c>
      <c r="H6">
        <v>1.76</v>
      </c>
      <c r="I6" s="7" t="s">
        <v>18</v>
      </c>
      <c r="J6">
        <v>7.4450000000000003</v>
      </c>
      <c r="M6">
        <v>0.27</v>
      </c>
      <c r="O6">
        <v>0.1</v>
      </c>
    </row>
    <row r="7" spans="1:18" x14ac:dyDescent="0.2">
      <c r="A7" t="s">
        <v>83</v>
      </c>
      <c r="B7">
        <v>8.5299999999999994</v>
      </c>
      <c r="D7">
        <v>2.7829999999999999</v>
      </c>
      <c r="F7">
        <v>0.443</v>
      </c>
      <c r="H7">
        <v>0.53500000000000003</v>
      </c>
      <c r="J7">
        <v>7.258</v>
      </c>
      <c r="M7">
        <v>0.27</v>
      </c>
      <c r="O7">
        <v>0.1</v>
      </c>
    </row>
    <row r="9" spans="1:18" x14ac:dyDescent="0.2">
      <c r="A9" s="22" t="s">
        <v>71</v>
      </c>
    </row>
    <row r="10" spans="1:18" x14ac:dyDescent="0.2">
      <c r="A10" t="s">
        <v>82</v>
      </c>
    </row>
    <row r="11" spans="1:18" x14ac:dyDescent="0.2">
      <c r="A11" t="s">
        <v>73</v>
      </c>
    </row>
    <row r="12" spans="1:18" x14ac:dyDescent="0.2">
      <c r="A12" t="s">
        <v>74</v>
      </c>
    </row>
    <row r="13" spans="1:18" x14ac:dyDescent="0.2">
      <c r="A13" t="s">
        <v>75</v>
      </c>
    </row>
    <row r="14" spans="1:18" x14ac:dyDescent="0.2">
      <c r="A14" t="s">
        <v>77</v>
      </c>
    </row>
    <row r="15" spans="1:18" x14ac:dyDescent="0.2">
      <c r="A15" t="s">
        <v>80</v>
      </c>
    </row>
    <row r="16" spans="1:18" ht="14.25" customHeight="1" x14ac:dyDescent="0.2">
      <c r="A16" t="s">
        <v>85</v>
      </c>
    </row>
  </sheetData>
  <phoneticPr fontId="0" type="noConversion"/>
  <pageMargins left="0.75" right="0.75" top="1" bottom="1" header="0.5" footer="0.5"/>
  <pageSetup scale="73" orientation="landscape" r:id="rId1"/>
  <headerFooter alignWithMargins="0">
    <oddHeader>&amp;CElectric Residential Rate Components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PA</vt:lpstr>
      <vt:lpstr>NY</vt:lpstr>
      <vt:lpstr>CA</vt:lpstr>
      <vt:lpstr>MA</vt:lpstr>
      <vt:lpstr>CA!Print_Area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jthome</dc:creator>
  <cp:lastModifiedBy>Jan Havlíček</cp:lastModifiedBy>
  <cp:lastPrinted>2001-08-03T19:04:45Z</cp:lastPrinted>
  <dcterms:created xsi:type="dcterms:W3CDTF">2001-08-01T16:28:30Z</dcterms:created>
  <dcterms:modified xsi:type="dcterms:W3CDTF">2023-09-15T21:06:16Z</dcterms:modified>
</cp:coreProperties>
</file>