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49CD20-0B67-44CF-A2E7-444945D9CC5F}" xr6:coauthVersionLast="47" xr6:coauthVersionMax="47" xr10:uidLastSave="{00000000-0000-0000-0000-000000000000}"/>
  <bookViews>
    <workbookView xWindow="-120" yWindow="-120" windowWidth="38640" windowHeight="15720"/>
  </bookViews>
  <sheets>
    <sheet name="Assumptions" sheetId="7" r:id="rId1"/>
    <sheet name="Tie In, Loop, &amp; River X-in" sheetId="1" r:id="rId2"/>
    <sheet name="Measurement Facilities Only" sheetId="6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H9" i="6"/>
  <c r="F11" i="6"/>
  <c r="F12" i="6"/>
  <c r="H12" i="6"/>
  <c r="F14" i="6"/>
  <c r="H14" i="6"/>
  <c r="F18" i="6"/>
  <c r="H18" i="6"/>
  <c r="F22" i="6"/>
  <c r="H22" i="6"/>
  <c r="F25" i="6"/>
  <c r="H25" i="6"/>
  <c r="F30" i="6"/>
  <c r="H30" i="6"/>
  <c r="F33" i="6"/>
  <c r="H33" i="6"/>
  <c r="F35" i="6"/>
  <c r="F36" i="6"/>
  <c r="H36" i="6"/>
  <c r="F38" i="6"/>
  <c r="F39" i="6"/>
  <c r="H39" i="6"/>
  <c r="F41" i="6"/>
  <c r="F42" i="6"/>
  <c r="H42" i="6"/>
  <c r="F44" i="6"/>
  <c r="H44" i="6"/>
  <c r="F47" i="6"/>
  <c r="F48" i="6"/>
  <c r="H48" i="6"/>
  <c r="H50" i="6"/>
  <c r="F8" i="1"/>
  <c r="H8" i="1"/>
  <c r="F10" i="1"/>
  <c r="F11" i="1"/>
  <c r="H11" i="1"/>
  <c r="F13" i="1"/>
  <c r="H13" i="1"/>
  <c r="F16" i="1"/>
  <c r="H16" i="1"/>
  <c r="F20" i="1"/>
  <c r="H20" i="1"/>
  <c r="F24" i="1"/>
  <c r="H24" i="1"/>
  <c r="F27" i="1"/>
  <c r="H27" i="1"/>
  <c r="F32" i="1"/>
  <c r="H32" i="1"/>
  <c r="F35" i="1"/>
  <c r="H35" i="1"/>
  <c r="F37" i="1"/>
  <c r="F38" i="1"/>
  <c r="H38" i="1"/>
  <c r="F40" i="1"/>
  <c r="F41" i="1"/>
  <c r="H41" i="1"/>
  <c r="F43" i="1"/>
  <c r="F44" i="1"/>
  <c r="H44" i="1"/>
  <c r="F46" i="1"/>
  <c r="H46" i="1"/>
  <c r="F48" i="1"/>
  <c r="H48" i="1"/>
  <c r="H50" i="1"/>
</calcChain>
</file>

<file path=xl/sharedStrings.xml><?xml version="1.0" encoding="utf-8"?>
<sst xmlns="http://schemas.openxmlformats.org/spreadsheetml/2006/main" count="74" uniqueCount="43">
  <si>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</si>
  <si>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</si>
  <si>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</si>
  <si>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</si>
  <si>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</si>
  <si>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</si>
  <si>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</si>
  <si>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</si>
  <si>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</si>
  <si>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</si>
  <si>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</si>
  <si>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</si>
  <si>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</si>
  <si>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</si>
  <si>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</si>
  <si>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</si>
  <si>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</si>
  <si>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</si>
  <si>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</si>
  <si>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</si>
  <si>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</si>
  <si>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</si>
  <si>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</si>
  <si>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</si>
  <si>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10/05/2001  </t>
  </si>
  <si>
    <t>Topock Lateral Expansion Tie-in, Loop, and River Crossing</t>
  </si>
  <si>
    <t>Colorado River X-ing (LS)</t>
  </si>
  <si>
    <t>GROSS RECEIPTS (%)</t>
  </si>
  <si>
    <t>ESCALATION (2002)  (%)</t>
  </si>
  <si>
    <t>Topock Lateral Expansion Measurment Facilities Only</t>
  </si>
  <si>
    <t>ASSUMPTIONS:</t>
  </si>
  <si>
    <t xml:space="preserve">1. </t>
  </si>
  <si>
    <t>No Selexol plant expansion included in this estimate.  Assumption made expansion volumes would by-pass Selexol plant.</t>
  </si>
  <si>
    <t xml:space="preserve">2. </t>
  </si>
  <si>
    <t xml:space="preserve">3. </t>
  </si>
  <si>
    <t>No tax gross up included.</t>
  </si>
  <si>
    <t xml:space="preserve">4. </t>
  </si>
  <si>
    <r>
      <t xml:space="preserve">Expansion good for 300 MMcf/d </t>
    </r>
    <r>
      <rPr>
        <b/>
        <i/>
        <sz val="10"/>
        <rFont val="Arial"/>
        <family val="2"/>
      </rPr>
      <t>ONLY</t>
    </r>
    <r>
      <rPr>
        <sz val="10"/>
        <rFont val="Arial"/>
      </rPr>
      <t>.  No room to expand behind 300 MMcf/d without major costs.</t>
    </r>
  </si>
  <si>
    <t>No extra right of way costs to deal with Native Americans other than the normal.</t>
  </si>
  <si>
    <t xml:space="preserve">5. </t>
  </si>
  <si>
    <r>
      <t xml:space="preserve">The cost estimate has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variance and the numbers given are in the middle of the range.</t>
    </r>
  </si>
  <si>
    <t>6.</t>
  </si>
  <si>
    <t>No cost allowance in the for any other expansions to get gas to the Topock lateral.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</si>
</sst>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  <xf numFmtId="165" fontId="0" fillId="0" borderId="0" xfId="1" applyNumberFormat="1" applyFont="1" applyAlignment="1">
      <alignment vertical="center"/>
    </xf>
    <xf numFmtId="0" fontId="0" fillId="0" borderId="0" xfId="0" quotePrefix="1"/>
    <xf numFmtId="0" fontId="6" fillId="0" borderId="0" xfId="0" applyFont="1"/>
    <xf numFmtId="0" fontId="0" fillId="0" borderId="0" xfId="0" quotePrefix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19" sqref="C19"/>
    </sheetView>
  </sheetViews>
  <sheetFormatPr defaultRowHeight="12.75" x14ac:dyDescent="0.2"/>
  <cols>
    <col min="2" max="2" width="6.7109375" style="5" customWidth="1"/>
    <col min="3" max="3" width="6.7109375" customWidth="1"/>
    <col min="13" max="14" width="6.7109375" customWidth="1"/>
  </cols>
  <sheetData>
    <row r="1" spans="1:16" ht="15.75" x14ac:dyDescent="0.25">
      <c r="A1" s="1" t="s">
        <v>1</v>
      </c>
      <c r="F1" s="6"/>
      <c r="H1" s="8" t="s">
        <v>2</v>
      </c>
      <c r="J1" s="11"/>
      <c r="P1" s="2" t="s">
        <v>3</v>
      </c>
    </row>
    <row r="2" spans="1:16" x14ac:dyDescent="0.2">
      <c r="A2" s="3"/>
      <c r="B2" s="12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5" spans="1:16" x14ac:dyDescent="0.2">
      <c r="A5" s="23" t="s">
        <v>30</v>
      </c>
    </row>
    <row r="7" spans="1:16" x14ac:dyDescent="0.2">
      <c r="B7" s="24" t="s">
        <v>31</v>
      </c>
      <c r="C7" t="s">
        <v>32</v>
      </c>
    </row>
    <row r="8" spans="1:16" x14ac:dyDescent="0.2">
      <c r="B8" s="24"/>
    </row>
    <row r="9" spans="1:16" x14ac:dyDescent="0.2">
      <c r="B9" s="24" t="s">
        <v>33</v>
      </c>
      <c r="C9" t="s">
        <v>38</v>
      </c>
    </row>
    <row r="10" spans="1:16" x14ac:dyDescent="0.2">
      <c r="B10" s="24"/>
    </row>
    <row r="11" spans="1:16" x14ac:dyDescent="0.2">
      <c r="B11" s="24" t="s">
        <v>34</v>
      </c>
      <c r="C11" t="s">
        <v>35</v>
      </c>
    </row>
    <row r="12" spans="1:16" x14ac:dyDescent="0.2">
      <c r="B12" s="24"/>
    </row>
    <row r="13" spans="1:16" x14ac:dyDescent="0.2">
      <c r="B13" s="24" t="s">
        <v>36</v>
      </c>
      <c r="C13" t="s">
        <v>37</v>
      </c>
    </row>
    <row r="15" spans="1:16" x14ac:dyDescent="0.2">
      <c r="B15" s="24" t="s">
        <v>39</v>
      </c>
      <c r="C15" t="s">
        <v>40</v>
      </c>
    </row>
    <row r="17" spans="2:3" x14ac:dyDescent="0.2">
      <c r="B17" s="24" t="s">
        <v>41</v>
      </c>
      <c r="C17" t="s">
        <v>42</v>
      </c>
    </row>
  </sheetData>
  <phoneticPr fontId="0" type="noConversion"/>
  <pageMargins left="0.25" right="0.25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4" sqref="A4"/>
    </sheetView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8554687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25</v>
      </c>
      <c r="I2" s="3"/>
      <c r="J2" s="13"/>
      <c r="K2" s="3"/>
      <c r="L2" s="3"/>
      <c r="M2" s="3"/>
      <c r="N2" s="3"/>
      <c r="O2" s="3"/>
      <c r="P2" s="4" t="s">
        <v>24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ht="12.75" customHeight="1" x14ac:dyDescent="0.2">
      <c r="D6" s="5" t="s">
        <v>0</v>
      </c>
      <c r="E6" s="5"/>
      <c r="F6" s="6">
        <v>2778310</v>
      </c>
    </row>
    <row r="7" spans="1:16" x14ac:dyDescent="0.2">
      <c r="D7" s="5" t="s">
        <v>5</v>
      </c>
      <c r="E7" s="12"/>
      <c r="F7" s="7">
        <v>2240746</v>
      </c>
    </row>
    <row r="8" spans="1:16" x14ac:dyDescent="0.2">
      <c r="F8" s="6">
        <f>SUM(F6:F7)</f>
        <v>5019056</v>
      </c>
      <c r="H8" s="6">
        <f>F8</f>
        <v>5019056</v>
      </c>
      <c r="M8" s="22"/>
    </row>
    <row r="9" spans="1:16" ht="6.95" customHeight="1" x14ac:dyDescent="0.2"/>
    <row r="10" spans="1:16" x14ac:dyDescent="0.2">
      <c r="D10" s="5" t="s">
        <v>8</v>
      </c>
      <c r="E10" s="12"/>
      <c r="F10" s="7">
        <f>F7*J10</f>
        <v>112037.3</v>
      </c>
      <c r="J10" s="11">
        <v>0.05</v>
      </c>
      <c r="M10" s="22"/>
    </row>
    <row r="11" spans="1:16" x14ac:dyDescent="0.2">
      <c r="F11" s="6">
        <f>SUM(F10)</f>
        <v>112037.3</v>
      </c>
      <c r="H11" s="6">
        <f>SUM(H8:H10,F11)</f>
        <v>5131093.3</v>
      </c>
      <c r="M11" s="22"/>
    </row>
    <row r="12" spans="1:16" ht="6.95" customHeight="1" x14ac:dyDescent="0.2">
      <c r="M12" s="22"/>
    </row>
    <row r="13" spans="1:16" x14ac:dyDescent="0.2">
      <c r="D13" s="5" t="s">
        <v>7</v>
      </c>
      <c r="E13" s="12"/>
      <c r="F13" s="7">
        <f>F7*J13</f>
        <v>168055.94999999998</v>
      </c>
      <c r="H13" s="6">
        <f>SUM(H10:H12,F13)</f>
        <v>5299149.25</v>
      </c>
      <c r="J13" s="11">
        <v>7.4999999999999997E-2</v>
      </c>
      <c r="M13" s="22"/>
    </row>
    <row r="14" spans="1:16" ht="6.95" customHeight="1" x14ac:dyDescent="0.2"/>
    <row r="15" spans="1:16" x14ac:dyDescent="0.2">
      <c r="D15" s="5" t="s">
        <v>26</v>
      </c>
      <c r="E15" s="12"/>
      <c r="F15" s="7">
        <v>5000000</v>
      </c>
    </row>
    <row r="16" spans="1:16" ht="11.1" customHeight="1" x14ac:dyDescent="0.2">
      <c r="F16" s="21">
        <f>SUM(F15)</f>
        <v>5000000</v>
      </c>
      <c r="H16" s="21">
        <f>SUM(H13:H15,F16)</f>
        <v>10299149.25</v>
      </c>
    </row>
    <row r="17" spans="4:10" ht="6.95" customHeight="1" x14ac:dyDescent="0.2"/>
    <row r="18" spans="4:10" x14ac:dyDescent="0.2">
      <c r="D18" s="5" t="s">
        <v>9</v>
      </c>
      <c r="F18" s="6">
        <v>588800</v>
      </c>
    </row>
    <row r="19" spans="4:10" x14ac:dyDescent="0.2">
      <c r="D19" s="5" t="s">
        <v>10</v>
      </c>
      <c r="E19" s="3"/>
      <c r="F19" s="7">
        <v>100000</v>
      </c>
    </row>
    <row r="20" spans="4:10" x14ac:dyDescent="0.2">
      <c r="F20" s="6">
        <f>SUM(F18:F19)</f>
        <v>688800</v>
      </c>
      <c r="H20" s="6">
        <f>SUM(H16:H19,F20)</f>
        <v>10987949.25</v>
      </c>
    </row>
    <row r="21" spans="4:10" ht="6.95" customHeight="1" x14ac:dyDescent="0.2"/>
    <row r="22" spans="4:10" x14ac:dyDescent="0.2">
      <c r="D22" s="5" t="s">
        <v>11</v>
      </c>
      <c r="F22" s="6">
        <v>200000</v>
      </c>
    </row>
    <row r="23" spans="4:10" x14ac:dyDescent="0.2">
      <c r="D23" s="5" t="s">
        <v>12</v>
      </c>
      <c r="E23" s="3"/>
      <c r="F23" s="7">
        <v>100000</v>
      </c>
    </row>
    <row r="24" spans="4:10" x14ac:dyDescent="0.2">
      <c r="F24" s="6">
        <f>SUM(F22:F23)</f>
        <v>300000</v>
      </c>
      <c r="H24" s="6">
        <f>SUM(H20,F24)</f>
        <v>11287949.25</v>
      </c>
    </row>
    <row r="25" spans="4:10" ht="6.95" customHeight="1" x14ac:dyDescent="0.2"/>
    <row r="26" spans="4:10" x14ac:dyDescent="0.2">
      <c r="D26" s="5" t="s">
        <v>13</v>
      </c>
      <c r="E26" s="3"/>
      <c r="F26" s="7">
        <v>30000</v>
      </c>
    </row>
    <row r="27" spans="4:10" x14ac:dyDescent="0.2">
      <c r="F27" s="6">
        <f>SUM(F26)</f>
        <v>30000</v>
      </c>
      <c r="H27" s="6">
        <f>SUM(H24,F27)</f>
        <v>11317949.25</v>
      </c>
    </row>
    <row r="28" spans="4:10" ht="6.95" customHeight="1" x14ac:dyDescent="0.2"/>
    <row r="29" spans="4:10" x14ac:dyDescent="0.2">
      <c r="D29" s="5" t="s">
        <v>14</v>
      </c>
      <c r="F29" s="6">
        <v>170000</v>
      </c>
    </row>
    <row r="30" spans="4:10" x14ac:dyDescent="0.2">
      <c r="D30" s="5" t="s">
        <v>15</v>
      </c>
      <c r="F30" s="6">
        <v>80000</v>
      </c>
    </row>
    <row r="31" spans="4:10" x14ac:dyDescent="0.2">
      <c r="D31" s="5" t="s">
        <v>16</v>
      </c>
      <c r="E31" s="3"/>
      <c r="F31" s="7">
        <v>11000</v>
      </c>
      <c r="J31" s="11">
        <v>1.4E-2</v>
      </c>
    </row>
    <row r="32" spans="4:10" x14ac:dyDescent="0.2">
      <c r="F32" s="6">
        <f>SUM(F29:F31)</f>
        <v>261000</v>
      </c>
      <c r="H32" s="6">
        <f>SUM(H27,F32)</f>
        <v>11578949.25</v>
      </c>
    </row>
    <row r="33" spans="4:10" ht="6.95" customHeight="1" x14ac:dyDescent="0.2"/>
    <row r="34" spans="4:10" x14ac:dyDescent="0.2">
      <c r="D34" s="5" t="s">
        <v>17</v>
      </c>
      <c r="E34" s="3"/>
      <c r="F34" s="7">
        <v>48000</v>
      </c>
    </row>
    <row r="35" spans="4:10" x14ac:dyDescent="0.2">
      <c r="F35" s="6">
        <f>SUM(F34)</f>
        <v>48000</v>
      </c>
      <c r="H35" s="6">
        <f>SUM(H32:H34,F35)</f>
        <v>11626949.25</v>
      </c>
    </row>
    <row r="36" spans="4:10" ht="6.95" customHeight="1" x14ac:dyDescent="0.2"/>
    <row r="37" spans="4:10" x14ac:dyDescent="0.2">
      <c r="D37" s="5" t="s">
        <v>18</v>
      </c>
      <c r="E37" s="3"/>
      <c r="F37" s="7">
        <f>H35*J37</f>
        <v>1162694.925</v>
      </c>
      <c r="J37" s="11">
        <v>0.1</v>
      </c>
    </row>
    <row r="38" spans="4:10" x14ac:dyDescent="0.2">
      <c r="F38" s="6">
        <f>SUM(F37)</f>
        <v>1162694.925</v>
      </c>
      <c r="H38" s="6">
        <f>SUM(H35:H37,F38)</f>
        <v>12789644.175000001</v>
      </c>
    </row>
    <row r="39" spans="4:10" ht="6.95" customHeight="1" x14ac:dyDescent="0.2"/>
    <row r="40" spans="4:10" x14ac:dyDescent="0.2">
      <c r="D40" s="5" t="s">
        <v>19</v>
      </c>
      <c r="E40" s="3"/>
      <c r="F40" s="7">
        <f>H38*J40</f>
        <v>1278964.4175000002</v>
      </c>
      <c r="J40" s="11">
        <v>0.1</v>
      </c>
    </row>
    <row r="41" spans="4:10" x14ac:dyDescent="0.2">
      <c r="F41" s="6">
        <f>SUM(F40)</f>
        <v>1278964.4175000002</v>
      </c>
      <c r="H41" s="6">
        <f>SUM(H38:H40,F41)</f>
        <v>14068608.592500001</v>
      </c>
      <c r="J41" s="11" t="s">
        <v>23</v>
      </c>
    </row>
    <row r="42" spans="4:10" ht="6.95" customHeight="1" x14ac:dyDescent="0.2"/>
    <row r="43" spans="4:10" x14ac:dyDescent="0.2">
      <c r="D43" s="5" t="s">
        <v>20</v>
      </c>
      <c r="E43" s="3"/>
      <c r="F43" s="7">
        <f>H41*J43</f>
        <v>562744.34370000008</v>
      </c>
      <c r="J43" s="11">
        <v>0.04</v>
      </c>
    </row>
    <row r="44" spans="4:10" x14ac:dyDescent="0.2">
      <c r="F44" s="6">
        <f>SUM(F43)</f>
        <v>562744.34370000008</v>
      </c>
      <c r="H44" s="6">
        <f>SUM(H41:H43,F44)</f>
        <v>14631352.9362</v>
      </c>
    </row>
    <row r="45" spans="4:10" ht="6.95" customHeight="1" x14ac:dyDescent="0.2"/>
    <row r="46" spans="4:10" ht="12.75" customHeight="1" x14ac:dyDescent="0.2">
      <c r="D46" s="5" t="s">
        <v>27</v>
      </c>
      <c r="F46" s="6">
        <f>F7*J46</f>
        <v>156852.22</v>
      </c>
      <c r="H46" s="6">
        <f>SUM(H43:H45,F46)</f>
        <v>14788205.156200001</v>
      </c>
      <c r="J46" s="11">
        <v>7.0000000000000007E-2</v>
      </c>
    </row>
    <row r="47" spans="4:10" ht="6.95" customHeight="1" x14ac:dyDescent="0.2">
      <c r="D47" s="5"/>
    </row>
    <row r="48" spans="4:10" ht="12.75" customHeight="1" x14ac:dyDescent="0.2">
      <c r="D48" s="5" t="s">
        <v>28</v>
      </c>
      <c r="F48" s="6">
        <f>F7*J48</f>
        <v>67222.38</v>
      </c>
      <c r="H48" s="6">
        <f>SUM(H45:H47,F48)</f>
        <v>14855427.536200002</v>
      </c>
      <c r="J48" s="11">
        <v>0.03</v>
      </c>
    </row>
    <row r="49" spans="2:8" ht="9.9499999999999993" customHeight="1" x14ac:dyDescent="0.2">
      <c r="D49" s="5"/>
    </row>
    <row r="50" spans="2:8" x14ac:dyDescent="0.2">
      <c r="F50" s="15" t="s">
        <v>21</v>
      </c>
      <c r="H50" s="14">
        <f>H48</f>
        <v>14855427.536200002</v>
      </c>
    </row>
    <row r="52" spans="2:8" x14ac:dyDescent="0.2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2" sqref="A2"/>
    </sheetView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8554687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29</v>
      </c>
      <c r="I2" s="3"/>
      <c r="J2" s="19"/>
      <c r="K2" s="3"/>
      <c r="L2" s="3"/>
      <c r="M2" s="3"/>
      <c r="N2" s="3"/>
      <c r="O2" s="3"/>
      <c r="P2" s="4" t="s">
        <v>24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v>70655</v>
      </c>
    </row>
    <row r="7" spans="1:16" x14ac:dyDescent="0.2">
      <c r="D7" s="5" t="s">
        <v>5</v>
      </c>
      <c r="E7" s="5"/>
      <c r="F7" s="16">
        <v>259387</v>
      </c>
    </row>
    <row r="8" spans="1:16" x14ac:dyDescent="0.2">
      <c r="D8" s="5" t="s">
        <v>6</v>
      </c>
      <c r="E8" s="12"/>
      <c r="F8" s="18">
        <v>1817</v>
      </c>
    </row>
    <row r="9" spans="1:16" x14ac:dyDescent="0.2">
      <c r="F9" s="16">
        <f>SUM(F6:F8)</f>
        <v>331859</v>
      </c>
      <c r="H9" s="16">
        <f>F9</f>
        <v>331859</v>
      </c>
    </row>
    <row r="10" spans="1:16" ht="6.95" customHeight="1" x14ac:dyDescent="0.2"/>
    <row r="11" spans="1:16" x14ac:dyDescent="0.2">
      <c r="D11" s="5" t="s">
        <v>8</v>
      </c>
      <c r="E11" s="12"/>
      <c r="F11" s="18">
        <f>F7*J11</f>
        <v>12969.35</v>
      </c>
      <c r="J11" s="17">
        <v>0.05</v>
      </c>
    </row>
    <row r="12" spans="1:16" x14ac:dyDescent="0.2">
      <c r="F12" s="16">
        <f>SUM(F11)</f>
        <v>12969.35</v>
      </c>
      <c r="H12" s="16">
        <f>SUM(H9:H11,F12)</f>
        <v>344828.35</v>
      </c>
    </row>
    <row r="13" spans="1:16" ht="6.95" customHeight="1" x14ac:dyDescent="0.2"/>
    <row r="14" spans="1:16" x14ac:dyDescent="0.2">
      <c r="D14" s="5" t="s">
        <v>7</v>
      </c>
      <c r="E14" s="12"/>
      <c r="F14" s="18">
        <f>F7*J14</f>
        <v>19454.024999999998</v>
      </c>
      <c r="H14" s="16">
        <f>SUM(H11:H13,F14)</f>
        <v>364282.375</v>
      </c>
      <c r="J14" s="17">
        <v>7.4999999999999997E-2</v>
      </c>
    </row>
    <row r="15" spans="1:16" ht="6.95" customHeight="1" x14ac:dyDescent="0.2"/>
    <row r="16" spans="1:16" x14ac:dyDescent="0.2">
      <c r="D16" s="5" t="s">
        <v>9</v>
      </c>
      <c r="F16" s="16">
        <v>2500</v>
      </c>
    </row>
    <row r="17" spans="4:10" x14ac:dyDescent="0.2">
      <c r="D17" s="5" t="s">
        <v>10</v>
      </c>
      <c r="E17" s="3"/>
      <c r="F17" s="18">
        <v>500</v>
      </c>
    </row>
    <row r="18" spans="4:10" x14ac:dyDescent="0.2">
      <c r="F18" s="16">
        <f>SUM(F16:F17)</f>
        <v>3000</v>
      </c>
      <c r="H18" s="16">
        <f>SUM(H14:H17,F18)</f>
        <v>367282.375</v>
      </c>
    </row>
    <row r="19" spans="4:10" ht="6.95" customHeight="1" x14ac:dyDescent="0.2"/>
    <row r="20" spans="4:10" x14ac:dyDescent="0.2">
      <c r="D20" s="5" t="s">
        <v>11</v>
      </c>
      <c r="F20" s="16">
        <v>2000</v>
      </c>
    </row>
    <row r="21" spans="4:10" x14ac:dyDescent="0.2">
      <c r="D21" s="5" t="s">
        <v>12</v>
      </c>
      <c r="E21" s="3"/>
      <c r="F21" s="18">
        <v>1500</v>
      </c>
    </row>
    <row r="22" spans="4:10" x14ac:dyDescent="0.2">
      <c r="F22" s="16">
        <f>SUM(F20:F21)</f>
        <v>3500</v>
      </c>
      <c r="H22" s="16">
        <f>SUM(H18,F22)</f>
        <v>370782.375</v>
      </c>
    </row>
    <row r="23" spans="4:10" ht="6.95" customHeight="1" x14ac:dyDescent="0.2"/>
    <row r="24" spans="4:10" x14ac:dyDescent="0.2">
      <c r="D24" s="5" t="s">
        <v>13</v>
      </c>
      <c r="E24" s="3"/>
      <c r="F24" s="18">
        <v>2500</v>
      </c>
    </row>
    <row r="25" spans="4:10" x14ac:dyDescent="0.2">
      <c r="F25" s="16">
        <f>SUM(F24)</f>
        <v>2500</v>
      </c>
      <c r="H25" s="16">
        <f>SUM(H22,F25)</f>
        <v>373282.375</v>
      </c>
    </row>
    <row r="26" spans="4:10" ht="6.95" customHeight="1" x14ac:dyDescent="0.2"/>
    <row r="27" spans="4:10" x14ac:dyDescent="0.2">
      <c r="D27" s="5" t="s">
        <v>14</v>
      </c>
      <c r="F27" s="16">
        <v>5000</v>
      </c>
    </row>
    <row r="28" spans="4:10" x14ac:dyDescent="0.2">
      <c r="D28" s="5" t="s">
        <v>15</v>
      </c>
      <c r="F28" s="16">
        <v>2500</v>
      </c>
    </row>
    <row r="29" spans="4:10" ht="12.75" customHeight="1" x14ac:dyDescent="0.2">
      <c r="D29" s="5" t="s">
        <v>16</v>
      </c>
      <c r="E29" s="3"/>
      <c r="F29" s="18">
        <v>500</v>
      </c>
      <c r="J29" s="20">
        <v>1.4E-2</v>
      </c>
    </row>
    <row r="30" spans="4:10" x14ac:dyDescent="0.2">
      <c r="F30" s="16">
        <f>SUM(F27:F29)</f>
        <v>8000</v>
      </c>
      <c r="H30" s="16">
        <f>SUM(H25,F30)</f>
        <v>381282.375</v>
      </c>
    </row>
    <row r="31" spans="4:10" ht="6.95" customHeight="1" x14ac:dyDescent="0.2"/>
    <row r="32" spans="4:10" x14ac:dyDescent="0.2">
      <c r="D32" s="5" t="s">
        <v>17</v>
      </c>
      <c r="E32" s="3"/>
      <c r="F32" s="18">
        <v>1100</v>
      </c>
    </row>
    <row r="33" spans="4:10" x14ac:dyDescent="0.2">
      <c r="F33" s="16">
        <f>SUM(F32)</f>
        <v>1100</v>
      </c>
      <c r="H33" s="16">
        <f>SUM(H30:H32,F33)</f>
        <v>382382.375</v>
      </c>
    </row>
    <row r="34" spans="4:10" ht="6.95" customHeight="1" x14ac:dyDescent="0.2"/>
    <row r="35" spans="4:10" x14ac:dyDescent="0.2">
      <c r="D35" s="5" t="s">
        <v>18</v>
      </c>
      <c r="E35" s="3"/>
      <c r="F35" s="18">
        <f>H33*J35</f>
        <v>38238.237500000003</v>
      </c>
      <c r="J35" s="17">
        <v>0.1</v>
      </c>
    </row>
    <row r="36" spans="4:10" x14ac:dyDescent="0.2">
      <c r="F36" s="16">
        <f>SUM(F35)</f>
        <v>38238.237500000003</v>
      </c>
      <c r="H36" s="16">
        <f>SUM(H33:H35,F36)</f>
        <v>420620.61249999999</v>
      </c>
    </row>
    <row r="37" spans="4:10" ht="6.95" customHeight="1" x14ac:dyDescent="0.2"/>
    <row r="38" spans="4:10" x14ac:dyDescent="0.2">
      <c r="D38" s="5" t="s">
        <v>19</v>
      </c>
      <c r="E38" s="3"/>
      <c r="F38" s="18">
        <f>H36*J38</f>
        <v>42062.061249999999</v>
      </c>
      <c r="J38" s="17">
        <v>0.1</v>
      </c>
    </row>
    <row r="39" spans="4:10" x14ac:dyDescent="0.2">
      <c r="F39" s="16">
        <f>SUM(F38)</f>
        <v>42062.061249999999</v>
      </c>
      <c r="H39" s="16">
        <f>SUM(H36:H38,F39)</f>
        <v>462682.67374999996</v>
      </c>
      <c r="J39" s="20" t="s">
        <v>23</v>
      </c>
    </row>
    <row r="40" spans="4:10" ht="6.95" customHeight="1" x14ac:dyDescent="0.2"/>
    <row r="41" spans="4:10" x14ac:dyDescent="0.2">
      <c r="D41" s="5" t="s">
        <v>20</v>
      </c>
      <c r="E41" s="3"/>
      <c r="F41" s="18">
        <f>H39*J41</f>
        <v>18507.306949999998</v>
      </c>
      <c r="J41" s="17">
        <v>0.04</v>
      </c>
    </row>
    <row r="42" spans="4:10" x14ac:dyDescent="0.2">
      <c r="F42" s="16">
        <f>SUM(F41)</f>
        <v>18507.306949999998</v>
      </c>
      <c r="H42" s="16">
        <f>SUM(H39:H41,F42)</f>
        <v>481189.98069999996</v>
      </c>
    </row>
    <row r="43" spans="4:10" ht="6.95" customHeight="1" x14ac:dyDescent="0.2"/>
    <row r="44" spans="4:10" x14ac:dyDescent="0.2">
      <c r="D44" s="5" t="s">
        <v>27</v>
      </c>
      <c r="F44" s="6">
        <f>F7*J44</f>
        <v>18157.09</v>
      </c>
      <c r="H44" s="6">
        <f>SUM(H41:H43,F44)</f>
        <v>499347.07069999998</v>
      </c>
      <c r="J44" s="11">
        <v>7.0000000000000007E-2</v>
      </c>
    </row>
    <row r="46" spans="4:10" ht="6.95" customHeight="1" x14ac:dyDescent="0.2"/>
    <row r="47" spans="4:10" ht="12.75" customHeight="1" x14ac:dyDescent="0.2">
      <c r="D47" s="5" t="s">
        <v>28</v>
      </c>
      <c r="E47" s="3"/>
      <c r="F47" s="18">
        <f>F7*J47</f>
        <v>7781.61</v>
      </c>
      <c r="J47" s="17">
        <v>0.03</v>
      </c>
    </row>
    <row r="48" spans="4:10" ht="12.75" customHeight="1" x14ac:dyDescent="0.2">
      <c r="D48" s="5"/>
      <c r="F48" s="16">
        <f>SUM(F47)</f>
        <v>7781.61</v>
      </c>
      <c r="H48" s="16">
        <f>SUM(H44:H47,F48)</f>
        <v>507128.68069999997</v>
      </c>
    </row>
    <row r="49" spans="2:8" ht="6.95" customHeight="1" x14ac:dyDescent="0.2">
      <c r="D49" s="5"/>
    </row>
    <row r="50" spans="2:8" x14ac:dyDescent="0.2">
      <c r="F50" s="15" t="s">
        <v>21</v>
      </c>
      <c r="H50" s="14">
        <f>SUM(H47:H49,F50)</f>
        <v>507128.68069999997</v>
      </c>
    </row>
    <row r="51" spans="2:8" ht="9.9499999999999993" customHeight="1" x14ac:dyDescent="0.2"/>
    <row r="52" spans="2:8" x14ac:dyDescent="0.2">
      <c r="B52" t="s">
        <v>22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Tie In, Loop, &amp; River X-in</vt:lpstr>
      <vt:lpstr>Measurement Facilities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2001-10-05T14:58:12Z</cp:lastPrinted>
  <dcterms:created xsi:type="dcterms:W3CDTF">2001-08-13T20:38:29Z</dcterms:created>
  <dcterms:modified xsi:type="dcterms:W3CDTF">2023-09-15T22:08:25Z</dcterms:modified>
</cp:coreProperties>
</file>