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284C3E-7E09-4B10-BC15-6A24DA4C3597}" xr6:coauthVersionLast="47" xr6:coauthVersionMax="47" xr10:uidLastSave="{00000000-0000-0000-0000-000000000000}"/>
  <bookViews>
    <workbookView xWindow="-120" yWindow="-120" windowWidth="38640" windowHeight="15720"/>
  </bookViews>
  <sheets>
    <sheet name="27526" sheetId="1" r:id="rId1"/>
    <sheet name="24198" sheetId="4" r:id="rId2"/>
    <sheet name="Sheet2" sheetId="2" r:id="rId3"/>
    <sheet name="Sheet3" sheetId="3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4" l="1"/>
  <c r="J9" i="4"/>
  <c r="L9" i="4"/>
  <c r="A10" i="4"/>
  <c r="F10" i="4"/>
  <c r="J10" i="4"/>
  <c r="L10" i="4"/>
  <c r="A11" i="4"/>
  <c r="F11" i="4"/>
  <c r="J11" i="4"/>
  <c r="L11" i="4"/>
  <c r="A12" i="4"/>
  <c r="F12" i="4"/>
  <c r="J12" i="4"/>
  <c r="L12" i="4"/>
  <c r="A13" i="4"/>
  <c r="F13" i="4"/>
  <c r="J13" i="4"/>
  <c r="L13" i="4"/>
  <c r="A14" i="4"/>
  <c r="F14" i="4"/>
  <c r="J14" i="4"/>
  <c r="L14" i="4"/>
  <c r="A15" i="4"/>
  <c r="F15" i="4"/>
  <c r="J15" i="4"/>
  <c r="L15" i="4"/>
  <c r="A16" i="4"/>
  <c r="F16" i="4"/>
  <c r="J16" i="4"/>
  <c r="L16" i="4"/>
  <c r="A17" i="4"/>
  <c r="F17" i="4"/>
  <c r="J17" i="4"/>
  <c r="L17" i="4"/>
  <c r="A18" i="4"/>
  <c r="F18" i="4"/>
  <c r="J18" i="4"/>
  <c r="L18" i="4"/>
  <c r="A19" i="4"/>
  <c r="F19" i="4"/>
  <c r="J19" i="4"/>
  <c r="L19" i="4"/>
  <c r="A20" i="4"/>
  <c r="F20" i="4"/>
  <c r="J20" i="4"/>
  <c r="L20" i="4"/>
  <c r="A21" i="4"/>
  <c r="F21" i="4"/>
  <c r="J21" i="4"/>
  <c r="L21" i="4"/>
  <c r="A22" i="4"/>
  <c r="F22" i="4"/>
  <c r="J22" i="4"/>
  <c r="L22" i="4"/>
  <c r="A23" i="4"/>
  <c r="F23" i="4"/>
  <c r="J23" i="4"/>
  <c r="L23" i="4"/>
  <c r="A24" i="4"/>
  <c r="F24" i="4"/>
  <c r="J24" i="4"/>
  <c r="L24" i="4"/>
  <c r="A25" i="4"/>
  <c r="F25" i="4"/>
  <c r="J25" i="4"/>
  <c r="L25" i="4"/>
  <c r="A26" i="4"/>
  <c r="F26" i="4"/>
  <c r="J26" i="4"/>
  <c r="L26" i="4"/>
  <c r="A27" i="4"/>
  <c r="F27" i="4"/>
  <c r="J27" i="4"/>
  <c r="L27" i="4"/>
  <c r="A28" i="4"/>
  <c r="F28" i="4"/>
  <c r="J28" i="4"/>
  <c r="L28" i="4"/>
  <c r="A29" i="4"/>
  <c r="F29" i="4"/>
  <c r="J29" i="4"/>
  <c r="L29" i="4"/>
  <c r="A30" i="4"/>
  <c r="F30" i="4"/>
  <c r="J30" i="4"/>
  <c r="L30" i="4"/>
  <c r="A31" i="4"/>
  <c r="F31" i="4"/>
  <c r="J31" i="4"/>
  <c r="L31" i="4"/>
  <c r="A32" i="4"/>
  <c r="F32" i="4"/>
  <c r="J32" i="4"/>
  <c r="L32" i="4"/>
  <c r="A33" i="4"/>
  <c r="F33" i="4"/>
  <c r="J33" i="4"/>
  <c r="L33" i="4"/>
  <c r="A34" i="4"/>
  <c r="F34" i="4"/>
  <c r="J34" i="4"/>
  <c r="L34" i="4"/>
  <c r="A35" i="4"/>
  <c r="F35" i="4"/>
  <c r="J35" i="4"/>
  <c r="L35" i="4"/>
  <c r="A36" i="4"/>
  <c r="F36" i="4"/>
  <c r="J36" i="4"/>
  <c r="L36" i="4"/>
  <c r="A37" i="4"/>
  <c r="F37" i="4"/>
  <c r="J37" i="4"/>
  <c r="L37" i="4"/>
  <c r="A38" i="4"/>
  <c r="F38" i="4"/>
  <c r="J38" i="4"/>
  <c r="L38" i="4"/>
  <c r="A39" i="4"/>
  <c r="F39" i="4"/>
  <c r="J39" i="4"/>
  <c r="L39" i="4"/>
  <c r="H41" i="4"/>
  <c r="J41" i="4"/>
  <c r="L41" i="4"/>
  <c r="H9" i="1"/>
  <c r="I9" i="1"/>
  <c r="J9" i="1"/>
  <c r="M9" i="1"/>
  <c r="H10" i="1"/>
  <c r="I10" i="1"/>
  <c r="J10" i="1"/>
  <c r="M10" i="1"/>
  <c r="H11" i="1"/>
  <c r="I11" i="1"/>
  <c r="J11" i="1"/>
  <c r="M11" i="1"/>
  <c r="H12" i="1"/>
  <c r="I12" i="1"/>
  <c r="J12" i="1"/>
  <c r="M12" i="1"/>
  <c r="H13" i="1"/>
  <c r="I13" i="1"/>
  <c r="J13" i="1"/>
  <c r="M13" i="1"/>
  <c r="H14" i="1"/>
  <c r="I14" i="1"/>
  <c r="J14" i="1"/>
  <c r="M14" i="1"/>
  <c r="H15" i="1"/>
  <c r="I15" i="1"/>
  <c r="J15" i="1"/>
  <c r="M15" i="1"/>
  <c r="H16" i="1"/>
  <c r="I16" i="1"/>
  <c r="J16" i="1"/>
  <c r="M16" i="1"/>
  <c r="H17" i="1"/>
  <c r="I17" i="1"/>
  <c r="J17" i="1"/>
  <c r="M17" i="1"/>
  <c r="H18" i="1"/>
  <c r="I18" i="1"/>
  <c r="J18" i="1"/>
  <c r="M18" i="1"/>
  <c r="H19" i="1"/>
  <c r="I19" i="1"/>
  <c r="J19" i="1"/>
  <c r="M19" i="1"/>
  <c r="H20" i="1"/>
  <c r="I20" i="1"/>
  <c r="J20" i="1"/>
  <c r="M20" i="1"/>
  <c r="H21" i="1"/>
  <c r="I21" i="1"/>
  <c r="J21" i="1"/>
  <c r="M21" i="1"/>
  <c r="H22" i="1"/>
  <c r="I22" i="1"/>
  <c r="J22" i="1"/>
  <c r="M22" i="1"/>
  <c r="H23" i="1"/>
  <c r="I23" i="1"/>
  <c r="J23" i="1"/>
  <c r="M23" i="1"/>
  <c r="H24" i="1"/>
  <c r="I24" i="1"/>
  <c r="J24" i="1"/>
  <c r="M24" i="1"/>
  <c r="H25" i="1"/>
  <c r="I25" i="1"/>
  <c r="J25" i="1"/>
  <c r="M25" i="1"/>
  <c r="H26" i="1"/>
  <c r="I26" i="1"/>
  <c r="J26" i="1"/>
  <c r="M26" i="1"/>
  <c r="H27" i="1"/>
  <c r="I27" i="1"/>
  <c r="J27" i="1"/>
  <c r="M27" i="1"/>
  <c r="H28" i="1"/>
  <c r="I28" i="1"/>
  <c r="J28" i="1"/>
  <c r="M28" i="1"/>
  <c r="H29" i="1"/>
  <c r="I29" i="1"/>
  <c r="J29" i="1"/>
  <c r="M29" i="1"/>
  <c r="H30" i="1"/>
  <c r="I30" i="1"/>
  <c r="J30" i="1"/>
  <c r="M30" i="1"/>
  <c r="H31" i="1"/>
  <c r="I31" i="1"/>
  <c r="J31" i="1"/>
  <c r="M31" i="1"/>
  <c r="H32" i="1"/>
  <c r="I32" i="1"/>
  <c r="J32" i="1"/>
  <c r="M32" i="1"/>
  <c r="H33" i="1"/>
  <c r="I33" i="1"/>
  <c r="J33" i="1"/>
  <c r="M33" i="1"/>
  <c r="H34" i="1"/>
  <c r="I34" i="1"/>
  <c r="J34" i="1"/>
  <c r="M34" i="1"/>
  <c r="H35" i="1"/>
  <c r="I35" i="1"/>
  <c r="J35" i="1"/>
  <c r="M35" i="1"/>
  <c r="H36" i="1"/>
  <c r="I36" i="1"/>
  <c r="J36" i="1"/>
  <c r="M36" i="1"/>
  <c r="H37" i="1"/>
  <c r="I37" i="1"/>
  <c r="J37" i="1"/>
  <c r="M37" i="1"/>
  <c r="H38" i="1"/>
  <c r="I38" i="1"/>
  <c r="J38" i="1"/>
  <c r="M38" i="1"/>
  <c r="H39" i="1"/>
  <c r="I39" i="1"/>
  <c r="J39" i="1"/>
  <c r="M39" i="1"/>
  <c r="K42" i="1"/>
  <c r="M42" i="1"/>
</calcChain>
</file>

<file path=xl/sharedStrings.xml><?xml version="1.0" encoding="utf-8"?>
<sst xmlns="http://schemas.openxmlformats.org/spreadsheetml/2006/main" count="47" uniqueCount="26">
  <si>
    <t>Date</t>
  </si>
  <si>
    <t>EPNG - Permian</t>
  </si>
  <si>
    <t>Gas Daily Price</t>
  </si>
  <si>
    <t>Socal - Border</t>
  </si>
  <si>
    <t xml:space="preserve">Sales </t>
  </si>
  <si>
    <t>Fixed Price</t>
  </si>
  <si>
    <t>Marketing</t>
  </si>
  <si>
    <t>Fee</t>
  </si>
  <si>
    <t>TWPL</t>
  </si>
  <si>
    <t>RPC</t>
  </si>
  <si>
    <t xml:space="preserve">Value to </t>
  </si>
  <si>
    <t>February, 2001</t>
  </si>
  <si>
    <t>Transwestern - California Border Transportation Analysis</t>
  </si>
  <si>
    <t>Fuel</t>
  </si>
  <si>
    <t>Calculation</t>
  </si>
  <si>
    <t>Rate</t>
  </si>
  <si>
    <t>Scheduled</t>
  </si>
  <si>
    <t>MMBtu</t>
  </si>
  <si>
    <t>RPC/TWPL</t>
  </si>
  <si>
    <t>Total Volume/Value</t>
  </si>
  <si>
    <t>Margin</t>
  </si>
  <si>
    <t>Remarks</t>
  </si>
  <si>
    <t>TWPL Contract No. 24198</t>
  </si>
  <si>
    <t>March , 2001</t>
  </si>
  <si>
    <t>Market missed nomination</t>
  </si>
  <si>
    <t>TWPL Contract No. 27526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</si>
</sst>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_);_(&quot;$&quot;* \(#,##0.000\);_(&quot;$&quot;* &quot;-&quot;??_);_(@_)"/>
    <numFmt numFmtId="167" formatCode="_(* #,##0_);_(* \(#,##0\);_(* &quot;-&quot;??_);_(@_)"/>
    <numFmt numFmtId="168" formatCode="mm/dd/yy"/>
    <numFmt numFmtId="169" formatCode="&quot;$&quot;#,##0.000_);\(&quot;$&quot;#,##0.000\)"/>
    <numFmt numFmtId="171" formatCode="&quot;$&quot;#,##0.0000_);\(&quot;$&quot;#,##0.0000\)"/>
  </numFmts>
  <fonts count="6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b/>
      <u/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  <xf numFmtId="165" fontId="0" fillId="0" borderId="0" xfId="2" applyNumberFormat="1" applyFont="1" applyAlignment="1">
      <alignment horizontal="center"/>
    </xf>
    <xf numFmtId="165" fontId="2" fillId="0" borderId="0" xfId="2" applyNumberFormat="1" applyFont="1" applyAlignment="1">
      <alignment horizontal="center"/>
    </xf>
    <xf numFmtId="167" fontId="0" fillId="0" borderId="0" xfId="1" applyNumberFormat="1" applyFont="1"/>
    <xf numFmtId="0" fontId="4" fillId="0" borderId="0" xfId="0" applyFont="1"/>
    <xf numFmtId="168" fontId="0" fillId="0" borderId="0" xfId="0" applyNumberFormat="1" applyAlignment="1">
      <alignment horizontal="center"/>
    </xf>
    <xf numFmtId="168" fontId="0" fillId="0" borderId="0" xfId="0" applyNumberFormat="1"/>
    <xf numFmtId="169" fontId="0" fillId="0" borderId="0" xfId="2" applyNumberFormat="1" applyFont="1" applyAlignment="1">
      <alignment horizontal="center"/>
    </xf>
    <xf numFmtId="169" fontId="0" fillId="0" borderId="0" xfId="0" applyNumberFormat="1"/>
    <xf numFmtId="9" fontId="0" fillId="0" borderId="0" xfId="3" applyFont="1" applyAlignment="1">
      <alignment horizontal="center"/>
    </xf>
    <xf numFmtId="169" fontId="3" fillId="0" borderId="0" xfId="2" applyNumberFormat="1" applyFont="1" applyAlignment="1">
      <alignment horizontal="center"/>
    </xf>
    <xf numFmtId="169" fontId="2" fillId="0" borderId="0" xfId="2" applyNumberFormat="1" applyFont="1" applyAlignment="1">
      <alignment horizontal="center"/>
    </xf>
    <xf numFmtId="169" fontId="3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right"/>
    </xf>
    <xf numFmtId="7" fontId="0" fillId="0" borderId="0" xfId="0" applyNumberFormat="1"/>
    <xf numFmtId="7" fontId="0" fillId="0" borderId="0" xfId="0" applyNumberFormat="1" applyAlignment="1">
      <alignment horizontal="right"/>
    </xf>
    <xf numFmtId="7" fontId="2" fillId="0" borderId="0" xfId="0" applyNumberFormat="1" applyFont="1" applyAlignment="1">
      <alignment horizontal="right"/>
    </xf>
    <xf numFmtId="169" fontId="2" fillId="0" borderId="0" xfId="0" applyNumberFormat="1" applyFont="1" applyAlignment="1">
      <alignment horizontal="left"/>
    </xf>
    <xf numFmtId="0" fontId="5" fillId="0" borderId="0" xfId="0" applyFont="1"/>
    <xf numFmtId="7" fontId="2" fillId="0" borderId="0" xfId="0" applyNumberFormat="1" applyFont="1" applyAlignment="1"/>
    <xf numFmtId="165" fontId="1" fillId="0" borderId="0" xfId="2" applyNumberFormat="1" applyAlignment="1">
      <alignment horizontal="center"/>
    </xf>
    <xf numFmtId="169" fontId="1" fillId="0" borderId="0" xfId="2" applyNumberFormat="1" applyAlignment="1">
      <alignment horizontal="center"/>
    </xf>
    <xf numFmtId="9" fontId="1" fillId="0" borderId="0" xfId="3" applyAlignment="1">
      <alignment horizontal="center"/>
    </xf>
    <xf numFmtId="167" fontId="1" fillId="0" borderId="0" xfId="1" applyNumberFormat="1"/>
    <xf numFmtId="171" fontId="0" fillId="0" borderId="0" xfId="0" applyNumberFormat="1" applyAlignment="1">
      <alignment horizontal="center"/>
    </xf>
    <xf numFmtId="17" fontId="5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2"/>
  <sheetViews>
    <sheetView tabSelected="1" workbookViewId="0">
      <pane xSplit="1" ySplit="8" topLeftCell="C9" activePane="bottomRight" state="frozen"/>
      <selection pane="topRight" activeCell="B1" sqref="B1"/>
      <selection pane="bottomLeft" activeCell="A9" sqref="A9"/>
      <selection pane="bottomRight" activeCell="N39" sqref="N39"/>
    </sheetView>
  </sheetViews>
  <sheetFormatPr defaultRowHeight="12.75" x14ac:dyDescent="0.2"/>
  <cols>
    <col min="1" max="1" width="11" bestFit="1" customWidth="1"/>
    <col min="2" max="2" width="16.7109375" style="4" customWidth="1"/>
    <col min="3" max="3" width="1.7109375" customWidth="1"/>
    <col min="4" max="4" width="16.7109375" style="4" customWidth="1"/>
    <col min="5" max="5" width="1.7109375" customWidth="1"/>
    <col min="6" max="6" width="10.7109375" style="1" customWidth="1"/>
    <col min="7" max="8" width="12.7109375" style="10" customWidth="1"/>
    <col min="9" max="10" width="12.7109375" style="17" customWidth="1"/>
    <col min="11" max="11" width="12.7109375" style="3" customWidth="1"/>
    <col min="12" max="12" width="1.7109375" style="3" customWidth="1"/>
    <col min="13" max="13" width="14.7109375" style="20" customWidth="1"/>
    <col min="14" max="14" width="1.7109375" style="20" customWidth="1"/>
    <col min="15" max="15" width="30.7109375" customWidth="1"/>
  </cols>
  <sheetData>
    <row r="1" spans="1:15" ht="20.25" x14ac:dyDescent="0.3">
      <c r="A1" s="31" t="s">
        <v>23</v>
      </c>
    </row>
    <row r="2" spans="1:15" ht="20.25" x14ac:dyDescent="0.3">
      <c r="A2" s="24" t="s">
        <v>12</v>
      </c>
    </row>
    <row r="3" spans="1:15" ht="18" x14ac:dyDescent="0.25">
      <c r="A3" s="7" t="s">
        <v>25</v>
      </c>
    </row>
    <row r="6" spans="1:15" x14ac:dyDescent="0.2">
      <c r="A6" s="2"/>
      <c r="B6" s="4" t="s">
        <v>1</v>
      </c>
      <c r="D6" s="4" t="s">
        <v>3</v>
      </c>
      <c r="F6" s="1" t="s">
        <v>13</v>
      </c>
      <c r="G6" s="13" t="s">
        <v>4</v>
      </c>
      <c r="H6" s="10" t="s">
        <v>6</v>
      </c>
      <c r="I6" s="15" t="s">
        <v>9</v>
      </c>
      <c r="J6" s="17" t="s">
        <v>8</v>
      </c>
      <c r="K6" s="18" t="s">
        <v>16</v>
      </c>
      <c r="L6" s="18"/>
      <c r="M6" s="21" t="s">
        <v>10</v>
      </c>
      <c r="N6" s="21"/>
    </row>
    <row r="7" spans="1:15" x14ac:dyDescent="0.2">
      <c r="A7" s="2" t="s">
        <v>0</v>
      </c>
      <c r="B7" s="5" t="s">
        <v>2</v>
      </c>
      <c r="D7" s="5" t="s">
        <v>2</v>
      </c>
      <c r="F7" s="2" t="s">
        <v>14</v>
      </c>
      <c r="G7" s="14" t="s">
        <v>5</v>
      </c>
      <c r="H7" s="14" t="s">
        <v>7</v>
      </c>
      <c r="I7" s="16" t="s">
        <v>20</v>
      </c>
      <c r="J7" s="16" t="s">
        <v>15</v>
      </c>
      <c r="K7" s="19" t="s">
        <v>17</v>
      </c>
      <c r="L7" s="19"/>
      <c r="M7" s="22" t="s">
        <v>18</v>
      </c>
      <c r="N7" s="22"/>
      <c r="O7" s="25" t="s">
        <v>21</v>
      </c>
    </row>
    <row r="9" spans="1:15" x14ac:dyDescent="0.2">
      <c r="A9" s="8">
        <v>36951</v>
      </c>
      <c r="B9" s="10">
        <v>5.26</v>
      </c>
      <c r="C9" s="11"/>
      <c r="D9" s="10">
        <v>12.955</v>
      </c>
      <c r="F9" s="12">
        <v>0.05</v>
      </c>
      <c r="G9" s="10">
        <v>12.455</v>
      </c>
      <c r="H9" s="10">
        <f t="shared" ref="H9:H39" si="0">+D9-G9</f>
        <v>0.5</v>
      </c>
      <c r="I9" s="17">
        <f t="shared" ref="I9:I39" si="1">+((D9-B9)-(B9/0.95-B9)-H9)/2</f>
        <v>3.4590789473684209</v>
      </c>
      <c r="J9" s="17">
        <f t="shared" ref="J9:J39" si="2">+((D9-B9)-(B9/0.95-B9)-H9)/2</f>
        <v>3.4590789473684209</v>
      </c>
      <c r="K9" s="6">
        <v>10000</v>
      </c>
      <c r="L9" s="6"/>
      <c r="M9" s="20">
        <f t="shared" ref="M9:M39" si="3">+K9*I9</f>
        <v>34590.789473684206</v>
      </c>
    </row>
    <row r="10" spans="1:15" x14ac:dyDescent="0.2">
      <c r="A10" s="8">
        <v>36952</v>
      </c>
      <c r="B10" s="10">
        <v>5.39</v>
      </c>
      <c r="C10" s="11"/>
      <c r="D10" s="10">
        <v>23.95</v>
      </c>
      <c r="F10" s="12">
        <v>0.05</v>
      </c>
      <c r="G10" s="10">
        <v>23.45</v>
      </c>
      <c r="H10" s="10">
        <f t="shared" si="0"/>
        <v>0.5</v>
      </c>
      <c r="I10" s="17">
        <f t="shared" si="1"/>
        <v>8.8881578947368407</v>
      </c>
      <c r="J10" s="17">
        <f t="shared" si="2"/>
        <v>8.8881578947368407</v>
      </c>
      <c r="K10" s="6">
        <v>10000</v>
      </c>
      <c r="L10" s="6"/>
      <c r="M10" s="20">
        <f t="shared" si="3"/>
        <v>88881.578947368413</v>
      </c>
    </row>
    <row r="11" spans="1:15" x14ac:dyDescent="0.2">
      <c r="A11" s="8">
        <v>36953</v>
      </c>
      <c r="B11" s="10">
        <v>5.2450000000000001</v>
      </c>
      <c r="C11" s="11"/>
      <c r="D11" s="10">
        <v>27.79</v>
      </c>
      <c r="F11" s="12">
        <v>0.05</v>
      </c>
      <c r="G11" s="10">
        <v>27.29</v>
      </c>
      <c r="H11" s="10">
        <f t="shared" si="0"/>
        <v>0.5</v>
      </c>
      <c r="I11" s="17">
        <f t="shared" si="1"/>
        <v>10.884473684210526</v>
      </c>
      <c r="J11" s="17">
        <f t="shared" si="2"/>
        <v>10.884473684210526</v>
      </c>
      <c r="K11" s="6">
        <v>0</v>
      </c>
      <c r="L11" s="6"/>
      <c r="M11" s="20">
        <f t="shared" si="3"/>
        <v>0</v>
      </c>
      <c r="O11" t="s">
        <v>24</v>
      </c>
    </row>
    <row r="12" spans="1:15" x14ac:dyDescent="0.2">
      <c r="A12" s="8">
        <v>36954</v>
      </c>
      <c r="B12" s="10">
        <v>5.2450000000000001</v>
      </c>
      <c r="C12" s="11"/>
      <c r="D12" s="10">
        <v>27.79</v>
      </c>
      <c r="F12" s="12">
        <v>0.05</v>
      </c>
      <c r="G12" s="10">
        <v>27.29</v>
      </c>
      <c r="H12" s="10">
        <f t="shared" si="0"/>
        <v>0.5</v>
      </c>
      <c r="I12" s="17">
        <f t="shared" si="1"/>
        <v>10.884473684210526</v>
      </c>
      <c r="J12" s="17">
        <f t="shared" si="2"/>
        <v>10.884473684210526</v>
      </c>
      <c r="K12" s="6">
        <v>10000</v>
      </c>
      <c r="L12" s="6"/>
      <c r="M12" s="20">
        <f t="shared" si="3"/>
        <v>108844.73684210527</v>
      </c>
    </row>
    <row r="13" spans="1:15" x14ac:dyDescent="0.2">
      <c r="A13" s="8">
        <v>36955</v>
      </c>
      <c r="B13" s="10">
        <v>5.2450000000000001</v>
      </c>
      <c r="C13" s="11"/>
      <c r="D13" s="10">
        <v>27.79</v>
      </c>
      <c r="F13" s="12">
        <v>0.05</v>
      </c>
      <c r="G13" s="10">
        <v>27.29</v>
      </c>
      <c r="H13" s="10">
        <f t="shared" si="0"/>
        <v>0.5</v>
      </c>
      <c r="I13" s="17">
        <f t="shared" si="1"/>
        <v>10.884473684210526</v>
      </c>
      <c r="J13" s="17">
        <f t="shared" si="2"/>
        <v>10.884473684210526</v>
      </c>
      <c r="K13" s="6">
        <v>10000</v>
      </c>
      <c r="L13" s="6"/>
      <c r="M13" s="20">
        <f t="shared" si="3"/>
        <v>108844.73684210527</v>
      </c>
    </row>
    <row r="14" spans="1:15" x14ac:dyDescent="0.2">
      <c r="A14" s="8">
        <v>36956</v>
      </c>
      <c r="B14" s="10">
        <v>5.3550000000000004</v>
      </c>
      <c r="C14" s="11"/>
      <c r="D14" s="10">
        <v>31.31</v>
      </c>
      <c r="F14" s="12">
        <v>0.05</v>
      </c>
      <c r="G14" s="10">
        <v>30.81</v>
      </c>
      <c r="H14" s="10">
        <f t="shared" si="0"/>
        <v>0.5</v>
      </c>
      <c r="I14" s="17">
        <f t="shared" si="1"/>
        <v>12.58657894736842</v>
      </c>
      <c r="J14" s="17">
        <f t="shared" si="2"/>
        <v>12.58657894736842</v>
      </c>
      <c r="K14" s="6">
        <v>10000</v>
      </c>
      <c r="L14" s="6"/>
      <c r="M14" s="20">
        <f t="shared" si="3"/>
        <v>125865.7894736842</v>
      </c>
    </row>
    <row r="15" spans="1:15" x14ac:dyDescent="0.2">
      <c r="A15" s="8">
        <v>36957</v>
      </c>
      <c r="B15" s="10">
        <v>5.1950000000000003</v>
      </c>
      <c r="C15" s="11"/>
      <c r="D15" s="10">
        <v>25.265000000000001</v>
      </c>
      <c r="F15" s="12">
        <v>0.05</v>
      </c>
      <c r="G15" s="10">
        <v>25.265000000000001</v>
      </c>
      <c r="H15" s="10">
        <f t="shared" si="0"/>
        <v>0</v>
      </c>
      <c r="I15" s="17">
        <f t="shared" si="1"/>
        <v>9.8982894736842102</v>
      </c>
      <c r="J15" s="17">
        <f t="shared" si="2"/>
        <v>9.8982894736842102</v>
      </c>
      <c r="K15" s="6">
        <v>10000</v>
      </c>
      <c r="L15" s="6"/>
      <c r="M15" s="20">
        <f t="shared" si="3"/>
        <v>98982.894736842107</v>
      </c>
    </row>
    <row r="16" spans="1:15" x14ac:dyDescent="0.2">
      <c r="A16" s="8">
        <v>36958</v>
      </c>
      <c r="B16" s="10">
        <v>5.125</v>
      </c>
      <c r="C16" s="11"/>
      <c r="D16" s="10">
        <v>14.28</v>
      </c>
      <c r="F16" s="12">
        <v>0.05</v>
      </c>
      <c r="G16" s="10">
        <v>14.28</v>
      </c>
      <c r="H16" s="10">
        <f t="shared" si="0"/>
        <v>0</v>
      </c>
      <c r="I16" s="17">
        <f t="shared" si="1"/>
        <v>4.4426315789473678</v>
      </c>
      <c r="J16" s="17">
        <f t="shared" si="2"/>
        <v>4.4426315789473678</v>
      </c>
      <c r="K16" s="6">
        <v>10000</v>
      </c>
      <c r="L16" s="6"/>
      <c r="M16" s="20">
        <f t="shared" si="3"/>
        <v>44426.31578947368</v>
      </c>
    </row>
    <row r="17" spans="1:13" x14ac:dyDescent="0.2">
      <c r="A17" s="8">
        <v>36959</v>
      </c>
      <c r="B17" s="10">
        <v>5.1349999999999998</v>
      </c>
      <c r="C17" s="11"/>
      <c r="D17" s="10">
        <v>12.824999999999999</v>
      </c>
      <c r="F17" s="12">
        <v>0.05</v>
      </c>
      <c r="G17" s="10">
        <v>12.824999999999999</v>
      </c>
      <c r="H17" s="10">
        <f t="shared" si="0"/>
        <v>0</v>
      </c>
      <c r="I17" s="17">
        <f t="shared" si="1"/>
        <v>3.7098684210526311</v>
      </c>
      <c r="J17" s="17">
        <f t="shared" si="2"/>
        <v>3.7098684210526311</v>
      </c>
      <c r="K17" s="6">
        <v>10000</v>
      </c>
      <c r="L17" s="6"/>
      <c r="M17" s="20">
        <f t="shared" si="3"/>
        <v>37098.684210526313</v>
      </c>
    </row>
    <row r="18" spans="1:13" x14ac:dyDescent="0.2">
      <c r="A18" s="8">
        <v>36960</v>
      </c>
      <c r="B18" s="10">
        <v>5.04</v>
      </c>
      <c r="C18" s="11"/>
      <c r="D18" s="10">
        <v>12.505000000000001</v>
      </c>
      <c r="F18" s="12">
        <v>0.05</v>
      </c>
      <c r="G18" s="10">
        <v>12.505000000000001</v>
      </c>
      <c r="H18" s="10">
        <f t="shared" si="0"/>
        <v>0</v>
      </c>
      <c r="I18" s="17">
        <f t="shared" si="1"/>
        <v>3.5998684210526317</v>
      </c>
      <c r="J18" s="17">
        <f t="shared" si="2"/>
        <v>3.5998684210526317</v>
      </c>
      <c r="K18" s="6">
        <v>10000</v>
      </c>
      <c r="L18" s="6"/>
      <c r="M18" s="20">
        <f t="shared" si="3"/>
        <v>35998.68421052632</v>
      </c>
    </row>
    <row r="19" spans="1:13" x14ac:dyDescent="0.2">
      <c r="A19" s="8">
        <v>36961</v>
      </c>
      <c r="B19" s="10">
        <v>5.04</v>
      </c>
      <c r="C19" s="11"/>
      <c r="D19" s="10">
        <v>12.505000000000001</v>
      </c>
      <c r="F19" s="12">
        <v>0.05</v>
      </c>
      <c r="G19" s="10">
        <v>12.505000000000001</v>
      </c>
      <c r="H19" s="10">
        <f t="shared" si="0"/>
        <v>0</v>
      </c>
      <c r="I19" s="17">
        <f t="shared" si="1"/>
        <v>3.5998684210526317</v>
      </c>
      <c r="J19" s="17">
        <f t="shared" si="2"/>
        <v>3.5998684210526317</v>
      </c>
      <c r="K19" s="6">
        <v>10000</v>
      </c>
      <c r="L19" s="6"/>
      <c r="M19" s="20">
        <f t="shared" si="3"/>
        <v>35998.68421052632</v>
      </c>
    </row>
    <row r="20" spans="1:13" x14ac:dyDescent="0.2">
      <c r="A20" s="8">
        <v>36962</v>
      </c>
      <c r="B20" s="10">
        <v>5.04</v>
      </c>
      <c r="C20" s="11"/>
      <c r="D20" s="10">
        <v>12.505000000000001</v>
      </c>
      <c r="F20" s="12">
        <v>0.05</v>
      </c>
      <c r="G20" s="10">
        <v>12.505000000000001</v>
      </c>
      <c r="H20" s="10">
        <f t="shared" si="0"/>
        <v>0</v>
      </c>
      <c r="I20" s="17">
        <f t="shared" si="1"/>
        <v>3.5998684210526317</v>
      </c>
      <c r="J20" s="17">
        <f t="shared" si="2"/>
        <v>3.5998684210526317</v>
      </c>
      <c r="K20" s="6">
        <v>10000</v>
      </c>
      <c r="L20" s="6"/>
      <c r="M20" s="20">
        <f t="shared" si="3"/>
        <v>35998.68421052632</v>
      </c>
    </row>
    <row r="21" spans="1:13" x14ac:dyDescent="0.2">
      <c r="A21" s="8">
        <v>36963</v>
      </c>
      <c r="B21" s="10">
        <v>4.88</v>
      </c>
      <c r="C21" s="11"/>
      <c r="D21" s="10">
        <v>11.565</v>
      </c>
      <c r="F21" s="12">
        <v>0.05</v>
      </c>
      <c r="G21" s="10">
        <v>11.565</v>
      </c>
      <c r="H21" s="10">
        <f t="shared" si="0"/>
        <v>0</v>
      </c>
      <c r="I21" s="17">
        <f t="shared" si="1"/>
        <v>3.2140789473684208</v>
      </c>
      <c r="J21" s="17">
        <f t="shared" si="2"/>
        <v>3.2140789473684208</v>
      </c>
      <c r="K21" s="6">
        <v>10000</v>
      </c>
      <c r="L21" s="6"/>
      <c r="M21" s="20">
        <f t="shared" si="3"/>
        <v>32140.789473684206</v>
      </c>
    </row>
    <row r="22" spans="1:13" x14ac:dyDescent="0.2">
      <c r="A22" s="8">
        <v>36964</v>
      </c>
      <c r="B22" s="10">
        <v>5</v>
      </c>
      <c r="C22" s="11"/>
      <c r="D22" s="10">
        <v>10.92</v>
      </c>
      <c r="F22" s="12">
        <v>0.05</v>
      </c>
      <c r="G22" s="10">
        <v>10.92</v>
      </c>
      <c r="H22" s="10">
        <f t="shared" si="0"/>
        <v>0</v>
      </c>
      <c r="I22" s="17">
        <f t="shared" si="1"/>
        <v>2.8284210526315787</v>
      </c>
      <c r="J22" s="17">
        <f t="shared" si="2"/>
        <v>2.8284210526315787</v>
      </c>
      <c r="K22" s="6">
        <v>10000</v>
      </c>
      <c r="L22" s="6"/>
      <c r="M22" s="20">
        <f t="shared" si="3"/>
        <v>28284.210526315786</v>
      </c>
    </row>
    <row r="23" spans="1:13" x14ac:dyDescent="0.2">
      <c r="A23" s="8">
        <v>36965</v>
      </c>
      <c r="B23" s="10">
        <v>4.8849999999999998</v>
      </c>
      <c r="C23" s="11"/>
      <c r="D23" s="10">
        <v>9.5350000000000001</v>
      </c>
      <c r="F23" s="12">
        <v>0.05</v>
      </c>
      <c r="G23" s="10">
        <v>9.5350000000000001</v>
      </c>
      <c r="H23" s="10">
        <f t="shared" si="0"/>
        <v>0</v>
      </c>
      <c r="I23" s="17">
        <f t="shared" si="1"/>
        <v>2.1964473684210528</v>
      </c>
      <c r="J23" s="17">
        <f t="shared" si="2"/>
        <v>2.1964473684210528</v>
      </c>
      <c r="K23" s="6">
        <v>10000</v>
      </c>
      <c r="L23" s="6"/>
      <c r="M23" s="20">
        <f t="shared" si="3"/>
        <v>21964.473684210527</v>
      </c>
    </row>
    <row r="24" spans="1:13" x14ac:dyDescent="0.2">
      <c r="A24" s="8">
        <v>36966</v>
      </c>
      <c r="B24" s="10">
        <v>4.8449999999999998</v>
      </c>
      <c r="C24" s="11"/>
      <c r="D24" s="10">
        <v>9.41</v>
      </c>
      <c r="F24" s="12">
        <v>0.05</v>
      </c>
      <c r="G24" s="10">
        <v>9.41</v>
      </c>
      <c r="H24" s="10">
        <f t="shared" si="0"/>
        <v>0</v>
      </c>
      <c r="I24" s="17">
        <f t="shared" si="1"/>
        <v>2.1550000000000002</v>
      </c>
      <c r="J24" s="17">
        <f t="shared" si="2"/>
        <v>2.1550000000000002</v>
      </c>
      <c r="K24" s="6">
        <v>10000</v>
      </c>
      <c r="L24" s="6"/>
      <c r="M24" s="20">
        <f t="shared" si="3"/>
        <v>21550.000000000004</v>
      </c>
    </row>
    <row r="25" spans="1:13" x14ac:dyDescent="0.2">
      <c r="A25" s="8">
        <v>36967</v>
      </c>
      <c r="B25" s="10">
        <v>4.8849999999999998</v>
      </c>
      <c r="C25" s="11"/>
      <c r="D25" s="10">
        <v>9.0250000000000004</v>
      </c>
      <c r="F25" s="12">
        <v>0.05</v>
      </c>
      <c r="G25" s="10">
        <v>9.0250000000000004</v>
      </c>
      <c r="H25" s="10">
        <f t="shared" si="0"/>
        <v>0</v>
      </c>
      <c r="I25" s="17">
        <f t="shared" si="1"/>
        <v>1.9414473684210529</v>
      </c>
      <c r="J25" s="17">
        <f t="shared" si="2"/>
        <v>1.9414473684210529</v>
      </c>
      <c r="K25" s="6">
        <v>10000</v>
      </c>
      <c r="L25" s="6"/>
      <c r="M25" s="20">
        <f t="shared" si="3"/>
        <v>19414.47368421053</v>
      </c>
    </row>
    <row r="26" spans="1:13" x14ac:dyDescent="0.2">
      <c r="A26" s="8">
        <v>36968</v>
      </c>
      <c r="B26" s="10">
        <v>4.8849999999999998</v>
      </c>
      <c r="C26" s="11"/>
      <c r="D26" s="10">
        <v>9.0250000000000004</v>
      </c>
      <c r="F26" s="12">
        <v>0.05</v>
      </c>
      <c r="G26" s="10">
        <v>9.0250000000000004</v>
      </c>
      <c r="H26" s="10">
        <f t="shared" si="0"/>
        <v>0</v>
      </c>
      <c r="I26" s="17">
        <f t="shared" si="1"/>
        <v>1.9414473684210529</v>
      </c>
      <c r="J26" s="17">
        <f t="shared" si="2"/>
        <v>1.9414473684210529</v>
      </c>
      <c r="K26" s="6">
        <v>10000</v>
      </c>
      <c r="L26" s="6"/>
      <c r="M26" s="20">
        <f t="shared" si="3"/>
        <v>19414.47368421053</v>
      </c>
    </row>
    <row r="27" spans="1:13" x14ac:dyDescent="0.2">
      <c r="A27" s="8">
        <v>36969</v>
      </c>
      <c r="B27" s="10">
        <v>4.8849999999999998</v>
      </c>
      <c r="C27" s="11"/>
      <c r="D27" s="10">
        <v>9.0250000000000004</v>
      </c>
      <c r="F27" s="12">
        <v>0.05</v>
      </c>
      <c r="G27" s="10">
        <v>9.0250000000000004</v>
      </c>
      <c r="H27" s="10">
        <f t="shared" si="0"/>
        <v>0</v>
      </c>
      <c r="I27" s="17">
        <f t="shared" si="1"/>
        <v>1.9414473684210529</v>
      </c>
      <c r="J27" s="17">
        <f t="shared" si="2"/>
        <v>1.9414473684210529</v>
      </c>
      <c r="K27" s="6">
        <v>10000</v>
      </c>
      <c r="L27" s="6"/>
      <c r="M27" s="20">
        <f t="shared" si="3"/>
        <v>19414.47368421053</v>
      </c>
    </row>
    <row r="28" spans="1:13" x14ac:dyDescent="0.2">
      <c r="A28" s="8">
        <v>36970</v>
      </c>
      <c r="B28" s="10">
        <v>4.9550000000000001</v>
      </c>
      <c r="C28" s="11"/>
      <c r="D28" s="10">
        <v>9.9450000000000003</v>
      </c>
      <c r="F28" s="12">
        <v>0.05</v>
      </c>
      <c r="G28" s="10">
        <v>9.9450000000000003</v>
      </c>
      <c r="H28" s="10">
        <f t="shared" si="0"/>
        <v>0</v>
      </c>
      <c r="I28" s="17">
        <f t="shared" si="1"/>
        <v>2.3646052631578947</v>
      </c>
      <c r="J28" s="17">
        <f t="shared" si="2"/>
        <v>2.3646052631578947</v>
      </c>
      <c r="K28" s="6">
        <v>10000</v>
      </c>
      <c r="L28" s="6"/>
      <c r="M28" s="20">
        <f t="shared" si="3"/>
        <v>23646.052631578947</v>
      </c>
    </row>
    <row r="29" spans="1:13" x14ac:dyDescent="0.2">
      <c r="A29" s="8">
        <v>36971</v>
      </c>
      <c r="B29" s="10">
        <v>4.87</v>
      </c>
      <c r="C29" s="11"/>
      <c r="D29" s="10">
        <v>11.035</v>
      </c>
      <c r="F29" s="12">
        <v>0.05</v>
      </c>
      <c r="G29" s="10">
        <v>11.035</v>
      </c>
      <c r="H29" s="10">
        <f t="shared" si="0"/>
        <v>0</v>
      </c>
      <c r="I29" s="17">
        <f t="shared" si="1"/>
        <v>2.9543421052631578</v>
      </c>
      <c r="J29" s="17">
        <f t="shared" si="2"/>
        <v>2.9543421052631578</v>
      </c>
      <c r="K29" s="6">
        <v>10000</v>
      </c>
      <c r="L29" s="6"/>
      <c r="M29" s="20">
        <f t="shared" si="3"/>
        <v>29543.421052631576</v>
      </c>
    </row>
    <row r="30" spans="1:13" x14ac:dyDescent="0.2">
      <c r="A30" s="8">
        <v>36972</v>
      </c>
      <c r="B30" s="10">
        <v>4.95</v>
      </c>
      <c r="C30" s="11"/>
      <c r="D30" s="10">
        <v>11.605</v>
      </c>
      <c r="F30" s="12">
        <v>0.05</v>
      </c>
      <c r="G30" s="10">
        <v>11.605</v>
      </c>
      <c r="H30" s="10">
        <f t="shared" si="0"/>
        <v>0</v>
      </c>
      <c r="I30" s="17">
        <f t="shared" si="1"/>
        <v>3.197236842105263</v>
      </c>
      <c r="J30" s="17">
        <f t="shared" si="2"/>
        <v>3.197236842105263</v>
      </c>
      <c r="K30" s="6">
        <v>10000</v>
      </c>
      <c r="L30" s="6"/>
      <c r="M30" s="20">
        <f t="shared" si="3"/>
        <v>31972.36842105263</v>
      </c>
    </row>
    <row r="31" spans="1:13" x14ac:dyDescent="0.2">
      <c r="A31" s="8">
        <v>36973</v>
      </c>
      <c r="B31" s="10">
        <v>4.8049999999999997</v>
      </c>
      <c r="C31" s="11"/>
      <c r="D31" s="10">
        <v>10.994999999999999</v>
      </c>
      <c r="F31" s="12">
        <v>0.05</v>
      </c>
      <c r="G31" s="10">
        <v>10.994999999999999</v>
      </c>
      <c r="H31" s="10">
        <f t="shared" si="0"/>
        <v>0</v>
      </c>
      <c r="I31" s="17">
        <f t="shared" si="1"/>
        <v>2.9685526315789472</v>
      </c>
      <c r="J31" s="17">
        <f t="shared" si="2"/>
        <v>2.9685526315789472</v>
      </c>
      <c r="K31" s="6">
        <v>10000</v>
      </c>
      <c r="L31" s="6"/>
      <c r="M31" s="20">
        <f t="shared" si="3"/>
        <v>29685.526315789473</v>
      </c>
    </row>
    <row r="32" spans="1:13" x14ac:dyDescent="0.2">
      <c r="A32" s="8">
        <v>36974</v>
      </c>
      <c r="B32" s="10">
        <v>4.9400000000000004</v>
      </c>
      <c r="C32" s="11"/>
      <c r="D32" s="10">
        <v>11.13</v>
      </c>
      <c r="F32" s="12">
        <v>0.05</v>
      </c>
      <c r="G32" s="10">
        <v>11.13</v>
      </c>
      <c r="H32" s="10">
        <f t="shared" si="0"/>
        <v>0</v>
      </c>
      <c r="I32" s="17">
        <f t="shared" si="1"/>
        <v>2.9649999999999999</v>
      </c>
      <c r="J32" s="17">
        <f t="shared" si="2"/>
        <v>2.9649999999999999</v>
      </c>
      <c r="K32" s="6">
        <v>10000</v>
      </c>
      <c r="L32" s="6"/>
      <c r="M32" s="20">
        <f t="shared" si="3"/>
        <v>29650</v>
      </c>
    </row>
    <row r="33" spans="1:13" x14ac:dyDescent="0.2">
      <c r="A33" s="8">
        <v>36975</v>
      </c>
      <c r="B33" s="10">
        <v>4.9400000000000004</v>
      </c>
      <c r="C33" s="11"/>
      <c r="D33" s="10">
        <v>11.13</v>
      </c>
      <c r="F33" s="12">
        <v>0.05</v>
      </c>
      <c r="G33" s="10">
        <v>11.13</v>
      </c>
      <c r="H33" s="10">
        <f t="shared" si="0"/>
        <v>0</v>
      </c>
      <c r="I33" s="17">
        <f t="shared" si="1"/>
        <v>2.9649999999999999</v>
      </c>
      <c r="J33" s="17">
        <f t="shared" si="2"/>
        <v>2.9649999999999999</v>
      </c>
      <c r="K33" s="6">
        <v>10000</v>
      </c>
      <c r="L33" s="6"/>
      <c r="M33" s="20">
        <f t="shared" si="3"/>
        <v>29650</v>
      </c>
    </row>
    <row r="34" spans="1:13" x14ac:dyDescent="0.2">
      <c r="A34" s="8">
        <v>36976</v>
      </c>
      <c r="B34" s="10">
        <v>4.9400000000000004</v>
      </c>
      <c r="C34" s="11"/>
      <c r="D34" s="10">
        <v>11.13</v>
      </c>
      <c r="F34" s="12">
        <v>0.05</v>
      </c>
      <c r="G34" s="10">
        <v>11.13</v>
      </c>
      <c r="H34" s="10">
        <f t="shared" si="0"/>
        <v>0</v>
      </c>
      <c r="I34" s="17">
        <f t="shared" si="1"/>
        <v>2.9649999999999999</v>
      </c>
      <c r="J34" s="17">
        <f t="shared" si="2"/>
        <v>2.9649999999999999</v>
      </c>
      <c r="K34" s="6">
        <v>10000</v>
      </c>
      <c r="L34" s="6"/>
      <c r="M34" s="20">
        <f t="shared" si="3"/>
        <v>29650</v>
      </c>
    </row>
    <row r="35" spans="1:13" x14ac:dyDescent="0.2">
      <c r="A35" s="8">
        <v>36977</v>
      </c>
      <c r="B35" s="10">
        <v>5</v>
      </c>
      <c r="C35" s="11"/>
      <c r="D35" s="10">
        <v>10.25</v>
      </c>
      <c r="F35" s="12">
        <v>0.05</v>
      </c>
      <c r="G35" s="10">
        <v>10.25</v>
      </c>
      <c r="H35" s="10">
        <f t="shared" si="0"/>
        <v>0</v>
      </c>
      <c r="I35" s="17">
        <f t="shared" si="1"/>
        <v>2.4934210526315788</v>
      </c>
      <c r="J35" s="17">
        <f t="shared" si="2"/>
        <v>2.4934210526315788</v>
      </c>
      <c r="K35" s="6">
        <v>10000</v>
      </c>
      <c r="L35" s="6"/>
      <c r="M35" s="20">
        <f t="shared" si="3"/>
        <v>24934.210526315786</v>
      </c>
    </row>
    <row r="36" spans="1:13" x14ac:dyDescent="0.2">
      <c r="A36" s="8">
        <v>36978</v>
      </c>
      <c r="B36" s="10">
        <v>5.18</v>
      </c>
      <c r="C36" s="11"/>
      <c r="D36" s="10">
        <v>10.78</v>
      </c>
      <c r="F36" s="12">
        <v>0.05</v>
      </c>
      <c r="G36" s="10">
        <v>10.78</v>
      </c>
      <c r="H36" s="10">
        <f t="shared" si="0"/>
        <v>0</v>
      </c>
      <c r="I36" s="17">
        <f t="shared" si="1"/>
        <v>2.6636842105263154</v>
      </c>
      <c r="J36" s="17">
        <f t="shared" si="2"/>
        <v>2.6636842105263154</v>
      </c>
      <c r="K36" s="6">
        <v>10000</v>
      </c>
      <c r="L36" s="6"/>
      <c r="M36" s="20">
        <f t="shared" si="3"/>
        <v>26636.842105263153</v>
      </c>
    </row>
    <row r="37" spans="1:13" x14ac:dyDescent="0.2">
      <c r="A37" s="8">
        <v>36979</v>
      </c>
      <c r="B37" s="10">
        <v>5.4050000000000002</v>
      </c>
      <c r="C37" s="11"/>
      <c r="D37" s="10">
        <v>13.585000000000001</v>
      </c>
      <c r="F37" s="12">
        <v>0.05</v>
      </c>
      <c r="G37" s="10">
        <v>13.585000000000001</v>
      </c>
      <c r="H37" s="10">
        <f t="shared" si="0"/>
        <v>0</v>
      </c>
      <c r="I37" s="17">
        <f t="shared" si="1"/>
        <v>3.9477631578947365</v>
      </c>
      <c r="J37" s="17">
        <f t="shared" si="2"/>
        <v>3.9477631578947365</v>
      </c>
      <c r="K37" s="6">
        <v>10000</v>
      </c>
      <c r="L37"/>
      <c r="M37" s="20">
        <f t="shared" si="3"/>
        <v>39477.631578947367</v>
      </c>
    </row>
    <row r="38" spans="1:13" x14ac:dyDescent="0.2">
      <c r="A38" s="8">
        <v>36980</v>
      </c>
      <c r="B38" s="10">
        <v>5.1550000000000002</v>
      </c>
      <c r="C38" s="11"/>
      <c r="D38" s="10">
        <v>14.015000000000001</v>
      </c>
      <c r="F38" s="12">
        <v>0.05</v>
      </c>
      <c r="G38" s="10">
        <v>14.015000000000001</v>
      </c>
      <c r="H38" s="10">
        <f t="shared" si="0"/>
        <v>0</v>
      </c>
      <c r="I38" s="17">
        <f t="shared" si="1"/>
        <v>4.2943421052631576</v>
      </c>
      <c r="J38" s="17">
        <f t="shared" si="2"/>
        <v>4.2943421052631576</v>
      </c>
      <c r="K38" s="6">
        <v>10000</v>
      </c>
      <c r="L38"/>
      <c r="M38" s="20">
        <f t="shared" si="3"/>
        <v>42943.421052631573</v>
      </c>
    </row>
    <row r="39" spans="1:13" x14ac:dyDescent="0.2">
      <c r="A39" s="8">
        <v>36981</v>
      </c>
      <c r="B39" s="10">
        <v>5.1550000000000002</v>
      </c>
      <c r="C39" s="11"/>
      <c r="D39" s="10">
        <v>14.25</v>
      </c>
      <c r="F39" s="12">
        <v>0.05</v>
      </c>
      <c r="G39" s="10">
        <v>14.25</v>
      </c>
      <c r="H39" s="10">
        <f t="shared" si="0"/>
        <v>0</v>
      </c>
      <c r="I39" s="17">
        <f t="shared" si="1"/>
        <v>4.4118421052631573</v>
      </c>
      <c r="J39" s="17">
        <f t="shared" si="2"/>
        <v>4.4118421052631573</v>
      </c>
      <c r="K39" s="6">
        <v>10000</v>
      </c>
      <c r="L39"/>
      <c r="M39" s="20">
        <f t="shared" si="3"/>
        <v>44118.421052631573</v>
      </c>
    </row>
    <row r="40" spans="1:13" x14ac:dyDescent="0.2">
      <c r="A40" s="8"/>
      <c r="B40" s="10"/>
      <c r="C40" s="11"/>
      <c r="D40" s="10"/>
      <c r="K40" s="6"/>
      <c r="L40"/>
    </row>
    <row r="41" spans="1:13" x14ac:dyDescent="0.2">
      <c r="A41" s="9"/>
      <c r="B41" s="10"/>
      <c r="C41" s="11"/>
      <c r="D41" s="10"/>
      <c r="K41" s="6"/>
      <c r="L41" s="6"/>
    </row>
    <row r="42" spans="1:13" x14ac:dyDescent="0.2">
      <c r="A42" s="9"/>
      <c r="B42" s="10"/>
      <c r="C42" s="11"/>
      <c r="D42" s="10"/>
      <c r="I42" s="23" t="s">
        <v>19</v>
      </c>
      <c r="K42" s="6">
        <f>SUM(K9:K39)</f>
        <v>300000</v>
      </c>
      <c r="L42" s="6"/>
      <c r="M42" s="20">
        <f>SUM(M9:M39)</f>
        <v>1299622.3684210526</v>
      </c>
    </row>
    <row r="43" spans="1:13" x14ac:dyDescent="0.2">
      <c r="A43" s="9"/>
      <c r="B43" s="10"/>
      <c r="C43" s="11"/>
      <c r="D43" s="10"/>
      <c r="K43" s="6"/>
      <c r="L43" s="6"/>
    </row>
    <row r="44" spans="1:13" x14ac:dyDescent="0.2">
      <c r="A44" s="9"/>
      <c r="B44" s="10"/>
      <c r="C44" s="11"/>
      <c r="D44" s="10"/>
    </row>
    <row r="45" spans="1:13" x14ac:dyDescent="0.2">
      <c r="A45" s="9"/>
      <c r="B45" s="10"/>
      <c r="C45" s="11"/>
      <c r="D45" s="10"/>
    </row>
    <row r="46" spans="1:13" x14ac:dyDescent="0.2">
      <c r="A46" s="9"/>
      <c r="B46" s="10"/>
      <c r="C46" s="11"/>
      <c r="D46" s="10"/>
    </row>
    <row r="47" spans="1:13" x14ac:dyDescent="0.2">
      <c r="A47" s="9"/>
      <c r="B47" s="10"/>
      <c r="C47" s="11"/>
      <c r="D47" s="10"/>
    </row>
    <row r="48" spans="1:13" x14ac:dyDescent="0.2">
      <c r="A48" s="9"/>
      <c r="B48" s="10"/>
      <c r="C48" s="11"/>
      <c r="D48" s="10"/>
    </row>
    <row r="49" spans="1:4" x14ac:dyDescent="0.2">
      <c r="A49" s="9"/>
      <c r="B49" s="10"/>
      <c r="C49" s="11"/>
      <c r="D49" s="10"/>
    </row>
    <row r="50" spans="1:4" x14ac:dyDescent="0.2">
      <c r="A50" s="9"/>
      <c r="B50" s="10"/>
      <c r="C50" s="11"/>
      <c r="D50" s="10"/>
    </row>
    <row r="51" spans="1:4" x14ac:dyDescent="0.2">
      <c r="A51" s="9"/>
      <c r="B51" s="10"/>
      <c r="C51" s="11"/>
      <c r="D51" s="10"/>
    </row>
    <row r="52" spans="1:4" x14ac:dyDescent="0.2">
      <c r="A52" s="9"/>
      <c r="B52" s="10"/>
      <c r="C52" s="11"/>
      <c r="D52" s="10"/>
    </row>
    <row r="53" spans="1:4" x14ac:dyDescent="0.2">
      <c r="A53" s="9"/>
      <c r="B53" s="10"/>
      <c r="C53" s="11"/>
      <c r="D53" s="10"/>
    </row>
    <row r="54" spans="1:4" x14ac:dyDescent="0.2">
      <c r="A54" s="9"/>
      <c r="B54" s="10"/>
      <c r="C54" s="11"/>
      <c r="D54" s="10"/>
    </row>
    <row r="55" spans="1:4" x14ac:dyDescent="0.2">
      <c r="A55" s="9"/>
      <c r="B55" s="10"/>
      <c r="C55" s="11"/>
      <c r="D55" s="10"/>
    </row>
    <row r="56" spans="1:4" x14ac:dyDescent="0.2">
      <c r="A56" s="9"/>
      <c r="B56" s="10"/>
      <c r="C56" s="11"/>
      <c r="D56" s="10"/>
    </row>
    <row r="57" spans="1:4" x14ac:dyDescent="0.2">
      <c r="A57" s="9"/>
      <c r="B57" s="10"/>
      <c r="C57" s="11"/>
      <c r="D57" s="10"/>
    </row>
    <row r="58" spans="1:4" x14ac:dyDescent="0.2">
      <c r="A58" s="9"/>
      <c r="B58" s="10"/>
      <c r="C58" s="11"/>
      <c r="D58" s="10"/>
    </row>
    <row r="59" spans="1:4" x14ac:dyDescent="0.2">
      <c r="A59" s="9"/>
      <c r="B59" s="10"/>
      <c r="C59" s="11"/>
      <c r="D59" s="10"/>
    </row>
    <row r="60" spans="1:4" x14ac:dyDescent="0.2">
      <c r="A60" s="9"/>
      <c r="B60" s="10"/>
      <c r="C60" s="11"/>
      <c r="D60" s="10"/>
    </row>
    <row r="61" spans="1:4" x14ac:dyDescent="0.2">
      <c r="A61" s="9"/>
      <c r="B61" s="10"/>
      <c r="C61" s="11"/>
      <c r="D61" s="10"/>
    </row>
    <row r="62" spans="1:4" x14ac:dyDescent="0.2">
      <c r="A62" s="9"/>
    </row>
    <row r="63" spans="1:4" x14ac:dyDescent="0.2">
      <c r="A63" s="9"/>
    </row>
    <row r="64" spans="1:4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</sheetData>
  <phoneticPr fontId="0" type="noConversion"/>
  <printOptions horizontalCentered="1"/>
  <pageMargins left="0.75" right="0.75" top="1" bottom="1" header="0.5" footer="0.5"/>
  <pageSetup scale="72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5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2.75" x14ac:dyDescent="0.2"/>
  <cols>
    <col min="1" max="1" width="10.140625" bestFit="1" customWidth="1"/>
    <col min="2" max="2" width="16.7109375" style="26" customWidth="1"/>
    <col min="3" max="3" width="1.7109375" customWidth="1"/>
    <col min="4" max="4" width="10.7109375" style="1" customWidth="1"/>
    <col min="5" max="5" width="12.7109375" style="27" customWidth="1"/>
    <col min="6" max="7" width="12.7109375" style="17" customWidth="1"/>
    <col min="8" max="8" width="12.7109375" style="3" customWidth="1"/>
    <col min="9" max="9" width="1.7109375" style="3" customWidth="1"/>
    <col min="10" max="10" width="14.7109375" style="20" customWidth="1"/>
    <col min="11" max="11" width="1.7109375" style="20" customWidth="1"/>
    <col min="12" max="12" width="14.7109375" style="20" customWidth="1"/>
    <col min="13" max="13" width="1.7109375" style="20" customWidth="1"/>
    <col min="14" max="14" width="30.7109375" customWidth="1"/>
  </cols>
  <sheetData>
    <row r="1" spans="1:14" ht="20.25" x14ac:dyDescent="0.3">
      <c r="A1" s="24" t="s">
        <v>11</v>
      </c>
    </row>
    <row r="2" spans="1:14" ht="20.25" x14ac:dyDescent="0.3">
      <c r="A2" s="24" t="s">
        <v>12</v>
      </c>
    </row>
    <row r="3" spans="1:14" ht="18" x14ac:dyDescent="0.25">
      <c r="A3" s="7" t="s">
        <v>22</v>
      </c>
    </row>
    <row r="6" spans="1:14" x14ac:dyDescent="0.2">
      <c r="A6" s="2"/>
      <c r="B6" s="26" t="s">
        <v>1</v>
      </c>
      <c r="D6" s="1" t="s">
        <v>13</v>
      </c>
      <c r="E6" s="13" t="s">
        <v>4</v>
      </c>
      <c r="F6" s="15" t="s">
        <v>9</v>
      </c>
      <c r="G6" s="17" t="s">
        <v>8</v>
      </c>
      <c r="H6" s="18" t="s">
        <v>16</v>
      </c>
      <c r="I6" s="18"/>
      <c r="J6" s="21" t="s">
        <v>10</v>
      </c>
      <c r="K6" s="21"/>
      <c r="L6" s="21" t="s">
        <v>10</v>
      </c>
      <c r="M6" s="21"/>
    </row>
    <row r="7" spans="1:14" x14ac:dyDescent="0.2">
      <c r="A7" s="2" t="s">
        <v>0</v>
      </c>
      <c r="B7" s="5" t="s">
        <v>2</v>
      </c>
      <c r="D7" s="2" t="s">
        <v>14</v>
      </c>
      <c r="E7" s="14" t="s">
        <v>5</v>
      </c>
      <c r="F7" s="16" t="s">
        <v>20</v>
      </c>
      <c r="G7" s="16" t="s">
        <v>15</v>
      </c>
      <c r="H7" s="19" t="s">
        <v>17</v>
      </c>
      <c r="I7" s="19"/>
      <c r="J7" s="22" t="s">
        <v>9</v>
      </c>
      <c r="K7" s="22"/>
      <c r="L7" s="22" t="s">
        <v>8</v>
      </c>
      <c r="M7" s="22"/>
      <c r="N7" s="25" t="s">
        <v>21</v>
      </c>
    </row>
    <row r="9" spans="1:14" x14ac:dyDescent="0.2">
      <c r="A9" s="8">
        <v>36951</v>
      </c>
      <c r="B9" s="27"/>
      <c r="C9" s="11"/>
      <c r="D9" s="28">
        <v>0.05</v>
      </c>
      <c r="F9" s="17">
        <f>+E9-(B9/0.95-B9)</f>
        <v>0</v>
      </c>
      <c r="G9" s="30"/>
      <c r="H9" s="29">
        <v>0</v>
      </c>
      <c r="I9" s="29"/>
      <c r="J9" s="20">
        <f t="shared" ref="J9:J36" si="0">+H9*F9</f>
        <v>0</v>
      </c>
      <c r="L9" s="20">
        <f>+G9*H9</f>
        <v>0</v>
      </c>
    </row>
    <row r="10" spans="1:14" x14ac:dyDescent="0.2">
      <c r="A10" s="8">
        <f>A9+1</f>
        <v>36952</v>
      </c>
      <c r="B10" s="27"/>
      <c r="C10" s="11"/>
      <c r="D10" s="28">
        <v>0.05</v>
      </c>
      <c r="F10" s="17">
        <f t="shared" ref="F10:F36" si="1">+E10-(B10/0.95-B10)</f>
        <v>0</v>
      </c>
      <c r="G10" s="30"/>
      <c r="H10" s="29">
        <v>0</v>
      </c>
      <c r="I10" s="29"/>
      <c r="J10" s="20">
        <f t="shared" si="0"/>
        <v>0</v>
      </c>
      <c r="L10" s="20">
        <f t="shared" ref="L10:L36" si="2">+G10*H10</f>
        <v>0</v>
      </c>
    </row>
    <row r="11" spans="1:14" x14ac:dyDescent="0.2">
      <c r="A11" s="8">
        <f t="shared" ref="A11:A36" si="3">A10+1</f>
        <v>36953</v>
      </c>
      <c r="B11" s="27"/>
      <c r="C11" s="11"/>
      <c r="D11" s="28">
        <v>0.05</v>
      </c>
      <c r="F11" s="17">
        <f t="shared" si="1"/>
        <v>0</v>
      </c>
      <c r="G11" s="30"/>
      <c r="H11" s="29">
        <v>0</v>
      </c>
      <c r="I11" s="29"/>
      <c r="J11" s="20">
        <f t="shared" si="0"/>
        <v>0</v>
      </c>
      <c r="L11" s="20">
        <f t="shared" si="2"/>
        <v>0</v>
      </c>
    </row>
    <row r="12" spans="1:14" x14ac:dyDescent="0.2">
      <c r="A12" s="8">
        <f t="shared" si="3"/>
        <v>36954</v>
      </c>
      <c r="B12" s="27"/>
      <c r="C12" s="11"/>
      <c r="D12" s="28">
        <v>0.05</v>
      </c>
      <c r="F12" s="17">
        <f t="shared" si="1"/>
        <v>0</v>
      </c>
      <c r="G12" s="30"/>
      <c r="H12" s="29">
        <v>0</v>
      </c>
      <c r="I12" s="29"/>
      <c r="J12" s="20">
        <f t="shared" si="0"/>
        <v>0</v>
      </c>
      <c r="L12" s="20">
        <f t="shared" si="2"/>
        <v>0</v>
      </c>
    </row>
    <row r="13" spans="1:14" x14ac:dyDescent="0.2">
      <c r="A13" s="8">
        <f t="shared" si="3"/>
        <v>36955</v>
      </c>
      <c r="B13" s="27"/>
      <c r="C13" s="11"/>
      <c r="D13" s="28">
        <v>0.05</v>
      </c>
      <c r="F13" s="17">
        <f t="shared" si="1"/>
        <v>0</v>
      </c>
      <c r="G13" s="30"/>
      <c r="H13" s="29">
        <v>0</v>
      </c>
      <c r="I13" s="29"/>
      <c r="J13" s="20">
        <f t="shared" si="0"/>
        <v>0</v>
      </c>
      <c r="L13" s="20">
        <f t="shared" si="2"/>
        <v>0</v>
      </c>
    </row>
    <row r="14" spans="1:14" x14ac:dyDescent="0.2">
      <c r="A14" s="8">
        <f t="shared" si="3"/>
        <v>36956</v>
      </c>
      <c r="B14" s="27"/>
      <c r="C14" s="11"/>
      <c r="D14" s="28">
        <v>0.05</v>
      </c>
      <c r="F14" s="17">
        <f t="shared" si="1"/>
        <v>0</v>
      </c>
      <c r="G14" s="30"/>
      <c r="H14" s="29">
        <v>0</v>
      </c>
      <c r="I14" s="29"/>
      <c r="J14" s="20">
        <f t="shared" si="0"/>
        <v>0</v>
      </c>
      <c r="L14" s="20">
        <f t="shared" si="2"/>
        <v>0</v>
      </c>
    </row>
    <row r="15" spans="1:14" x14ac:dyDescent="0.2">
      <c r="A15" s="8">
        <f t="shared" si="3"/>
        <v>36957</v>
      </c>
      <c r="B15" s="27"/>
      <c r="C15" s="11"/>
      <c r="D15" s="28">
        <v>0.05</v>
      </c>
      <c r="F15" s="17">
        <f t="shared" si="1"/>
        <v>0</v>
      </c>
      <c r="G15" s="30"/>
      <c r="H15" s="29">
        <v>0</v>
      </c>
      <c r="I15" s="29"/>
      <c r="J15" s="20">
        <f t="shared" si="0"/>
        <v>0</v>
      </c>
      <c r="L15" s="20">
        <f t="shared" si="2"/>
        <v>0</v>
      </c>
    </row>
    <row r="16" spans="1:14" x14ac:dyDescent="0.2">
      <c r="A16" s="8">
        <f t="shared" si="3"/>
        <v>36958</v>
      </c>
      <c r="B16" s="27"/>
      <c r="C16" s="11"/>
      <c r="D16" s="28">
        <v>0.05</v>
      </c>
      <c r="F16" s="17">
        <f t="shared" si="1"/>
        <v>0</v>
      </c>
      <c r="G16" s="30"/>
      <c r="H16" s="29">
        <v>0</v>
      </c>
      <c r="I16" s="29"/>
      <c r="J16" s="20">
        <f t="shared" si="0"/>
        <v>0</v>
      </c>
      <c r="L16" s="20">
        <f t="shared" si="2"/>
        <v>0</v>
      </c>
    </row>
    <row r="17" spans="1:12" x14ac:dyDescent="0.2">
      <c r="A17" s="8">
        <f t="shared" si="3"/>
        <v>36959</v>
      </c>
      <c r="B17" s="27"/>
      <c r="C17" s="11"/>
      <c r="D17" s="28">
        <v>0.05</v>
      </c>
      <c r="F17" s="17">
        <f t="shared" si="1"/>
        <v>0</v>
      </c>
      <c r="G17" s="30"/>
      <c r="H17" s="29">
        <v>0</v>
      </c>
      <c r="I17" s="29"/>
      <c r="J17" s="20">
        <f t="shared" si="0"/>
        <v>0</v>
      </c>
      <c r="L17" s="20">
        <f t="shared" si="2"/>
        <v>0</v>
      </c>
    </row>
    <row r="18" spans="1:12" x14ac:dyDescent="0.2">
      <c r="A18" s="8">
        <f t="shared" si="3"/>
        <v>36960</v>
      </c>
      <c r="B18" s="27"/>
      <c r="C18" s="11"/>
      <c r="D18" s="28">
        <v>0.05</v>
      </c>
      <c r="F18" s="17">
        <f t="shared" si="1"/>
        <v>0</v>
      </c>
      <c r="G18" s="30"/>
      <c r="H18" s="29">
        <v>0</v>
      </c>
      <c r="I18" s="29"/>
      <c r="J18" s="20">
        <f t="shared" si="0"/>
        <v>0</v>
      </c>
      <c r="L18" s="20">
        <f t="shared" si="2"/>
        <v>0</v>
      </c>
    </row>
    <row r="19" spans="1:12" x14ac:dyDescent="0.2">
      <c r="A19" s="8">
        <f t="shared" si="3"/>
        <v>36961</v>
      </c>
      <c r="B19" s="27"/>
      <c r="C19" s="11"/>
      <c r="D19" s="28">
        <v>0.05</v>
      </c>
      <c r="F19" s="17">
        <f t="shared" si="1"/>
        <v>0</v>
      </c>
      <c r="G19" s="30"/>
      <c r="H19" s="29">
        <v>0</v>
      </c>
      <c r="I19" s="29"/>
      <c r="J19" s="20">
        <f t="shared" si="0"/>
        <v>0</v>
      </c>
      <c r="L19" s="20">
        <f t="shared" si="2"/>
        <v>0</v>
      </c>
    </row>
    <row r="20" spans="1:12" x14ac:dyDescent="0.2">
      <c r="A20" s="8">
        <f t="shared" si="3"/>
        <v>36962</v>
      </c>
      <c r="B20" s="27"/>
      <c r="C20" s="11"/>
      <c r="D20" s="28">
        <v>0.05</v>
      </c>
      <c r="F20" s="17">
        <f t="shared" si="1"/>
        <v>0</v>
      </c>
      <c r="G20" s="30"/>
      <c r="H20" s="29">
        <v>0</v>
      </c>
      <c r="I20" s="29"/>
      <c r="J20" s="20">
        <f t="shared" si="0"/>
        <v>0</v>
      </c>
      <c r="L20" s="20">
        <f t="shared" si="2"/>
        <v>0</v>
      </c>
    </row>
    <row r="21" spans="1:12" x14ac:dyDescent="0.2">
      <c r="A21" s="8">
        <f t="shared" si="3"/>
        <v>36963</v>
      </c>
      <c r="B21" s="27"/>
      <c r="C21" s="11"/>
      <c r="D21" s="28">
        <v>0.05</v>
      </c>
      <c r="F21" s="17">
        <f t="shared" si="1"/>
        <v>0</v>
      </c>
      <c r="G21" s="30"/>
      <c r="H21" s="29">
        <v>0</v>
      </c>
      <c r="I21" s="29"/>
      <c r="J21" s="20">
        <f t="shared" si="0"/>
        <v>0</v>
      </c>
      <c r="L21" s="20">
        <f t="shared" si="2"/>
        <v>0</v>
      </c>
    </row>
    <row r="22" spans="1:12" x14ac:dyDescent="0.2">
      <c r="A22" s="8">
        <f t="shared" si="3"/>
        <v>36964</v>
      </c>
      <c r="B22" s="27">
        <v>5</v>
      </c>
      <c r="C22" s="11"/>
      <c r="D22" s="28">
        <v>0.05</v>
      </c>
      <c r="E22" s="27">
        <v>10</v>
      </c>
      <c r="F22" s="17">
        <f t="shared" si="1"/>
        <v>9.7368421052631575</v>
      </c>
      <c r="G22" s="30">
        <v>0.36770000000000003</v>
      </c>
      <c r="H22" s="29">
        <v>615</v>
      </c>
      <c r="I22" s="29"/>
      <c r="J22" s="20">
        <f t="shared" si="0"/>
        <v>5988.1578947368416</v>
      </c>
      <c r="L22" s="20">
        <f t="shared" si="2"/>
        <v>226.13550000000001</v>
      </c>
    </row>
    <row r="23" spans="1:12" x14ac:dyDescent="0.2">
      <c r="A23" s="8">
        <f t="shared" si="3"/>
        <v>36965</v>
      </c>
      <c r="B23" s="27">
        <v>4.8849999999999998</v>
      </c>
      <c r="C23" s="11"/>
      <c r="D23" s="28">
        <v>0.05</v>
      </c>
      <c r="E23" s="27">
        <v>8.5</v>
      </c>
      <c r="F23" s="17">
        <f t="shared" si="1"/>
        <v>8.2428947368421053</v>
      </c>
      <c r="G23" s="30">
        <v>0.36770000000000003</v>
      </c>
      <c r="H23" s="29">
        <v>2428</v>
      </c>
      <c r="I23" s="29"/>
      <c r="J23" s="20">
        <f t="shared" si="0"/>
        <v>20013.748421052631</v>
      </c>
      <c r="L23" s="20">
        <f t="shared" si="2"/>
        <v>892.77560000000005</v>
      </c>
    </row>
    <row r="24" spans="1:12" x14ac:dyDescent="0.2">
      <c r="A24" s="8">
        <f t="shared" si="3"/>
        <v>36966</v>
      </c>
      <c r="B24" s="27"/>
      <c r="C24" s="11"/>
      <c r="D24" s="28">
        <v>0.05</v>
      </c>
      <c r="F24" s="17">
        <f t="shared" si="1"/>
        <v>0</v>
      </c>
      <c r="G24" s="30">
        <v>0.36770000000000003</v>
      </c>
      <c r="H24" s="29">
        <v>0</v>
      </c>
      <c r="I24" s="29"/>
      <c r="J24" s="20">
        <f t="shared" si="0"/>
        <v>0</v>
      </c>
      <c r="L24" s="20">
        <f t="shared" si="2"/>
        <v>0</v>
      </c>
    </row>
    <row r="25" spans="1:12" x14ac:dyDescent="0.2">
      <c r="A25" s="8">
        <f t="shared" si="3"/>
        <v>36967</v>
      </c>
      <c r="B25" s="27">
        <v>4.8849999999999998</v>
      </c>
      <c r="C25" s="11"/>
      <c r="D25" s="28">
        <v>0.05</v>
      </c>
      <c r="E25" s="27">
        <v>8.5</v>
      </c>
      <c r="F25" s="17">
        <f>(E25-(B25/0.95))-G25</f>
        <v>2.9901947368421053</v>
      </c>
      <c r="G25" s="30">
        <v>0.36770000000000003</v>
      </c>
      <c r="H25" s="29">
        <v>512</v>
      </c>
      <c r="I25" s="29"/>
      <c r="J25" s="20">
        <f t="shared" si="0"/>
        <v>1530.9797052631579</v>
      </c>
      <c r="L25" s="20">
        <f t="shared" si="2"/>
        <v>188.26240000000001</v>
      </c>
    </row>
    <row r="26" spans="1:12" x14ac:dyDescent="0.2">
      <c r="A26" s="8">
        <f t="shared" si="3"/>
        <v>36968</v>
      </c>
      <c r="B26" s="27">
        <v>4.8849999999999998</v>
      </c>
      <c r="C26" s="11"/>
      <c r="D26" s="28">
        <v>0.05</v>
      </c>
      <c r="E26" s="27">
        <v>8.5</v>
      </c>
      <c r="F26" s="17">
        <f t="shared" ref="F26:F34" si="4">(E26-(B26/0.95))-G26</f>
        <v>2.9901947368421053</v>
      </c>
      <c r="G26" s="30">
        <v>0.36770000000000003</v>
      </c>
      <c r="H26" s="29">
        <v>306</v>
      </c>
      <c r="I26" s="29"/>
      <c r="J26" s="20">
        <f t="shared" si="0"/>
        <v>914.99958947368418</v>
      </c>
      <c r="L26" s="20">
        <f t="shared" si="2"/>
        <v>112.51620000000001</v>
      </c>
    </row>
    <row r="27" spans="1:12" x14ac:dyDescent="0.2">
      <c r="A27" s="8">
        <f t="shared" si="3"/>
        <v>36969</v>
      </c>
      <c r="B27" s="27">
        <v>4.8849999999999998</v>
      </c>
      <c r="C27" s="11"/>
      <c r="D27" s="28">
        <v>0.05</v>
      </c>
      <c r="E27" s="27">
        <v>8.5</v>
      </c>
      <c r="F27" s="17">
        <f t="shared" si="4"/>
        <v>2.9901947368421053</v>
      </c>
      <c r="G27" s="30">
        <v>0.36770000000000003</v>
      </c>
      <c r="H27" s="29">
        <v>298</v>
      </c>
      <c r="I27" s="29"/>
      <c r="J27" s="20">
        <f t="shared" si="0"/>
        <v>891.07803157894739</v>
      </c>
      <c r="L27" s="20">
        <f t="shared" si="2"/>
        <v>109.5746</v>
      </c>
    </row>
    <row r="28" spans="1:12" x14ac:dyDescent="0.2">
      <c r="A28" s="8">
        <f t="shared" si="3"/>
        <v>36970</v>
      </c>
      <c r="B28" s="27">
        <v>4.9550000000000001</v>
      </c>
      <c r="C28" s="11"/>
      <c r="D28" s="28">
        <v>0.05</v>
      </c>
      <c r="E28" s="27">
        <v>8.75</v>
      </c>
      <c r="F28" s="17">
        <f t="shared" si="4"/>
        <v>3.1665105263157889</v>
      </c>
      <c r="G28" s="30">
        <v>0.36770000000000003</v>
      </c>
      <c r="H28" s="29">
        <v>260</v>
      </c>
      <c r="I28" s="29"/>
      <c r="J28" s="20">
        <f t="shared" si="0"/>
        <v>823.29273684210511</v>
      </c>
      <c r="L28" s="20">
        <f t="shared" si="2"/>
        <v>95.602000000000004</v>
      </c>
    </row>
    <row r="29" spans="1:12" x14ac:dyDescent="0.2">
      <c r="A29" s="8">
        <f t="shared" si="3"/>
        <v>36971</v>
      </c>
      <c r="B29" s="27"/>
      <c r="C29" s="11"/>
      <c r="D29" s="28">
        <v>0.05</v>
      </c>
      <c r="F29" s="17">
        <f t="shared" si="4"/>
        <v>0</v>
      </c>
      <c r="G29" s="30"/>
      <c r="H29" s="29">
        <v>0</v>
      </c>
      <c r="I29" s="29"/>
      <c r="J29" s="20">
        <f t="shared" si="0"/>
        <v>0</v>
      </c>
      <c r="L29" s="20">
        <f t="shared" si="2"/>
        <v>0</v>
      </c>
    </row>
    <row r="30" spans="1:12" x14ac:dyDescent="0.2">
      <c r="A30" s="8">
        <f t="shared" si="3"/>
        <v>36972</v>
      </c>
      <c r="B30" s="27"/>
      <c r="C30" s="11"/>
      <c r="D30" s="28">
        <v>0.05</v>
      </c>
      <c r="F30" s="17">
        <f t="shared" si="4"/>
        <v>0</v>
      </c>
      <c r="G30" s="30"/>
      <c r="H30" s="29">
        <v>0</v>
      </c>
      <c r="I30" s="29"/>
      <c r="J30" s="20">
        <f t="shared" si="0"/>
        <v>0</v>
      </c>
      <c r="L30" s="20">
        <f t="shared" si="2"/>
        <v>0</v>
      </c>
    </row>
    <row r="31" spans="1:12" x14ac:dyDescent="0.2">
      <c r="A31" s="8">
        <f t="shared" si="3"/>
        <v>36973</v>
      </c>
      <c r="B31" s="27"/>
      <c r="C31" s="11"/>
      <c r="D31" s="28">
        <v>0.05</v>
      </c>
      <c r="F31" s="17">
        <f t="shared" si="4"/>
        <v>0</v>
      </c>
      <c r="G31" s="30"/>
      <c r="H31" s="29">
        <v>0</v>
      </c>
      <c r="I31" s="29"/>
      <c r="J31" s="20">
        <f t="shared" si="0"/>
        <v>0</v>
      </c>
      <c r="L31" s="20">
        <f t="shared" si="2"/>
        <v>0</v>
      </c>
    </row>
    <row r="32" spans="1:12" x14ac:dyDescent="0.2">
      <c r="A32" s="8">
        <f t="shared" si="3"/>
        <v>36974</v>
      </c>
      <c r="B32" s="27"/>
      <c r="C32" s="11"/>
      <c r="D32" s="28">
        <v>0.05</v>
      </c>
      <c r="F32" s="17">
        <f t="shared" si="4"/>
        <v>0</v>
      </c>
      <c r="G32" s="30"/>
      <c r="H32" s="29">
        <v>0</v>
      </c>
      <c r="I32" s="29"/>
      <c r="J32" s="20">
        <f t="shared" si="0"/>
        <v>0</v>
      </c>
      <c r="L32" s="20">
        <f t="shared" si="2"/>
        <v>0</v>
      </c>
    </row>
    <row r="33" spans="1:12" x14ac:dyDescent="0.2">
      <c r="A33" s="8">
        <f t="shared" si="3"/>
        <v>36975</v>
      </c>
      <c r="B33" s="27"/>
      <c r="C33" s="11"/>
      <c r="D33" s="28">
        <v>0.05</v>
      </c>
      <c r="F33" s="17">
        <f t="shared" si="4"/>
        <v>0</v>
      </c>
      <c r="G33" s="30"/>
      <c r="H33" s="29">
        <v>0</v>
      </c>
      <c r="I33" s="29"/>
      <c r="J33" s="20">
        <f t="shared" si="0"/>
        <v>0</v>
      </c>
      <c r="L33" s="20">
        <f t="shared" si="2"/>
        <v>0</v>
      </c>
    </row>
    <row r="34" spans="1:12" x14ac:dyDescent="0.2">
      <c r="A34" s="8">
        <f t="shared" si="3"/>
        <v>36976</v>
      </c>
      <c r="B34" s="27"/>
      <c r="C34" s="11"/>
      <c r="D34" s="28">
        <v>0.05</v>
      </c>
      <c r="F34" s="17">
        <f t="shared" si="4"/>
        <v>0</v>
      </c>
      <c r="G34" s="30"/>
      <c r="H34" s="29">
        <v>0</v>
      </c>
      <c r="I34" s="29"/>
      <c r="J34" s="20">
        <f t="shared" si="0"/>
        <v>0</v>
      </c>
      <c r="L34" s="20">
        <f t="shared" si="2"/>
        <v>0</v>
      </c>
    </row>
    <row r="35" spans="1:12" x14ac:dyDescent="0.2">
      <c r="A35" s="8">
        <f t="shared" si="3"/>
        <v>36977</v>
      </c>
      <c r="B35" s="27">
        <v>5</v>
      </c>
      <c r="C35" s="11"/>
      <c r="D35" s="28">
        <v>0.05</v>
      </c>
      <c r="E35" s="27">
        <v>9.5</v>
      </c>
      <c r="F35" s="17">
        <f t="shared" si="1"/>
        <v>9.2368421052631575</v>
      </c>
      <c r="G35" s="30">
        <v>0.36770000000000003</v>
      </c>
      <c r="H35" s="29">
        <v>261</v>
      </c>
      <c r="I35" s="29"/>
      <c r="J35" s="20">
        <f t="shared" si="0"/>
        <v>2410.8157894736842</v>
      </c>
      <c r="L35" s="20">
        <f t="shared" si="2"/>
        <v>95.969700000000003</v>
      </c>
    </row>
    <row r="36" spans="1:12" x14ac:dyDescent="0.2">
      <c r="A36" s="8">
        <f t="shared" si="3"/>
        <v>36978</v>
      </c>
      <c r="B36" s="27">
        <v>5.18</v>
      </c>
      <c r="C36" s="11"/>
      <c r="D36" s="28">
        <v>0.05</v>
      </c>
      <c r="E36" s="27">
        <v>10</v>
      </c>
      <c r="F36" s="17">
        <f t="shared" si="1"/>
        <v>9.7273684210526312</v>
      </c>
      <c r="G36" s="30">
        <v>0.36770000000000003</v>
      </c>
      <c r="H36" s="29">
        <v>320</v>
      </c>
      <c r="I36" s="29"/>
      <c r="J36" s="20">
        <f t="shared" si="0"/>
        <v>3112.757894736842</v>
      </c>
      <c r="L36" s="20">
        <f t="shared" si="2"/>
        <v>117.66400000000002</v>
      </c>
    </row>
    <row r="37" spans="1:12" x14ac:dyDescent="0.2">
      <c r="A37" s="8">
        <f>A36+1</f>
        <v>36979</v>
      </c>
      <c r="B37" s="27">
        <v>5.4050000000000002</v>
      </c>
      <c r="C37" s="11"/>
      <c r="D37" s="28">
        <v>0.05</v>
      </c>
      <c r="E37" s="27">
        <v>12.5</v>
      </c>
      <c r="F37" s="17">
        <f>+E37-(B37/0.95-B37)</f>
        <v>12.215526315789473</v>
      </c>
      <c r="G37" s="30">
        <v>0.36770000000000003</v>
      </c>
      <c r="H37" s="29">
        <v>387</v>
      </c>
      <c r="I37" s="29"/>
      <c r="J37" s="20">
        <f>+H37*F37</f>
        <v>4727.4086842105262</v>
      </c>
      <c r="L37" s="20">
        <f>+G37*H37</f>
        <v>142.29990000000001</v>
      </c>
    </row>
    <row r="38" spans="1:12" x14ac:dyDescent="0.2">
      <c r="A38" s="8">
        <f>A37+1</f>
        <v>36980</v>
      </c>
      <c r="B38" s="27"/>
      <c r="C38" s="11"/>
      <c r="D38" s="28">
        <v>0.05</v>
      </c>
      <c r="F38" s="17">
        <f>+E38-(B38/0.95-B38)</f>
        <v>0</v>
      </c>
      <c r="G38" s="30"/>
      <c r="H38" s="29">
        <v>0</v>
      </c>
      <c r="I38" s="29"/>
      <c r="J38" s="20">
        <f>+H38*F38</f>
        <v>0</v>
      </c>
      <c r="L38" s="20">
        <f>+G38*H38</f>
        <v>0</v>
      </c>
    </row>
    <row r="39" spans="1:12" x14ac:dyDescent="0.2">
      <c r="A39" s="8">
        <f>A38+1</f>
        <v>36981</v>
      </c>
      <c r="B39" s="27"/>
      <c r="C39" s="11"/>
      <c r="D39" s="28">
        <v>0.05</v>
      </c>
      <c r="F39" s="17">
        <f>+E39-(B39/0.95-B39)</f>
        <v>0</v>
      </c>
      <c r="G39" s="30"/>
      <c r="H39" s="29">
        <v>0</v>
      </c>
      <c r="I39" s="29"/>
      <c r="J39" s="20">
        <f>+H39*F39</f>
        <v>0</v>
      </c>
      <c r="L39" s="20">
        <f>+G39*H39</f>
        <v>0</v>
      </c>
    </row>
    <row r="40" spans="1:12" x14ac:dyDescent="0.2">
      <c r="A40" s="9"/>
      <c r="B40" s="27"/>
      <c r="C40" s="11"/>
      <c r="H40" s="29"/>
      <c r="I40" s="29"/>
    </row>
    <row r="41" spans="1:12" x14ac:dyDescent="0.2">
      <c r="A41" s="9"/>
      <c r="B41" s="27"/>
      <c r="C41" s="11"/>
      <c r="F41" s="23" t="s">
        <v>19</v>
      </c>
      <c r="H41" s="29">
        <f>SUM(H9:H40)</f>
        <v>5387</v>
      </c>
      <c r="I41" s="29"/>
      <c r="J41" s="20">
        <f>SUM(J9:J40)</f>
        <v>40413.238747368414</v>
      </c>
      <c r="L41" s="20">
        <f>SUM(L9:L40)</f>
        <v>1980.7999000000002</v>
      </c>
    </row>
    <row r="42" spans="1:12" x14ac:dyDescent="0.2">
      <c r="A42" s="9"/>
      <c r="B42" s="27"/>
      <c r="C42" s="11"/>
      <c r="H42" s="29"/>
      <c r="I42" s="29"/>
    </row>
    <row r="43" spans="1:12" x14ac:dyDescent="0.2">
      <c r="A43" s="9"/>
      <c r="B43" s="27"/>
      <c r="C43" s="11"/>
      <c r="H43" s="29"/>
      <c r="I43" s="29"/>
    </row>
    <row r="44" spans="1:12" x14ac:dyDescent="0.2">
      <c r="A44" s="9"/>
      <c r="B44" s="27"/>
      <c r="C44" s="11"/>
      <c r="H44" s="29"/>
      <c r="I44" s="29"/>
    </row>
    <row r="45" spans="1:12" x14ac:dyDescent="0.2">
      <c r="A45" s="9"/>
      <c r="B45" s="27"/>
      <c r="C45" s="11"/>
      <c r="H45" s="29"/>
      <c r="I45" s="29"/>
    </row>
    <row r="46" spans="1:12" x14ac:dyDescent="0.2">
      <c r="A46" s="9"/>
      <c r="B46" s="27"/>
      <c r="C46" s="11"/>
      <c r="H46" s="29"/>
      <c r="I46" s="29"/>
    </row>
    <row r="47" spans="1:12" x14ac:dyDescent="0.2">
      <c r="A47" s="9"/>
      <c r="B47" s="27"/>
      <c r="C47" s="11"/>
    </row>
    <row r="48" spans="1:12" x14ac:dyDescent="0.2">
      <c r="A48" s="9"/>
      <c r="B48" s="27"/>
      <c r="C48" s="11"/>
    </row>
    <row r="49" spans="1:3" x14ac:dyDescent="0.2">
      <c r="A49" s="9"/>
      <c r="B49" s="27"/>
      <c r="C49" s="11"/>
    </row>
    <row r="50" spans="1:3" x14ac:dyDescent="0.2">
      <c r="A50" s="9"/>
      <c r="B50" s="27"/>
      <c r="C50" s="11"/>
    </row>
    <row r="51" spans="1:3" x14ac:dyDescent="0.2">
      <c r="A51" s="9"/>
      <c r="B51" s="27"/>
      <c r="C51" s="11"/>
    </row>
    <row r="52" spans="1:3" x14ac:dyDescent="0.2">
      <c r="A52" s="9"/>
      <c r="B52" s="27"/>
      <c r="C52" s="11"/>
    </row>
    <row r="53" spans="1:3" x14ac:dyDescent="0.2">
      <c r="A53" s="9"/>
      <c r="B53" s="27"/>
      <c r="C53" s="11"/>
    </row>
    <row r="54" spans="1:3" x14ac:dyDescent="0.2">
      <c r="A54" s="9"/>
      <c r="B54" s="27"/>
      <c r="C54" s="11"/>
    </row>
    <row r="55" spans="1:3" x14ac:dyDescent="0.2">
      <c r="A55" s="9"/>
      <c r="B55" s="27"/>
      <c r="C55" s="11"/>
    </row>
    <row r="56" spans="1:3" x14ac:dyDescent="0.2">
      <c r="A56" s="9"/>
      <c r="B56" s="27"/>
      <c r="C56" s="11"/>
    </row>
    <row r="57" spans="1:3" x14ac:dyDescent="0.2">
      <c r="A57" s="9"/>
      <c r="B57" s="27"/>
      <c r="C57" s="11"/>
    </row>
    <row r="58" spans="1:3" x14ac:dyDescent="0.2">
      <c r="A58" s="9"/>
      <c r="B58" s="27"/>
      <c r="C58" s="11"/>
    </row>
    <row r="59" spans="1:3" x14ac:dyDescent="0.2">
      <c r="A59" s="9"/>
      <c r="B59" s="27"/>
      <c r="C59" s="11"/>
    </row>
    <row r="60" spans="1:3" x14ac:dyDescent="0.2">
      <c r="A60" s="9"/>
      <c r="B60" s="27"/>
      <c r="C60" s="11"/>
    </row>
    <row r="61" spans="1:3" x14ac:dyDescent="0.2">
      <c r="A61" s="9"/>
      <c r="B61" s="27"/>
      <c r="C61" s="11"/>
    </row>
    <row r="62" spans="1:3" x14ac:dyDescent="0.2">
      <c r="A62" s="9"/>
      <c r="B62" s="27"/>
      <c r="C62" s="11"/>
    </row>
    <row r="63" spans="1:3" x14ac:dyDescent="0.2">
      <c r="A63" s="9"/>
      <c r="B63" s="27"/>
      <c r="C63" s="11"/>
    </row>
    <row r="64" spans="1:3" x14ac:dyDescent="0.2">
      <c r="A64" s="9"/>
      <c r="B64" s="27"/>
      <c r="C64" s="11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x14ac:dyDescent="0.2">
      <c r="A75" s="9"/>
    </row>
  </sheetData>
  <phoneticPr fontId="0" type="noConversion"/>
  <printOptions horizontalCentered="1"/>
  <pageMargins left="0.75" right="0.75" top="1" bottom="1" header="0.5" footer="0.5"/>
  <pageSetup scale="78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27526</vt:lpstr>
      <vt:lpstr>24198</vt:lpstr>
      <vt:lpstr>Sheet2</vt:lpstr>
      <vt:lpstr>Sheet3</vt:lpstr>
    </vt:vector>
  </TitlesOfParts>
  <Company>Your Company Name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Client</dc:creator>
  <cp:lastModifiedBy>Jan Havlíček</cp:lastModifiedBy>
  <cp:lastPrinted>2001-03-29T23:07:30Z</cp:lastPrinted>
  <dcterms:created xsi:type="dcterms:W3CDTF">2001-02-01T20:41:30Z</dcterms:created>
  <dcterms:modified xsi:type="dcterms:W3CDTF">2023-09-16T17:45:02Z</dcterms:modified>
</cp:coreProperties>
</file>