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D76B95-AA8A-411E-A527-805CF5347A1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<sst xmlns="http://schemas.openxmlformats.org/spreadsheetml/2006/main" count="44" uniqueCount="44">
  <si>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</si>
  <si>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</si>
  <si>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</si>
  <si>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</si>
  <si>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</si>
  <si>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</si>
  <si>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</si>
  <si>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</si>
  <si>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</si>
  <si>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</si>
  <si>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</si>
  <si>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</si>
  <si>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</si>
  <si>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</si>
  <si>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</si>
  <si>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</si>
  <si>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</si>
  <si>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</si>
  <si>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</si>
  <si>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</si>
  <si>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</si>
  <si>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</si>
  <si>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</si>
  <si>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</si>
  <si>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</si>
  <si>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</si>
  <si>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</si>
  <si>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</si>
  <si>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</si>
  <si>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</si>
  <si>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</si>
  <si>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</si>
  <si>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</si>
  <si>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</si>
  <si>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</si>
  <si>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</si>
  <si>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Lower retained volumes due to lower West flow</t>
  </si>
  <si>
    <t>Higher East Volumes</t>
  </si>
  <si>
    <t>New Contracts:  Burlington, Sempra @ Max Rates</t>
  </si>
  <si>
    <t>Lower IT Volumes</t>
  </si>
  <si>
    <t>Estimate</t>
  </si>
  <si>
    <t>Actuals</t>
  </si>
  <si>
    <t>March 31, 2002 YTD</t>
  </si>
  <si>
    <t>MTD index price of $2.20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</si>
</sst>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03/05/02</v>
          </cell>
        </row>
        <row r="106">
          <cell r="C106">
            <v>12.73624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300.233407</v>
          </cell>
          <cell r="P27">
            <v>302.45459999999997</v>
          </cell>
        </row>
        <row r="33">
          <cell r="N33">
            <v>1496.3626070000003</v>
          </cell>
          <cell r="P33">
            <v>1407.0187660000001</v>
          </cell>
        </row>
        <row r="40">
          <cell r="N40">
            <v>4077.3381809999996</v>
          </cell>
          <cell r="P40">
            <v>4113.3682500000004</v>
          </cell>
        </row>
        <row r="46">
          <cell r="N46">
            <v>10033.5924003</v>
          </cell>
          <cell r="P46">
            <v>10183.980286000002</v>
          </cell>
        </row>
        <row r="50">
          <cell r="N50">
            <v>333.80799999999999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642.97989299999995</v>
          </cell>
          <cell r="P69">
            <v>676.51516156799994</v>
          </cell>
        </row>
        <row r="75">
          <cell r="N75">
            <v>1222.921781</v>
          </cell>
          <cell r="P75">
            <v>1183.648171568</v>
          </cell>
        </row>
        <row r="78">
          <cell r="N78">
            <v>439.48024099999998</v>
          </cell>
          <cell r="P78">
            <v>259.97024700000003</v>
          </cell>
        </row>
        <row r="84">
          <cell r="N84">
            <v>501.1235870000001</v>
          </cell>
          <cell r="P84">
            <v>554.47281999999996</v>
          </cell>
        </row>
        <row r="89">
          <cell r="N89">
            <v>1005.0744903000002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-325.22871604379424</v>
          </cell>
          <cell r="M74">
            <v>0</v>
          </cell>
        </row>
        <row r="75">
          <cell r="G75">
            <v>1799.3114174050413</v>
          </cell>
          <cell r="M75">
            <v>2090.4727194942207</v>
          </cell>
        </row>
        <row r="76">
          <cell r="G76">
            <v>-46.600000000000136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9.3680000000000003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0.94099999999999995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03/05/02</v>
      </c>
      <c r="B3" s="2"/>
      <c r="C3" s="2"/>
      <c r="D3" s="2"/>
      <c r="E3" s="2"/>
      <c r="F3" s="2"/>
      <c r="G3" s="23">
        <f ca="1">NOW()</f>
        <v>37322.674384027778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9.3680000000000003</v>
      </c>
      <c r="E9" s="7">
        <f>D9-C9</f>
        <v>-3.8000000000000256E-2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0.66559200000000018</v>
      </c>
      <c r="E11" s="7">
        <f>D11-C11</f>
        <v>-0.11238799999999927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1.0389999999999999</v>
      </c>
      <c r="E13" s="7">
        <f>D13-C13</f>
        <v>-4.2000000000000037E-2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0.18400000000000016</v>
      </c>
      <c r="E15" s="7">
        <f>D15-C15</f>
        <v>8.1000000000000183E-2</v>
      </c>
      <c r="F15" s="2"/>
      <c r="G15" s="2" t="s">
        <v>37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0.94099999999999995</v>
      </c>
      <c r="E17" s="7">
        <f>D17-C17</f>
        <v>0.127</v>
      </c>
      <c r="F17" s="2"/>
      <c r="G17" s="2" t="s">
        <v>38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6.3999999999999946E-2</v>
      </c>
      <c r="E19" s="7">
        <f>D19-C19</f>
        <v>-3.4000000000000141E-2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1.2736240000000001E-2</v>
      </c>
      <c r="E21" s="7">
        <f>D21-C21</f>
        <v>1.2736240000000001E-2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12.274328240000003</v>
      </c>
      <c r="E24" s="27">
        <f>D24-C24</f>
        <v>-5.6517599999974522E-3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1.7989999999999999</v>
      </c>
      <c r="E27" s="7">
        <f>D27-C27</f>
        <v>-0.28799999999999981</v>
      </c>
      <c r="F27" s="39"/>
      <c r="G27" s="39" t="s">
        <v>43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-0.32500000000000001</v>
      </c>
      <c r="E29" s="7">
        <f>D29-C29</f>
        <v>-0.32500000000000001</v>
      </c>
      <c r="F29" s="39"/>
      <c r="G29" s="37" t="s">
        <v>36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-4.7E-2</v>
      </c>
      <c r="E31" s="7">
        <f>D31-C31</f>
        <v>-4.7E-2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1.427</v>
      </c>
      <c r="E39" s="15">
        <f>SUM(E27:E38)</f>
        <v>-0.75999999999999979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13.701328240000002</v>
      </c>
      <c r="E46" s="15">
        <f>E24+E39+E41+E43</f>
        <v>-0.76565175999999724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-0.33700000000000002</v>
      </c>
      <c r="D49" s="7">
        <f>C49</f>
        <v>-0.33700000000000002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14.12598</v>
      </c>
      <c r="D55" s="16">
        <f>SUM(D46:D54)+0.001</f>
        <v>13.361328240000002</v>
      </c>
      <c r="E55" s="15">
        <f>SUM(E46:E54)</f>
        <v>-0.76565175999999724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11.673</v>
      </c>
      <c r="E61" s="33">
        <f>D61-C61</f>
        <v>-0.5600000000000005</v>
      </c>
      <c r="F61" s="2"/>
      <c r="G61" s="2" t="s">
        <v>40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41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42</v>
      </c>
      <c r="B65" s="2"/>
      <c r="C65" s="31">
        <f>SUM(C55:C64)</f>
        <v>40.068980000000003</v>
      </c>
      <c r="D65" s="31">
        <f>SUM(D55:D64)</f>
        <v>38.485328240000001</v>
      </c>
      <c r="E65" s="36">
        <f>D65-C65</f>
        <v>-1.5836517600000022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2002-02-07T18:27:16Z</cp:lastPrinted>
  <dcterms:created xsi:type="dcterms:W3CDTF">1999-10-11T14:59:11Z</dcterms:created>
  <dcterms:modified xsi:type="dcterms:W3CDTF">2023-09-16T17:59:40Z</dcterms:modified>
</cp:coreProperties>
</file>