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95F388-1492-47BD-A863-DE89D2D12684}" xr6:coauthVersionLast="47" xr6:coauthVersionMax="47" xr10:uidLastSave="{00000000-0000-0000-0000-000000000000}"/>
  <bookViews>
    <workbookView xWindow="-120" yWindow="-120" windowWidth="38640" windowHeight="15720"/>
  </bookViews>
  <sheets>
    <sheet name="Map" sheetId="1" r:id="rId1"/>
    <sheet name="System Detail" sheetId="2" r:id="rId2"/>
    <sheet name="Changes" sheetId="3" r:id="rId3"/>
    <sheet name="Maint Sch" sheetId="4" r:id="rId4"/>
    <sheet name="DT SCH" sheetId="5" r:id="rId5"/>
  </sheets>
  <externalReferences>
    <externalReference r:id="rId6"/>
  </externalReferences>
  <definedNames>
    <definedName name="_xlnm._FilterDatabase" localSheetId="2" hidden="1">Changes!$A$2:$H$221</definedName>
    <definedName name="CCONV">'System Detail'!$E$3:$F$223</definedName>
    <definedName name="ChanMaint" localSheetId="3">'Maint Sch'!$A$2:$I$4</definedName>
    <definedName name="CIGGIP">#N/A</definedName>
    <definedName name="CIGGOP">#N/A</definedName>
    <definedName name="Date">'System Detail'!$D$1</definedName>
    <definedName name="datetext">Map!$A$38</definedName>
    <definedName name="HCONV">'System Detail'!$I$3:$J$223</definedName>
    <definedName name="HPLGIP">#N/A</definedName>
    <definedName name="HPLGOP">#N/A</definedName>
    <definedName name="KATY">Map!$D$65</definedName>
    <definedName name="_LP802">Map!$D$58</definedName>
    <definedName name="_LP804">Map!$D$59</definedName>
    <definedName name="_LP806">Map!$D$60</definedName>
    <definedName name="_LP809">Map!$D$61</definedName>
    <definedName name="_LP812">Map!$D$62</definedName>
    <definedName name="_LP814">Map!$D$63</definedName>
    <definedName name="_LP820">Map!$D$64</definedName>
    <definedName name="masterrpt">'System Detail'!$A$1:$O$224</definedName>
    <definedName name="mastersch">'System Detail'!$A$2:$O$224</definedName>
    <definedName name="MBBAL">Map!$D$57</definedName>
    <definedName name="PARISH">Map!$D$66</definedName>
    <definedName name="Previous">[1]Previous!$A$1:$O$224</definedName>
    <definedName name="_xlnm.Print_Area" localSheetId="2">Changes!$A$1:$H$221</definedName>
    <definedName name="_xlnm.Print_Area" localSheetId="4">'DT SCH'!$A$1:$AU$41</definedName>
    <definedName name="_xlnm.Print_Titles" localSheetId="2">Changes!$1:$2</definedName>
    <definedName name="_xlnm.Print_Titles" localSheetId="1">'System Detail'!$1:$2</definedName>
    <definedName name="_SV16088">Map!$D$48</definedName>
    <definedName name="_SV402">Map!$D$39</definedName>
    <definedName name="_SV802">Map!$D$41</definedName>
    <definedName name="_SV804">Map!$D$42</definedName>
    <definedName name="_SV806">Map!$D$43</definedName>
    <definedName name="_SV809">Map!$D$44</definedName>
    <definedName name="_SV812">Map!$D$45</definedName>
    <definedName name="_SV813">Map!$D$49</definedName>
    <definedName name="_SV814">Map!$D$50</definedName>
    <definedName name="SV8141A">Map!$D$52</definedName>
    <definedName name="_SV820">Map!$D$54</definedName>
    <definedName name="SVKaty">Map!$D$46</definedName>
    <definedName name="SVKR">Map!$D$38</definedName>
    <definedName name="SVMBNET">Map!$D$53</definedName>
    <definedName name="SVParish">Map!$D$47</definedName>
    <definedName name="SVSCNET">Map!$D$51</definedName>
    <definedName name="SVST">Map!$D$40</definedName>
    <definedName name="SVSYSNET">Map!$D$56</definedName>
    <definedName name="SVTTLSAB">Map!$D$55</definedName>
  </definedNames>
  <calcPr calcId="0" calcMode="manual" fullCalcOnLoad="1"/>
</workbook>
</file>

<file path=xl/calcChain.xml><?xml version="1.0" encoding="utf-8"?>
<calcChain xmlns="http://schemas.openxmlformats.org/spreadsheetml/2006/main">
  <c r="F30" i="5" l="1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J28" i="1"/>
  <c r="A38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comments1.xml><?xml version="1.0" encoding="utf-8"?>
<comments xmlns="http://schemas.openxmlformats.org/spreadsheetml/2006/main">
  <authors>
    <author>Russell Cowart</author>
  </authors>
  <commentList>
    <comment ref="AV10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Linda's D/T Line </t>
        </r>
      </text>
    </comment>
    <comment ref="AV15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Linda's D/T Line </t>
        </r>
      </text>
    </comment>
    <comment ref="AV16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Lonestar number.
</t>
        </r>
      </text>
    </comment>
    <comment ref="AV17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Lonestar number.
</t>
        </r>
      </text>
    </comment>
    <comment ref="AV26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Exxon Katy total.
</t>
        </r>
      </text>
    </comment>
    <comment ref="AV30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Make sure number is same as Juliff number.  Print out meter 016088.
</t>
        </r>
      </text>
    </comment>
    <comment ref="AV39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Total at meter 16088 Exxon-Katy Receipt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ChanMaint;DBQ=I:\Maintenance\MaintSCH98.mdb;DefaultDir=I:\Maintenance;DriverId=25;FIL=MS Access;MaxBufferSize=512;PageTimeout=5;UID=admin;" command="SELECT Schedule_1.Status, Schedule_1.`Start Date`, Schedule_1.`End Date`, Equipment_1.Location, Equipment_1.Unit, Schedule_1.Task, Schedule_1.Hours, Schedule_1.Impact, Equipment_1.Capacity_x000d__x000a_FROM `I:\Maintenance\MaintSCH98`.Equipment Equipment_1, `I:\Maintenance\MaintSCH98`.Schedule Schedule_1_x000d__x000a_WHERE Schedule_1.`Equipment #` = Equipment_1.`Equipment #` AND ((Equipment_1.`Ops Div`='Channel') AND (Schedule_1.Status&lt;&gt;'complete') AND (Schedule_1.Status&lt;&gt;'Cancelled'))_x000d__x000a_ORDER BY Schedule_1.Status, Schedule_1.`Start Date`"/>
  </connection>
</connections>
</file>

<file path=xl/sharedStrings.xml><?xml version="1.0" encoding="utf-8"?>
<sst xmlns="http://schemas.openxmlformats.org/spreadsheetml/2006/main" count="629" uniqueCount="329">
  <si>
    <t>Dispatch for :</t>
  </si>
  <si>
    <t>Gas Flow Day</t>
  </si>
  <si>
    <t>SVKR</t>
  </si>
  <si>
    <t>SV402</t>
  </si>
  <si>
    <t>SVST</t>
  </si>
  <si>
    <t>SV802</t>
  </si>
  <si>
    <t>SV804</t>
  </si>
  <si>
    <t>SV806</t>
  </si>
  <si>
    <t>SV809</t>
  </si>
  <si>
    <t>SV812</t>
  </si>
  <si>
    <t>SVKATY</t>
  </si>
  <si>
    <t>SVPARISH</t>
  </si>
  <si>
    <t>SV16088 DOW JULLIFF</t>
  </si>
  <si>
    <t>SV813</t>
  </si>
  <si>
    <t>SV814</t>
  </si>
  <si>
    <t>SVSCNET</t>
  </si>
  <si>
    <t>SV8141A</t>
  </si>
  <si>
    <t>SVMBNET</t>
  </si>
  <si>
    <t>SV820</t>
  </si>
  <si>
    <t>SVTTLSAB</t>
  </si>
  <si>
    <t>SVSYSNET</t>
  </si>
  <si>
    <t>MBBAL</t>
  </si>
  <si>
    <t>LP802</t>
  </si>
  <si>
    <t>LP804</t>
  </si>
  <si>
    <t>LP806</t>
  </si>
  <si>
    <t>LP809</t>
  </si>
  <si>
    <t>LP812</t>
  </si>
  <si>
    <t>LP814</t>
  </si>
  <si>
    <t>LP820</t>
  </si>
  <si>
    <t>TGPKATY</t>
  </si>
  <si>
    <t>PARISH PLT</t>
  </si>
  <si>
    <t>CHANNEL SYSTEM</t>
  </si>
  <si>
    <t>Meter</t>
  </si>
  <si>
    <t>Sec</t>
  </si>
  <si>
    <t>HPL Mtr</t>
  </si>
  <si>
    <t>Location</t>
  </si>
  <si>
    <t>CGIP</t>
  </si>
  <si>
    <t>CGOP</t>
  </si>
  <si>
    <t>CIG Dispatch</t>
  </si>
  <si>
    <t>CIG Thruput</t>
  </si>
  <si>
    <t>HGIP</t>
  </si>
  <si>
    <t>HGOP</t>
  </si>
  <si>
    <t>HPL Dispatch</t>
  </si>
  <si>
    <t>HPL Thruput</t>
  </si>
  <si>
    <t>TTL Dispatch</t>
  </si>
  <si>
    <t>Total Thruput</t>
  </si>
  <si>
    <t>Cap</t>
  </si>
  <si>
    <t>KR</t>
  </si>
  <si>
    <t>Exxon - El Paistle</t>
  </si>
  <si>
    <t>Exxon - King Ranch Plant</t>
  </si>
  <si>
    <t>Lamar - Potrero Lorena Sales</t>
  </si>
  <si>
    <t>Exxon - Potrero Farris</t>
  </si>
  <si>
    <t>Danex - El Anzuelo</t>
  </si>
  <si>
    <t>Marwell - Rupp #3</t>
  </si>
  <si>
    <t>Vintage - La Gloria Field</t>
  </si>
  <si>
    <t>TGP - Falfurrias</t>
  </si>
  <si>
    <t>Duke - La Gloria Plant</t>
  </si>
  <si>
    <t>Duke - La Gloria Bypass</t>
  </si>
  <si>
    <t>WM</t>
  </si>
  <si>
    <t>Dominion - McMullen Transport</t>
  </si>
  <si>
    <t>Swift Energy-Green Branch Dehy.</t>
  </si>
  <si>
    <t>SW - Piedre Lumbre Dehy.</t>
  </si>
  <si>
    <t>Fair-Government Well Dehy</t>
  </si>
  <si>
    <t>Suemaur-Wendt #3 Dehy</t>
  </si>
  <si>
    <t>Taurus Minerals - Seven Sisters Dehy</t>
  </si>
  <si>
    <t>Mueller-N E Loma Novia Dehy.</t>
  </si>
  <si>
    <t>Hurd-Yorba #1 Dehy</t>
  </si>
  <si>
    <t>Texas Safari - Alice #1 Dehy</t>
  </si>
  <si>
    <t>Shoreline Gas - Cook #1</t>
  </si>
  <si>
    <t>Laguna - Magnolia City Dehy.</t>
  </si>
  <si>
    <t>TGP- West Magnolia City</t>
  </si>
  <si>
    <t>ST</t>
  </si>
  <si>
    <t>Hoechest - Premont</t>
  </si>
  <si>
    <t>Hoechest - Kingsville</t>
  </si>
  <si>
    <t>UPRC - Gulf Plains</t>
  </si>
  <si>
    <t>HPL - Agua Dulce Receipts</t>
  </si>
  <si>
    <t>HPL - Agua Dulce Deliveries</t>
  </si>
  <si>
    <t>Tejas - Robstown Receipts</t>
  </si>
  <si>
    <t>Tejas - Robstown Deliveries</t>
  </si>
  <si>
    <t>Delhi - Saxet</t>
  </si>
  <si>
    <t>Pena - Banquette</t>
  </si>
  <si>
    <t>Dominion - Banquette Transport</t>
  </si>
  <si>
    <t>Dominion - Riverside</t>
  </si>
  <si>
    <t>CIG</t>
  </si>
  <si>
    <t>NGPL - Riverside</t>
  </si>
  <si>
    <t>Tejas - Calallen</t>
  </si>
  <si>
    <t>HPL</t>
  </si>
  <si>
    <t>Equistar - Corpus Christi</t>
  </si>
  <si>
    <t>CP &amp; L - Lon C. Hill</t>
  </si>
  <si>
    <t>TTL</t>
  </si>
  <si>
    <t>Tejas - Riverside</t>
  </si>
  <si>
    <t>HPL - Odem</t>
  </si>
  <si>
    <t>Florida - Sinton</t>
  </si>
  <si>
    <t>364/182</t>
  </si>
  <si>
    <t>PG &amp; E - Taft Transport</t>
  </si>
  <si>
    <t>Abraxas - White Point</t>
  </si>
  <si>
    <t>Dominion - Northwest Taft</t>
  </si>
  <si>
    <t>Houston American Petroleum</t>
  </si>
  <si>
    <t>W L Roots - W L Roots</t>
  </si>
  <si>
    <t>East Plymouth Sales</t>
  </si>
  <si>
    <t>HPL - Gregory Deliveries</t>
  </si>
  <si>
    <t>HPL - Gregory Receipts</t>
  </si>
  <si>
    <t>Koch - Bayside</t>
  </si>
  <si>
    <t>Texana - Bonnie View</t>
  </si>
  <si>
    <t>Copano - Copano Bay</t>
  </si>
  <si>
    <t>HPL - Refugio</t>
  </si>
  <si>
    <t>400/200</t>
  </si>
  <si>
    <t>HPL - San Antonio Bay</t>
  </si>
  <si>
    <t>Northern Natural - Tivoli</t>
  </si>
  <si>
    <t>Seadrift - Seadrift Plant</t>
  </si>
  <si>
    <t>Union Carbide - Seadrift Plant</t>
  </si>
  <si>
    <t>Entex - Port Lavaca East</t>
  </si>
  <si>
    <t>Entex - Port Lavaca West</t>
  </si>
  <si>
    <t>415/207.5</t>
  </si>
  <si>
    <t>Castillo - East Sheriff</t>
  </si>
  <si>
    <t>Formosa - Co-Gen</t>
  </si>
  <si>
    <t>Formosa - Low Pressure</t>
  </si>
  <si>
    <t>Formosa - Point Comfort</t>
  </si>
  <si>
    <t>Formosa - Plant</t>
  </si>
  <si>
    <t>Alcoa - Point Comfort</t>
  </si>
  <si>
    <t>CPL - Joslin Deliveries</t>
  </si>
  <si>
    <t>HPL - Swan Lake Deliveries</t>
  </si>
  <si>
    <t>Formosa - Traylor</t>
  </si>
  <si>
    <t>SAB - Maude Traylor</t>
  </si>
  <si>
    <t>PIE - Carancuhua Bay</t>
  </si>
  <si>
    <t>Peterson Grass Farms</t>
  </si>
  <si>
    <t>Entex - Palacios City</t>
  </si>
  <si>
    <t>Farmers - Blessing #1</t>
  </si>
  <si>
    <t>Sue Ann - Blessing Field</t>
  </si>
  <si>
    <t>Entex - Blessing City Gate</t>
  </si>
  <si>
    <t>Farmers - Blessing #2</t>
  </si>
  <si>
    <t>Elerida - Southwest Pheasant</t>
  </si>
  <si>
    <t>Markham - Markham City Gate</t>
  </si>
  <si>
    <t>Hoechst - Bay City Plant</t>
  </si>
  <si>
    <t>Moltem - Bay City Deliveries</t>
  </si>
  <si>
    <t>Transco - Markham</t>
  </si>
  <si>
    <t>RBWI - Bay City</t>
  </si>
  <si>
    <t>528/264</t>
  </si>
  <si>
    <t>Florida Gas  - Magnet Withers</t>
  </si>
  <si>
    <t>EOG-North Bay City</t>
  </si>
  <si>
    <t>HPL - Pledger Texas</t>
  </si>
  <si>
    <t>Hil-Corp - Old Ocean</t>
  </si>
  <si>
    <t>Phillips - Sweeny Plant</t>
  </si>
  <si>
    <t>Penzoil -  Pledger</t>
  </si>
  <si>
    <t>American Explorer - Pledger</t>
  </si>
  <si>
    <t>HPL - Pledger New Gulf</t>
  </si>
  <si>
    <t>MRF - Milseka Rice Farm</t>
  </si>
  <si>
    <t>GRF - Gless Rice Farms</t>
  </si>
  <si>
    <t>SAGE Energy - Lochridge Field</t>
  </si>
  <si>
    <t>Entex - Ramsey Unit</t>
  </si>
  <si>
    <t>HPL - Rosharon City Gate</t>
  </si>
  <si>
    <t>DOW DT - Iowa Colony</t>
  </si>
  <si>
    <t>HPL - Manville</t>
  </si>
  <si>
    <t>Dominion Pipeline - Arcola Field</t>
  </si>
  <si>
    <t>HPL - Pearland Deliveries</t>
  </si>
  <si>
    <t>HPL - Hastings</t>
  </si>
  <si>
    <t>Tejas - Hastings</t>
  </si>
  <si>
    <t>595/297.5</t>
  </si>
  <si>
    <t>HPL - Friendswood City Gate</t>
  </si>
  <si>
    <t>Exxon Mobile - Webster Dehy</t>
  </si>
  <si>
    <t>TPC - Genoa Deliveries</t>
  </si>
  <si>
    <t>Entex - Clearlake City#2</t>
  </si>
  <si>
    <t>Exxon - Clearlake</t>
  </si>
  <si>
    <t>630/315</t>
  </si>
  <si>
    <t>HPL - Red Bluff</t>
  </si>
  <si>
    <t>HL&amp;P - Cedar Bayou Red Bluff</t>
  </si>
  <si>
    <t>PG&amp;E - Red Bluff</t>
  </si>
  <si>
    <t>Oxy Chemical - Bayport</t>
  </si>
  <si>
    <t>Zeneca - Bayport</t>
  </si>
  <si>
    <t>M G Industries - Bayport</t>
  </si>
  <si>
    <t>Capital - Bayport</t>
  </si>
  <si>
    <t>Hoechst - Bayport HPL</t>
  </si>
  <si>
    <t>Hoechst - Bayport CIG</t>
  </si>
  <si>
    <t>HPL - Bayport System</t>
  </si>
  <si>
    <t>Goodyear - Bayport</t>
  </si>
  <si>
    <t>Rohm &amp;Haas - Bayport</t>
  </si>
  <si>
    <t>Rohm &amp; Hass - Bayport</t>
  </si>
  <si>
    <t>HPL - La Porte City Gate</t>
  </si>
  <si>
    <t>Laurel - La Porte</t>
  </si>
  <si>
    <t>Air Products - La Porte</t>
  </si>
  <si>
    <t>Quantum - La Porte</t>
  </si>
  <si>
    <t>Oxy Chemical - Battleground</t>
  </si>
  <si>
    <t>Midcon - Deer Park</t>
  </si>
  <si>
    <t>Rohm &amp;Haas - Deer Park</t>
  </si>
  <si>
    <t>Dupont - Deer Park</t>
  </si>
  <si>
    <t>Lubrizol - Deer Park</t>
  </si>
  <si>
    <t>Shell Oil - Deer Park</t>
  </si>
  <si>
    <t>Calpine - Pasedena</t>
  </si>
  <si>
    <t>Calpine #2 - Pasedena</t>
  </si>
  <si>
    <t>Able Marle - Deer Park</t>
  </si>
  <si>
    <t>Georgia - Pasadena</t>
  </si>
  <si>
    <t>Oxy Chemical - Deer Park</t>
  </si>
  <si>
    <t>Shell Oil - Deer Park Cogen</t>
  </si>
  <si>
    <t>Lyondell - CITGO Plant</t>
  </si>
  <si>
    <t>Air Products - Pasadena</t>
  </si>
  <si>
    <t>Enron - Methanol Plant</t>
  </si>
  <si>
    <t>Oxy Chem - Pasadena</t>
  </si>
  <si>
    <t>Aristech - Pasadena</t>
  </si>
  <si>
    <t>Amoco - Lomax #2</t>
  </si>
  <si>
    <t xml:space="preserve">HPL - La Porte </t>
  </si>
  <si>
    <t>HPL - La Porte</t>
  </si>
  <si>
    <t>Enron - MTBE Plant</t>
  </si>
  <si>
    <t>Monsanto - Baytown</t>
  </si>
  <si>
    <t>US Steel - Baytown</t>
  </si>
  <si>
    <t>Vintage - Baytown</t>
  </si>
  <si>
    <t>HL&amp;P - Cedar Bayou</t>
  </si>
  <si>
    <t>Bayer - Cedar Bayou Plant</t>
  </si>
  <si>
    <t>HPL - Warren Delivery</t>
  </si>
  <si>
    <t>Ace - Cotton Lake</t>
  </si>
  <si>
    <t>Central Point - Garth A1</t>
  </si>
  <si>
    <t>Hil-Corp - Cotton Lake</t>
  </si>
  <si>
    <t>HPL - Daniel #1</t>
  </si>
  <si>
    <t>Duer Wagner - Alligator Bayou</t>
  </si>
  <si>
    <t>Moss Bluff Operational</t>
  </si>
  <si>
    <t>Ames - South Raywood Fild</t>
  </si>
  <si>
    <t>Sun - Anahuac Field</t>
  </si>
  <si>
    <t>DOW - Schoenjahn</t>
  </si>
  <si>
    <t>Gulf Energy - Walla Boyt</t>
  </si>
  <si>
    <t>Sun - W.C. White</t>
  </si>
  <si>
    <t>Sun - Blanke Field</t>
  </si>
  <si>
    <t>Midcon - Devers</t>
  </si>
  <si>
    <t>Mobil - Dunagen #1</t>
  </si>
  <si>
    <t>Southern Union - Nome City</t>
  </si>
  <si>
    <t>Entex - China City</t>
  </si>
  <si>
    <t>Cokinos - China</t>
  </si>
  <si>
    <t>Midcon - West Beaumont</t>
  </si>
  <si>
    <t>HPL - Beaumont</t>
  </si>
  <si>
    <t>Cokinos - Beaumont</t>
  </si>
  <si>
    <t>Tri C - Adams Field</t>
  </si>
  <si>
    <t>HPL - Texoma</t>
  </si>
  <si>
    <t>Vastar - Big Thicket Plant</t>
  </si>
  <si>
    <t>Amerada - Vidor Plant</t>
  </si>
  <si>
    <t>Poynor - Singleton #1</t>
  </si>
  <si>
    <t>Texaco - AS Common</t>
  </si>
  <si>
    <t>TXP - EF Williams #1</t>
  </si>
  <si>
    <t>Gulf States Utility</t>
  </si>
  <si>
    <t>Greenhill - Champion #1</t>
  </si>
  <si>
    <t>Entex - Mauriceville</t>
  </si>
  <si>
    <t>PG&amp;E - Long Prairie Field</t>
  </si>
  <si>
    <t>Cokinos - Starks Found #2</t>
  </si>
  <si>
    <t>Cokinos - Starks Found #1</t>
  </si>
  <si>
    <t>Manuel</t>
  </si>
  <si>
    <t>Centana - Orange Deliveries</t>
  </si>
  <si>
    <t>Sabine - Orange Exchange</t>
  </si>
  <si>
    <t>Bayer - Orange</t>
  </si>
  <si>
    <t>Dupont - Sabine River</t>
  </si>
  <si>
    <t>Hankamer</t>
  </si>
  <si>
    <t>Cokinos - Bledsoe Lindsey #1</t>
  </si>
  <si>
    <t>Sedona - Hartburg #2</t>
  </si>
  <si>
    <t>Exxon - Arbor</t>
  </si>
  <si>
    <t>Inland Orange - Inland Container</t>
  </si>
  <si>
    <t>Cokinos - Rachel Hudson</t>
  </si>
  <si>
    <t>Tri C - Hankamer #2</t>
  </si>
  <si>
    <t>D&amp;H - Deweyville City</t>
  </si>
  <si>
    <t>CHANGES FROM PREVIOUS DISPATCH</t>
  </si>
  <si>
    <t>EPFS Meter</t>
  </si>
  <si>
    <t>CIG Change</t>
  </si>
  <si>
    <t>HPL Change</t>
  </si>
  <si>
    <t>TTL Change</t>
  </si>
  <si>
    <t>Current TTL Dispatch</t>
  </si>
  <si>
    <t>Channel Pipeline Maintenance</t>
  </si>
  <si>
    <t>Status</t>
  </si>
  <si>
    <t>Start Date</t>
  </si>
  <si>
    <t>End Date</t>
  </si>
  <si>
    <t>Unit</t>
  </si>
  <si>
    <t>Task</t>
  </si>
  <si>
    <t>Hours</t>
  </si>
  <si>
    <t>Impact</t>
  </si>
  <si>
    <t>Capacity</t>
  </si>
  <si>
    <t>Scheduled</t>
  </si>
  <si>
    <t>Station 809</t>
  </si>
  <si>
    <t>#1B Solar Centaur Turbine</t>
  </si>
  <si>
    <t>Replace Inner Air Filters &amp; Outer Filters on Air Intake</t>
  </si>
  <si>
    <t>2-3 Days</t>
  </si>
  <si>
    <t>Annual Inspections; Safety Device Checks; Internal Boroscope Inspection</t>
  </si>
  <si>
    <t>50 MM</t>
  </si>
  <si>
    <t>***Revised***</t>
  </si>
  <si>
    <t>*****Revised*****</t>
  </si>
  <si>
    <t>****Revised****</t>
  </si>
  <si>
    <t>****Revision*****</t>
  </si>
  <si>
    <t>*REVISED*</t>
  </si>
  <si>
    <t>"****Revised****</t>
  </si>
  <si>
    <t xml:space="preserve">D/T Line Scheduled Volumes for </t>
  </si>
  <si>
    <t>7/22-23/2000</t>
  </si>
  <si>
    <t>8/12-14/2000</t>
  </si>
  <si>
    <t xml:space="preserve">              Dow Control Room (713) 978-3070</t>
  </si>
  <si>
    <t>Receipts:</t>
  </si>
  <si>
    <t xml:space="preserve">     At PGE TECO Header   (016088)</t>
  </si>
  <si>
    <t xml:space="preserve">     At Oasis  (Channel Gas Marketing)   (016336)</t>
  </si>
  <si>
    <t xml:space="preserve">     At Oasis  (El Paso Field Services)   (016336)</t>
  </si>
  <si>
    <t xml:space="preserve">     At Katy  (Channel Gas Marketing)   (016336)</t>
  </si>
  <si>
    <t xml:space="preserve">     At Katy  (NGC)   (016336)</t>
  </si>
  <si>
    <t xml:space="preserve">     At Katy  (CGM, Anadarko,Aquila,Texaco,ECT) (016336)</t>
  </si>
  <si>
    <t xml:space="preserve">     At Lonestar Sugarland (EPEM)   (016337)</t>
  </si>
  <si>
    <t xml:space="preserve">     At Lonestar Sugarland (EPFS)   (016337)</t>
  </si>
  <si>
    <t xml:space="preserve">     At Lonestar Sugarland (EPFS)   (016088)</t>
  </si>
  <si>
    <t xml:space="preserve">     At Juliff    (Seagull, School Land Board)   (016088)</t>
  </si>
  <si>
    <t xml:space="preserve">     At Juliff    (CGM from Western)   (016088)</t>
  </si>
  <si>
    <t xml:space="preserve">     At Juliff    (CGM FROM Dow)   (016088)</t>
  </si>
  <si>
    <t xml:space="preserve">     At Juliff    (CGM FROM Aquila)   (016088)</t>
  </si>
  <si>
    <t xml:space="preserve">     At Juliff    (CGM FROM Duke)   (016088)</t>
  </si>
  <si>
    <t xml:space="preserve">     At Juliff    (CGM To Dow)   (016088)</t>
  </si>
  <si>
    <t xml:space="preserve">     At Juliff    (CGM TO Aquila)   (016088)</t>
  </si>
  <si>
    <t xml:space="preserve">     At Juliff    (EPFS FROM Cobra)   (016088)</t>
  </si>
  <si>
    <t xml:space="preserve">     At Exxon Katy (Amerada,Entex,Channel,Texaco,Coral)  (016338)</t>
  </si>
  <si>
    <t xml:space="preserve">     At Aquila header (EPEM)   (016339)</t>
  </si>
  <si>
    <t xml:space="preserve">     At Western header (Amerada Hess)   (016339)</t>
  </si>
  <si>
    <t>Deliveries:</t>
  </si>
  <si>
    <t xml:space="preserve">     At HL&amp;P Parish Plant (Channel Gas Marketing)  (056015)</t>
  </si>
  <si>
    <t xml:space="preserve">     At Oasis DT (16336)</t>
  </si>
  <si>
    <t xml:space="preserve">     At Tennessee Katy  (Seagull)   (026194)</t>
  </si>
  <si>
    <t xml:space="preserve">     At Western Gas (Channel Gas Marketing) (026196)</t>
  </si>
  <si>
    <t xml:space="preserve">     At Juliff   (Channel Gas Marketing Delivery to Dow)  (016088)</t>
  </si>
  <si>
    <t xml:space="preserve">     At Juliff   (Channel Gas Marketing)  (016088)</t>
  </si>
  <si>
    <r>
      <t>Duke</t>
    </r>
    <r>
      <rPr>
        <sz val="10"/>
        <rFont val="Times New Roman"/>
        <family val="1"/>
      </rPr>
      <t xml:space="preserve"> - La Gloria Transport</t>
    </r>
  </si>
  <si>
    <r>
      <t>TGP</t>
    </r>
    <r>
      <rPr>
        <sz val="10"/>
        <rFont val="Times New Roman"/>
        <family val="1"/>
      </rPr>
      <t xml:space="preserve"> - Aqua Dulce Receipts</t>
    </r>
  </si>
  <si>
    <r>
      <t>TGP</t>
    </r>
    <r>
      <rPr>
        <sz val="10"/>
        <rFont val="Times New Roman"/>
        <family val="1"/>
      </rPr>
      <t xml:space="preserve"> - Aqua Dulce Deliveries</t>
    </r>
  </si>
  <si>
    <r>
      <t>Lobo</t>
    </r>
    <r>
      <rPr>
        <sz val="10"/>
        <rFont val="Times New Roman"/>
        <family val="1"/>
      </rPr>
      <t xml:space="preserve"> - Channel Agua Dulce</t>
    </r>
  </si>
  <si>
    <r>
      <t>PG &amp; E</t>
    </r>
    <r>
      <rPr>
        <sz val="10"/>
        <rFont val="Times New Roman"/>
        <family val="1"/>
      </rPr>
      <t xml:space="preserve"> Valero - Agua Dulce</t>
    </r>
  </si>
  <si>
    <r>
      <t>PG &amp; E</t>
    </r>
    <r>
      <rPr>
        <sz val="10"/>
        <rFont val="Times New Roman"/>
        <family val="1"/>
      </rPr>
      <t xml:space="preserve"> - Cardwell</t>
    </r>
  </si>
  <si>
    <r>
      <t>EPFS</t>
    </r>
    <r>
      <rPr>
        <sz val="10"/>
        <rFont val="Times New Roman"/>
        <family val="1"/>
      </rPr>
      <t xml:space="preserve"> -Tomcat MILSP</t>
    </r>
  </si>
  <si>
    <r>
      <t>EPFS</t>
    </r>
    <r>
      <rPr>
        <sz val="10"/>
        <rFont val="Times New Roman"/>
        <family val="1"/>
      </rPr>
      <t xml:space="preserve"> -El Gordo Blessing</t>
    </r>
  </si>
  <si>
    <r>
      <t>EPFS</t>
    </r>
    <r>
      <rPr>
        <sz val="10"/>
        <rFont val="Times New Roman"/>
        <family val="1"/>
      </rPr>
      <t xml:space="preserve"> - Seahawk Blessing</t>
    </r>
  </si>
  <si>
    <r>
      <t>DOW</t>
    </r>
    <r>
      <rPr>
        <sz val="10"/>
        <rFont val="Times New Roman"/>
        <family val="1"/>
      </rPr>
      <t xml:space="preserve"> - Julliff</t>
    </r>
  </si>
  <si>
    <r>
      <t>PG&amp;E</t>
    </r>
    <r>
      <rPr>
        <sz val="10"/>
        <rFont val="Times New Roman"/>
        <family val="1"/>
      </rPr>
      <t xml:space="preserve"> - Alvin Deliveries</t>
    </r>
  </si>
  <si>
    <r>
      <t>PacifiCorp</t>
    </r>
    <r>
      <rPr>
        <sz val="10"/>
        <rFont val="Times New Roman"/>
        <family val="1"/>
      </rPr>
      <t xml:space="preserve"> - Moss Bluff With</t>
    </r>
  </si>
  <si>
    <r>
      <t>PacifiCorp</t>
    </r>
    <r>
      <rPr>
        <sz val="10"/>
        <rFont val="Times New Roman"/>
        <family val="1"/>
      </rPr>
      <t xml:space="preserve"> - Moss Bluff Inj</t>
    </r>
  </si>
  <si>
    <r>
      <t>TGP</t>
    </r>
    <r>
      <rPr>
        <sz val="10"/>
        <rFont val="Times New Roman"/>
        <family val="1"/>
      </rPr>
      <t xml:space="preserve"> - Sabine River</t>
    </r>
  </si>
  <si>
    <r>
      <t>Fax To:</t>
    </r>
    <r>
      <rPr>
        <sz val="10"/>
        <rFont val="Arial"/>
      </rPr>
      <t xml:space="preserve">  Miki Carringone     (713) 978-3046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</si>
</sst>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yyyy\-mm\-dd\ hh:mm:ss\.ss"/>
    <numFmt numFmtId="169" formatCode="0_);\(0\)"/>
    <numFmt numFmtId="175" formatCode="yymmdd"/>
    <numFmt numFmtId="176" formatCode="0.0"/>
  </numFmts>
  <fonts count="26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2"/>
      <name val="Times New Roman"/>
    </font>
    <font>
      <sz val="12"/>
      <name val="Arial"/>
    </font>
    <font>
      <sz val="10"/>
      <color indexed="8"/>
      <name val="MS Sans Serif"/>
    </font>
    <font>
      <sz val="8"/>
      <name val="Times New Roman"/>
      <family val="1"/>
    </font>
    <font>
      <b/>
      <sz val="12"/>
      <name val="Times New Roman"/>
    </font>
    <font>
      <b/>
      <sz val="11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</font>
    <font>
      <b/>
      <i/>
      <u/>
      <sz val="2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2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0">
    <xf numFmtId="0" fontId="0" fillId="0" borderId="0" xfId="0"/>
    <xf numFmtId="0" fontId="3" fillId="0" borderId="1" xfId="2" applyBorder="1"/>
    <xf numFmtId="0" fontId="3" fillId="0" borderId="2" xfId="2" applyBorder="1"/>
    <xf numFmtId="0" fontId="6" fillId="0" borderId="2" xfId="2" applyFont="1" applyBorder="1" applyAlignment="1">
      <alignment horizontal="right"/>
    </xf>
    <xf numFmtId="0" fontId="3" fillId="0" borderId="3" xfId="2" applyBorder="1"/>
    <xf numFmtId="0" fontId="3" fillId="0" borderId="0" xfId="2"/>
    <xf numFmtId="0" fontId="3" fillId="0" borderId="4" xfId="2" applyBorder="1"/>
    <xf numFmtId="0" fontId="3" fillId="0" borderId="0" xfId="2" applyBorder="1"/>
    <xf numFmtId="0" fontId="3" fillId="0" borderId="5" xfId="2" applyBorder="1"/>
    <xf numFmtId="0" fontId="3" fillId="0" borderId="4" xfId="2" applyFill="1" applyBorder="1"/>
    <xf numFmtId="0" fontId="7" fillId="0" borderId="0" xfId="2" applyFont="1" applyBorder="1"/>
    <xf numFmtId="0" fontId="8" fillId="0" borderId="0" xfId="2" applyFont="1" applyBorder="1"/>
    <xf numFmtId="14" fontId="9" fillId="0" borderId="0" xfId="2" applyNumberFormat="1" applyFont="1" applyBorder="1"/>
    <xf numFmtId="0" fontId="3" fillId="0" borderId="6" xfId="2" applyBorder="1"/>
    <xf numFmtId="0" fontId="3" fillId="0" borderId="7" xfId="2" applyBorder="1"/>
    <xf numFmtId="0" fontId="3" fillId="0" borderId="8" xfId="2" applyBorder="1"/>
    <xf numFmtId="175" fontId="6" fillId="0" borderId="0" xfId="2" applyNumberFormat="1" applyFont="1"/>
    <xf numFmtId="0" fontId="10" fillId="0" borderId="0" xfId="2" applyFont="1" applyAlignment="1">
      <alignment horizontal="right"/>
    </xf>
    <xf numFmtId="176" fontId="10" fillId="0" borderId="0" xfId="2" applyNumberFormat="1" applyFont="1"/>
    <xf numFmtId="0" fontId="6" fillId="0" borderId="0" xfId="2" applyNumberFormat="1" applyFont="1"/>
    <xf numFmtId="165" fontId="10" fillId="0" borderId="0" xfId="2" applyNumberFormat="1" applyFont="1" applyAlignment="1">
      <alignment horizontal="right"/>
    </xf>
    <xf numFmtId="0" fontId="3" fillId="0" borderId="0" xfId="2" applyFont="1"/>
    <xf numFmtId="176" fontId="0" fillId="0" borderId="0" xfId="0" applyNumberFormat="1"/>
    <xf numFmtId="0" fontId="11" fillId="0" borderId="9" xfId="1" applyFont="1" applyBorder="1" applyProtection="1">
      <protection hidden="1"/>
    </xf>
    <xf numFmtId="0" fontId="11" fillId="0" borderId="10" xfId="1" applyFont="1" applyBorder="1" applyProtection="1">
      <protection hidden="1"/>
    </xf>
    <xf numFmtId="14" fontId="11" fillId="0" borderId="11" xfId="2" applyNumberFormat="1" applyFont="1" applyBorder="1" applyProtection="1">
      <protection locked="0" hidden="1"/>
    </xf>
    <xf numFmtId="0" fontId="10" fillId="0" borderId="0" xfId="2" applyFont="1" applyProtection="1">
      <protection hidden="1"/>
    </xf>
    <xf numFmtId="0" fontId="10" fillId="0" borderId="0" xfId="1" applyFont="1" applyProtection="1">
      <protection hidden="1"/>
    </xf>
    <xf numFmtId="0" fontId="12" fillId="0" borderId="0" xfId="1" applyFont="1" applyProtection="1">
      <protection hidden="1"/>
    </xf>
    <xf numFmtId="0" fontId="13" fillId="0" borderId="0" xfId="1" applyFont="1" applyBorder="1" applyAlignment="1" applyProtection="1">
      <alignment horizontal="right" vertical="top"/>
      <protection hidden="1"/>
    </xf>
    <xf numFmtId="0" fontId="10" fillId="0" borderId="0" xfId="1" applyFont="1"/>
    <xf numFmtId="0" fontId="14" fillId="0" borderId="0" xfId="1" applyFont="1" applyAlignment="1" applyProtection="1">
      <alignment wrapText="1"/>
      <protection hidden="1"/>
    </xf>
    <xf numFmtId="1" fontId="14" fillId="0" borderId="0" xfId="1" applyNumberFormat="1" applyFont="1" applyAlignment="1" applyProtection="1">
      <alignment wrapText="1"/>
      <protection hidden="1"/>
    </xf>
    <xf numFmtId="0" fontId="11" fillId="0" borderId="0" xfId="1" applyFont="1" applyAlignment="1" applyProtection="1">
      <alignment horizontal="right" wrapText="1"/>
      <protection hidden="1"/>
    </xf>
    <xf numFmtId="0" fontId="11" fillId="0" borderId="0" xfId="1" applyFont="1" applyAlignment="1" applyProtection="1">
      <alignment horizontal="right"/>
      <protection hidden="1"/>
    </xf>
    <xf numFmtId="1" fontId="10" fillId="0" borderId="2" xfId="1" quotePrefix="1" applyNumberFormat="1" applyFont="1" applyBorder="1" applyProtection="1">
      <protection hidden="1"/>
    </xf>
    <xf numFmtId="0" fontId="10" fillId="0" borderId="2" xfId="1" applyFont="1" applyBorder="1" applyProtection="1">
      <protection hidden="1"/>
    </xf>
    <xf numFmtId="1" fontId="10" fillId="0" borderId="2" xfId="1" applyNumberFormat="1" applyFont="1" applyBorder="1" applyProtection="1">
      <protection hidden="1"/>
    </xf>
    <xf numFmtId="0" fontId="10" fillId="0" borderId="2" xfId="1" applyFont="1" applyFill="1" applyBorder="1" applyProtection="1">
      <protection hidden="1"/>
    </xf>
    <xf numFmtId="0" fontId="10" fillId="0" borderId="12" xfId="1" applyFont="1" applyBorder="1" applyProtection="1">
      <protection hidden="1"/>
    </xf>
    <xf numFmtId="0" fontId="10" fillId="0" borderId="13" xfId="1" applyFont="1" applyBorder="1" applyProtection="1">
      <protection hidden="1"/>
    </xf>
    <xf numFmtId="1" fontId="10" fillId="0" borderId="0" xfId="1" applyNumberFormat="1" applyFont="1" applyProtection="1">
      <protection hidden="1"/>
    </xf>
    <xf numFmtId="0" fontId="10" fillId="0" borderId="0" xfId="1" applyFont="1" applyFill="1" applyProtection="1">
      <protection hidden="1"/>
    </xf>
    <xf numFmtId="0" fontId="10" fillId="0" borderId="14" xfId="1" applyFont="1" applyBorder="1" applyProtection="1">
      <protection hidden="1"/>
    </xf>
    <xf numFmtId="0" fontId="10" fillId="0" borderId="15" xfId="1" applyFont="1" applyBorder="1" applyProtection="1">
      <protection hidden="1"/>
    </xf>
    <xf numFmtId="1" fontId="10" fillId="0" borderId="0" xfId="1" applyNumberFormat="1" applyFont="1" applyBorder="1" applyProtection="1">
      <protection hidden="1"/>
    </xf>
    <xf numFmtId="0" fontId="10" fillId="0" borderId="0" xfId="1" applyFont="1" applyBorder="1" applyProtection="1">
      <protection hidden="1"/>
    </xf>
    <xf numFmtId="49" fontId="10" fillId="0" borderId="0" xfId="1" applyNumberFormat="1" applyFont="1" applyBorder="1" applyProtection="1">
      <protection hidden="1"/>
    </xf>
    <xf numFmtId="49" fontId="10" fillId="0" borderId="0" xfId="1" applyNumberFormat="1" applyFont="1" applyProtection="1">
      <protection hidden="1"/>
    </xf>
    <xf numFmtId="1" fontId="10" fillId="0" borderId="7" xfId="1" applyNumberFormat="1" applyFont="1" applyBorder="1" applyProtection="1">
      <protection hidden="1"/>
    </xf>
    <xf numFmtId="0" fontId="10" fillId="0" borderId="7" xfId="1" applyFont="1" applyBorder="1" applyProtection="1">
      <protection hidden="1"/>
    </xf>
    <xf numFmtId="0" fontId="10" fillId="0" borderId="16" xfId="1" applyFont="1" applyBorder="1" applyProtection="1">
      <protection hidden="1"/>
    </xf>
    <xf numFmtId="0" fontId="10" fillId="0" borderId="17" xfId="1" applyFont="1" applyBorder="1" applyProtection="1">
      <protection hidden="1"/>
    </xf>
    <xf numFmtId="0" fontId="10" fillId="0" borderId="18" xfId="1" applyFont="1" applyBorder="1" applyProtection="1">
      <protection hidden="1"/>
    </xf>
    <xf numFmtId="1" fontId="10" fillId="0" borderId="10" xfId="1" applyNumberFormat="1" applyFont="1" applyBorder="1" applyAlignment="1" applyProtection="1">
      <alignment vertical="top"/>
      <protection hidden="1"/>
    </xf>
    <xf numFmtId="0" fontId="10" fillId="0" borderId="10" xfId="1" applyFont="1" applyBorder="1" applyAlignment="1" applyProtection="1">
      <alignment vertical="top"/>
      <protection hidden="1"/>
    </xf>
    <xf numFmtId="0" fontId="10" fillId="0" borderId="7" xfId="1" applyFont="1" applyBorder="1" applyAlignment="1" applyProtection="1">
      <alignment vertical="top"/>
      <protection hidden="1"/>
    </xf>
    <xf numFmtId="0" fontId="10" fillId="0" borderId="19" xfId="1" applyFont="1" applyBorder="1" applyAlignment="1" applyProtection="1">
      <alignment vertical="top"/>
      <protection hidden="1"/>
    </xf>
    <xf numFmtId="0" fontId="10" fillId="0" borderId="0" xfId="1" applyFont="1" applyAlignment="1">
      <alignment vertical="top"/>
    </xf>
    <xf numFmtId="0" fontId="10" fillId="0" borderId="0" xfId="1" applyFont="1" applyFill="1" applyBorder="1" applyProtection="1">
      <protection hidden="1"/>
    </xf>
    <xf numFmtId="0" fontId="10" fillId="0" borderId="7" xfId="1" applyFont="1" applyFill="1" applyBorder="1" applyProtection="1">
      <protection hidden="1"/>
    </xf>
    <xf numFmtId="0" fontId="10" fillId="0" borderId="20" xfId="1" applyFont="1" applyBorder="1" applyProtection="1">
      <protection hidden="1"/>
    </xf>
    <xf numFmtId="0" fontId="10" fillId="0" borderId="21" xfId="1" applyFont="1" applyBorder="1" applyProtection="1">
      <protection hidden="1"/>
    </xf>
    <xf numFmtId="1" fontId="10" fillId="0" borderId="0" xfId="1" applyNumberFormat="1" applyFont="1" applyBorder="1" applyAlignment="1" applyProtection="1">
      <alignment vertical="top"/>
      <protection hidden="1"/>
    </xf>
    <xf numFmtId="0" fontId="10" fillId="0" borderId="0" xfId="1" applyFont="1" applyBorder="1" applyAlignment="1" applyProtection="1">
      <alignment vertical="top"/>
      <protection hidden="1"/>
    </xf>
    <xf numFmtId="0" fontId="10" fillId="0" borderId="0" xfId="1" applyFont="1" applyFill="1" applyBorder="1" applyAlignment="1" applyProtection="1">
      <alignment vertical="top"/>
      <protection hidden="1"/>
    </xf>
    <xf numFmtId="0" fontId="10" fillId="0" borderId="0" xfId="1" applyFont="1" applyBorder="1" applyAlignment="1">
      <alignment vertical="top"/>
    </xf>
    <xf numFmtId="1" fontId="15" fillId="0" borderId="2" xfId="1" applyNumberFormat="1" applyFont="1" applyBorder="1" applyProtection="1">
      <protection hidden="1"/>
    </xf>
    <xf numFmtId="1" fontId="10" fillId="3" borderId="22" xfId="1" applyNumberFormat="1" applyFont="1" applyFill="1" applyBorder="1" applyProtection="1">
      <protection hidden="1"/>
    </xf>
    <xf numFmtId="0" fontId="10" fillId="0" borderId="20" xfId="1" applyFont="1" applyFill="1" applyBorder="1" applyProtection="1">
      <protection hidden="1"/>
    </xf>
    <xf numFmtId="176" fontId="10" fillId="0" borderId="0" xfId="1" quotePrefix="1" applyNumberFormat="1" applyFont="1" applyProtection="1">
      <protection hidden="1"/>
    </xf>
    <xf numFmtId="1" fontId="15" fillId="0" borderId="0" xfId="1" applyNumberFormat="1" applyFont="1" applyProtection="1">
      <protection hidden="1"/>
    </xf>
    <xf numFmtId="0" fontId="10" fillId="0" borderId="14" xfId="1" applyFont="1" applyFill="1" applyBorder="1" applyProtection="1">
      <protection hidden="1"/>
    </xf>
    <xf numFmtId="0" fontId="10" fillId="0" borderId="0" xfId="1" applyFont="1" applyAlignment="1">
      <alignment horizontal="right"/>
    </xf>
    <xf numFmtId="0" fontId="10" fillId="0" borderId="0" xfId="1" quotePrefix="1" applyFont="1"/>
    <xf numFmtId="1" fontId="10" fillId="0" borderId="23" xfId="1" applyNumberFormat="1" applyFont="1" applyBorder="1" applyProtection="1">
      <protection hidden="1"/>
    </xf>
    <xf numFmtId="176" fontId="10" fillId="0" borderId="23" xfId="1" quotePrefix="1" applyNumberFormat="1" applyFont="1" applyBorder="1" applyProtection="1">
      <protection hidden="1"/>
    </xf>
    <xf numFmtId="0" fontId="10" fillId="0" borderId="23" xfId="1" applyFont="1" applyBorder="1" applyProtection="1">
      <protection hidden="1"/>
    </xf>
    <xf numFmtId="1" fontId="15" fillId="0" borderId="23" xfId="1" applyNumberFormat="1" applyFont="1" applyBorder="1" applyProtection="1">
      <protection hidden="1"/>
    </xf>
    <xf numFmtId="176" fontId="10" fillId="0" borderId="0" xfId="1" quotePrefix="1" applyNumberFormat="1" applyFont="1" applyBorder="1" applyProtection="1">
      <protection hidden="1"/>
    </xf>
    <xf numFmtId="176" fontId="10" fillId="0" borderId="7" xfId="1" quotePrefix="1" applyNumberFormat="1" applyFont="1" applyBorder="1" applyProtection="1">
      <protection hidden="1"/>
    </xf>
    <xf numFmtId="0" fontId="10" fillId="0" borderId="7" xfId="1" quotePrefix="1" applyFont="1" applyBorder="1"/>
    <xf numFmtId="0" fontId="10" fillId="0" borderId="7" xfId="1" applyFont="1" applyBorder="1"/>
    <xf numFmtId="1" fontId="10" fillId="0" borderId="0" xfId="1" quotePrefix="1" applyNumberFormat="1" applyFont="1" applyBorder="1" applyProtection="1">
      <protection hidden="1"/>
    </xf>
    <xf numFmtId="0" fontId="10" fillId="0" borderId="24" xfId="1" applyFont="1" applyBorder="1"/>
    <xf numFmtId="176" fontId="10" fillId="0" borderId="2" xfId="1" quotePrefix="1" applyNumberFormat="1" applyFont="1" applyBorder="1" applyProtection="1">
      <protection hidden="1"/>
    </xf>
    <xf numFmtId="1" fontId="10" fillId="0" borderId="25" xfId="1" applyNumberFormat="1" applyFont="1" applyBorder="1" applyProtection="1">
      <protection hidden="1"/>
    </xf>
    <xf numFmtId="176" fontId="10" fillId="0" borderId="25" xfId="1" quotePrefix="1" applyNumberFormat="1" applyFont="1" applyBorder="1" applyProtection="1">
      <protection hidden="1"/>
    </xf>
    <xf numFmtId="0" fontId="10" fillId="0" borderId="25" xfId="1" applyFont="1" applyBorder="1" applyProtection="1">
      <protection hidden="1"/>
    </xf>
    <xf numFmtId="176" fontId="10" fillId="0" borderId="0" xfId="1" quotePrefix="1" applyNumberFormat="1" applyFont="1" applyAlignment="1" applyProtection="1">
      <protection hidden="1"/>
    </xf>
    <xf numFmtId="0" fontId="10" fillId="0" borderId="0" xfId="1" applyFont="1" applyFill="1" applyAlignment="1" applyProtection="1">
      <alignment horizontal="right"/>
      <protection hidden="1"/>
    </xf>
    <xf numFmtId="1" fontId="10" fillId="0" borderId="0" xfId="1" applyNumberFormat="1" applyFont="1" applyFill="1" applyProtection="1">
      <protection hidden="1"/>
    </xf>
    <xf numFmtId="0" fontId="10" fillId="0" borderId="0" xfId="1" applyFont="1" applyFill="1" applyProtection="1">
      <protection locked="0" hidden="1"/>
    </xf>
    <xf numFmtId="3" fontId="10" fillId="0" borderId="0" xfId="1" applyNumberFormat="1" applyFont="1" applyFill="1" applyProtection="1">
      <protection locked="0" hidden="1"/>
    </xf>
    <xf numFmtId="0" fontId="10" fillId="4" borderId="0" xfId="1" applyFont="1" applyFill="1" applyProtection="1">
      <protection hidden="1"/>
    </xf>
    <xf numFmtId="1" fontId="10" fillId="0" borderId="0" xfId="1" quotePrefix="1" applyNumberFormat="1" applyFont="1" applyProtection="1">
      <protection hidden="1"/>
    </xf>
    <xf numFmtId="1" fontId="10" fillId="0" borderId="23" xfId="1" quotePrefix="1" applyNumberFormat="1" applyFont="1" applyBorder="1" applyProtection="1">
      <protection hidden="1"/>
    </xf>
    <xf numFmtId="1" fontId="15" fillId="0" borderId="0" xfId="1" applyNumberFormat="1" applyFont="1" applyBorder="1" applyProtection="1">
      <protection hidden="1"/>
    </xf>
    <xf numFmtId="0" fontId="10" fillId="0" borderId="26" xfId="1" applyFont="1" applyBorder="1" applyProtection="1">
      <protection hidden="1"/>
    </xf>
    <xf numFmtId="0" fontId="10" fillId="0" borderId="27" xfId="1" applyFont="1" applyBorder="1" applyProtection="1">
      <protection hidden="1"/>
    </xf>
    <xf numFmtId="0" fontId="10" fillId="0" borderId="28" xfId="1" applyFont="1" applyBorder="1" applyProtection="1">
      <protection hidden="1"/>
    </xf>
    <xf numFmtId="0" fontId="1" fillId="0" borderId="10" xfId="2" applyFont="1" applyBorder="1" applyProtection="1">
      <protection hidden="1"/>
    </xf>
    <xf numFmtId="0" fontId="10" fillId="0" borderId="10" xfId="1" applyFont="1" applyBorder="1" applyProtection="1">
      <protection hidden="1"/>
    </xf>
    <xf numFmtId="0" fontId="10" fillId="0" borderId="29" xfId="1" applyFont="1" applyBorder="1" applyProtection="1">
      <protection hidden="1"/>
    </xf>
    <xf numFmtId="0" fontId="10" fillId="0" borderId="30" xfId="1" applyFont="1" applyBorder="1" applyProtection="1">
      <protection hidden="1"/>
    </xf>
    <xf numFmtId="0" fontId="10" fillId="0" borderId="31" xfId="1" applyFont="1" applyBorder="1" applyProtection="1">
      <protection hidden="1"/>
    </xf>
    <xf numFmtId="1" fontId="10" fillId="0" borderId="3" xfId="1" applyNumberFormat="1" applyFont="1" applyBorder="1" applyProtection="1">
      <protection hidden="1"/>
    </xf>
    <xf numFmtId="0" fontId="10" fillId="0" borderId="3" xfId="1" applyFont="1" applyBorder="1" applyProtection="1">
      <protection hidden="1"/>
    </xf>
    <xf numFmtId="1" fontId="10" fillId="0" borderId="5" xfId="1" applyNumberFormat="1" applyFont="1" applyBorder="1" applyProtection="1">
      <protection hidden="1"/>
    </xf>
    <xf numFmtId="0" fontId="10" fillId="0" borderId="5" xfId="1" applyFont="1" applyBorder="1" applyProtection="1">
      <protection hidden="1"/>
    </xf>
    <xf numFmtId="1" fontId="10" fillId="0" borderId="1" xfId="1" applyNumberFormat="1" applyFont="1" applyBorder="1" applyProtection="1">
      <protection hidden="1"/>
    </xf>
    <xf numFmtId="1" fontId="10" fillId="0" borderId="4" xfId="1" applyNumberFormat="1" applyFont="1" applyBorder="1" applyProtection="1">
      <protection hidden="1"/>
    </xf>
    <xf numFmtId="1" fontId="10" fillId="3" borderId="32" xfId="1" applyNumberFormat="1" applyFont="1" applyFill="1" applyBorder="1" applyProtection="1">
      <protection hidden="1"/>
    </xf>
    <xf numFmtId="1" fontId="10" fillId="0" borderId="6" xfId="1" applyNumberFormat="1" applyFont="1" applyBorder="1" applyProtection="1">
      <protection hidden="1"/>
    </xf>
    <xf numFmtId="0" fontId="10" fillId="0" borderId="0" xfId="1" applyFont="1" applyBorder="1"/>
    <xf numFmtId="1" fontId="10" fillId="5" borderId="22" xfId="1" applyNumberFormat="1" applyFont="1" applyFill="1" applyBorder="1" applyProtection="1">
      <protection hidden="1"/>
    </xf>
    <xf numFmtId="0" fontId="10" fillId="0" borderId="3" xfId="1" applyFont="1" applyFill="1" applyBorder="1" applyProtection="1">
      <protection hidden="1"/>
    </xf>
    <xf numFmtId="1" fontId="10" fillId="4" borderId="0" xfId="1" applyNumberFormat="1" applyFont="1" applyFill="1" applyProtection="1">
      <protection hidden="1"/>
    </xf>
    <xf numFmtId="0" fontId="1" fillId="0" borderId="0" xfId="1" applyFont="1" applyProtection="1">
      <protection hidden="1"/>
    </xf>
    <xf numFmtId="0" fontId="1" fillId="0" borderId="0" xfId="1" applyFont="1"/>
    <xf numFmtId="49" fontId="10" fillId="0" borderId="0" xfId="1" applyNumberFormat="1" applyFont="1"/>
    <xf numFmtId="0" fontId="16" fillId="0" borderId="0" xfId="2" applyFont="1" applyAlignment="1">
      <alignment horizontal="left"/>
    </xf>
    <xf numFmtId="14" fontId="3" fillId="0" borderId="0" xfId="2" applyNumberFormat="1"/>
    <xf numFmtId="0" fontId="0" fillId="0" borderId="0" xfId="0" applyAlignment="1">
      <alignment wrapText="1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right"/>
    </xf>
    <xf numFmtId="0" fontId="12" fillId="0" borderId="0" xfId="2" applyFont="1" applyBorder="1" applyAlignment="1">
      <alignment wrapText="1"/>
    </xf>
    <xf numFmtId="14" fontId="12" fillId="0" borderId="0" xfId="2" applyNumberFormat="1" applyFont="1" applyBorder="1" applyAlignment="1">
      <alignment wrapText="1"/>
    </xf>
    <xf numFmtId="0" fontId="1" fillId="0" borderId="0" xfId="2" applyFont="1" applyBorder="1" applyAlignment="1">
      <alignment wrapText="1"/>
    </xf>
    <xf numFmtId="14" fontId="1" fillId="0" borderId="0" xfId="2" applyNumberFormat="1" applyFont="1" applyBorder="1" applyAlignment="1">
      <alignment wrapText="1"/>
    </xf>
    <xf numFmtId="14" fontId="0" fillId="0" borderId="0" xfId="0" applyNumberFormat="1"/>
    <xf numFmtId="0" fontId="2" fillId="0" borderId="0" xfId="3"/>
    <xf numFmtId="0" fontId="17" fillId="0" borderId="0" xfId="3" quotePrefix="1" applyFont="1"/>
    <xf numFmtId="14" fontId="18" fillId="0" borderId="0" xfId="3" applyNumberFormat="1" applyFont="1" applyAlignment="1">
      <alignment horizontal="center"/>
    </xf>
    <xf numFmtId="0" fontId="19" fillId="0" borderId="0" xfId="3" applyFont="1"/>
    <xf numFmtId="15" fontId="20" fillId="0" borderId="0" xfId="3" applyNumberFormat="1" applyFont="1"/>
    <xf numFmtId="0" fontId="21" fillId="0" borderId="0" xfId="3" applyFont="1"/>
    <xf numFmtId="0" fontId="20" fillId="0" borderId="0" xfId="3" applyFont="1" applyAlignment="1">
      <alignment horizontal="center"/>
    </xf>
    <xf numFmtId="0" fontId="22" fillId="0" borderId="0" xfId="3" applyFont="1"/>
    <xf numFmtId="0" fontId="22" fillId="5" borderId="0" xfId="3" applyFont="1" applyFill="1"/>
    <xf numFmtId="0" fontId="22" fillId="0" borderId="0" xfId="3" applyFont="1" applyFill="1"/>
    <xf numFmtId="0" fontId="22" fillId="0" borderId="0" xfId="3" applyFont="1" applyBorder="1" applyAlignment="1">
      <alignment horizontal="right"/>
    </xf>
    <xf numFmtId="0" fontId="22" fillId="5" borderId="0" xfId="3" applyFont="1" applyFill="1" applyBorder="1" applyAlignment="1">
      <alignment horizontal="right"/>
    </xf>
    <xf numFmtId="0" fontId="22" fillId="0" borderId="0" xfId="3" applyFont="1" applyFill="1" applyBorder="1" applyAlignment="1">
      <alignment horizontal="right"/>
    </xf>
    <xf numFmtId="0" fontId="23" fillId="0" borderId="0" xfId="3" applyFont="1" applyBorder="1" applyAlignment="1">
      <alignment horizontal="right"/>
    </xf>
    <xf numFmtId="0" fontId="23" fillId="0" borderId="0" xfId="3" applyFont="1" applyAlignment="1">
      <alignment horizontal="right"/>
    </xf>
    <xf numFmtId="169" fontId="22" fillId="0" borderId="0" xfId="3" applyNumberFormat="1" applyFont="1" applyBorder="1" applyAlignment="1">
      <alignment horizontal="right"/>
    </xf>
    <xf numFmtId="0" fontId="22" fillId="0" borderId="0" xfId="3" applyFont="1" applyAlignment="1">
      <alignment horizontal="right"/>
    </xf>
    <xf numFmtId="0" fontId="22" fillId="0" borderId="0" xfId="3" applyFont="1" applyFill="1" applyAlignment="1">
      <alignment horizontal="right"/>
    </xf>
    <xf numFmtId="0" fontId="23" fillId="0" borderId="0" xfId="3" applyFont="1" applyFill="1" applyAlignment="1">
      <alignment horizontal="right"/>
    </xf>
  </cellXfs>
  <cellStyles count="4">
    <cellStyle name="Normal" xfId="0" builtinId="0"/>
    <cellStyle name="Normal_bon's worksheet 5 27" xfId="1"/>
    <cellStyle name="Normal_Chansch" xfId="2"/>
    <cellStyle name="Normal_DowDT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428625</xdr:colOff>
      <xdr:row>4</xdr:row>
      <xdr:rowOff>123825</xdr:rowOff>
    </xdr:from>
    <xdr:to>
      <xdr:col>12</xdr:col>
      <xdr:colOff>266700</xdr:colOff>
      <xdr:row>5</xdr:row>
      <xdr:rowOff>142875</xdr:rowOff>
    </xdr:to>
    <xdr:sp macro="" textlink="SVTTLSAB">
      <xdr:nvSpPr>
        <xdr:cNvPr id="1025" name="16088S">
          <a:extLst>
            <a:ext uri="{FF2B5EF4-FFF2-40B4-BE49-F238E27FC236}">
              <a16:creationId xmlns:a16="http://schemas.microsoft.com/office/drawing/2014/main" id="{FDD1FF0E-F943-40FC-48D6-BFFAC7B399EA}"/>
            </a:ext>
          </a:extLst>
        </xdr:cNvPr>
        <xdr:cNvSpPr txBox="1">
          <a:spLocks noChangeArrowheads="1" noTextEdit="1"/>
        </xdr:cNvSpPr>
      </xdr:nvSpPr>
      <xdr:spPr bwMode="auto">
        <a:xfrm>
          <a:off x="7153275" y="923925"/>
          <a:ext cx="4286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CFB7C3EA-45B8-4E85-836A-A3F270D9CF47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11</xdr:col>
      <xdr:colOff>0</xdr:colOff>
      <xdr:row>8</xdr:row>
      <xdr:rowOff>152400</xdr:rowOff>
    </xdr:from>
    <xdr:to>
      <xdr:col>11</xdr:col>
      <xdr:colOff>371475</xdr:colOff>
      <xdr:row>9</xdr:row>
      <xdr:rowOff>161925</xdr:rowOff>
    </xdr:to>
    <xdr:sp macro="" textlink="_SV820">
      <xdr:nvSpPr>
        <xdr:cNvPr id="1026" name="820S">
          <a:extLst>
            <a:ext uri="{FF2B5EF4-FFF2-40B4-BE49-F238E27FC236}">
              <a16:creationId xmlns:a16="http://schemas.microsoft.com/office/drawing/2014/main" id="{BFC7A489-B929-9DE6-1587-446810CF8551}"/>
            </a:ext>
          </a:extLst>
        </xdr:cNvPr>
        <xdr:cNvSpPr txBox="1">
          <a:spLocks noChangeArrowheads="1" noTextEdit="1"/>
        </xdr:cNvSpPr>
      </xdr:nvSpPr>
      <xdr:spPr bwMode="auto">
        <a:xfrm>
          <a:off x="6724650" y="1752600"/>
          <a:ext cx="3714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A49E2818-50D4-4477-90BC-AF99E8090540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8</xdr:col>
      <xdr:colOff>104775</xdr:colOff>
      <xdr:row>1</xdr:row>
      <xdr:rowOff>142875</xdr:rowOff>
    </xdr:from>
    <xdr:to>
      <xdr:col>8</xdr:col>
      <xdr:colOff>428625</xdr:colOff>
      <xdr:row>2</xdr:row>
      <xdr:rowOff>152400</xdr:rowOff>
    </xdr:to>
    <xdr:sp macro="" textlink="SVMBNET">
      <xdr:nvSpPr>
        <xdr:cNvPr id="1027" name="MBS">
          <a:extLst>
            <a:ext uri="{FF2B5EF4-FFF2-40B4-BE49-F238E27FC236}">
              <a16:creationId xmlns:a16="http://schemas.microsoft.com/office/drawing/2014/main" id="{F311558F-8468-2E6E-0D1C-9212BC1BB6C7}"/>
            </a:ext>
          </a:extLst>
        </xdr:cNvPr>
        <xdr:cNvSpPr txBox="1">
          <a:spLocks noChangeArrowheads="1" noTextEdit="1"/>
        </xdr:cNvSpPr>
      </xdr:nvSpPr>
      <xdr:spPr bwMode="auto">
        <a:xfrm>
          <a:off x="4829175" y="342900"/>
          <a:ext cx="3238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B0D8B359-6C0E-4AB3-83A1-404D15595EB2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6</xdr:col>
      <xdr:colOff>371475</xdr:colOff>
      <xdr:row>5</xdr:row>
      <xdr:rowOff>85725</xdr:rowOff>
    </xdr:from>
    <xdr:to>
      <xdr:col>7</xdr:col>
      <xdr:colOff>66675</xdr:colOff>
      <xdr:row>6</xdr:row>
      <xdr:rowOff>104775</xdr:rowOff>
    </xdr:to>
    <xdr:sp macro="" textlink="_SV16088">
      <xdr:nvSpPr>
        <xdr:cNvPr id="1028" name="16088S">
          <a:extLst>
            <a:ext uri="{FF2B5EF4-FFF2-40B4-BE49-F238E27FC236}">
              <a16:creationId xmlns:a16="http://schemas.microsoft.com/office/drawing/2014/main" id="{BE811C3C-8909-364D-3768-983048D386F6}"/>
            </a:ext>
          </a:extLst>
        </xdr:cNvPr>
        <xdr:cNvSpPr txBox="1">
          <a:spLocks noChangeArrowheads="1" noTextEdit="1"/>
        </xdr:cNvSpPr>
      </xdr:nvSpPr>
      <xdr:spPr bwMode="auto">
        <a:xfrm>
          <a:off x="3914775" y="1085850"/>
          <a:ext cx="2857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BFC35A2F-6210-4C75-87AA-8C3D902D8A26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9</xdr:col>
      <xdr:colOff>0</xdr:colOff>
      <xdr:row>13</xdr:row>
      <xdr:rowOff>180975</xdr:rowOff>
    </xdr:from>
    <xdr:to>
      <xdr:col>9</xdr:col>
      <xdr:colOff>447675</xdr:colOff>
      <xdr:row>14</xdr:row>
      <xdr:rowOff>190500</xdr:rowOff>
    </xdr:to>
    <xdr:sp macro="" textlink="_SV813">
      <xdr:nvSpPr>
        <xdr:cNvPr id="1029" name="813S">
          <a:extLst>
            <a:ext uri="{FF2B5EF4-FFF2-40B4-BE49-F238E27FC236}">
              <a16:creationId xmlns:a16="http://schemas.microsoft.com/office/drawing/2014/main" id="{DCB8A27B-352A-46D4-931E-57180811A27F}"/>
            </a:ext>
          </a:extLst>
        </xdr:cNvPr>
        <xdr:cNvSpPr txBox="1">
          <a:spLocks noChangeArrowheads="1" noTextEdit="1"/>
        </xdr:cNvSpPr>
      </xdr:nvSpPr>
      <xdr:spPr bwMode="auto">
        <a:xfrm>
          <a:off x="5314950" y="2781300"/>
          <a:ext cx="4476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6A4F9B8F-0BB4-4F10-9AFF-FE2EF77B8FBD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9</xdr:col>
      <xdr:colOff>609600</xdr:colOff>
      <xdr:row>10</xdr:row>
      <xdr:rowOff>85725</xdr:rowOff>
    </xdr:from>
    <xdr:to>
      <xdr:col>10</xdr:col>
      <xdr:colOff>180975</xdr:colOff>
      <xdr:row>11</xdr:row>
      <xdr:rowOff>104775</xdr:rowOff>
    </xdr:to>
    <xdr:sp macro="" textlink="SV8141A">
      <xdr:nvSpPr>
        <xdr:cNvPr id="1030" name="8141AS">
          <a:extLst>
            <a:ext uri="{FF2B5EF4-FFF2-40B4-BE49-F238E27FC236}">
              <a16:creationId xmlns:a16="http://schemas.microsoft.com/office/drawing/2014/main" id="{87D3C4F5-B24B-AEF1-5BEC-3228A1E21EEB}"/>
            </a:ext>
          </a:extLst>
        </xdr:cNvPr>
        <xdr:cNvSpPr txBox="1">
          <a:spLocks noChangeArrowheads="1" noTextEdit="1"/>
        </xdr:cNvSpPr>
      </xdr:nvSpPr>
      <xdr:spPr bwMode="auto">
        <a:xfrm>
          <a:off x="5924550" y="2085975"/>
          <a:ext cx="3905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95841BC9-9D48-47A1-BD2F-3AF930A13B9D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9</xdr:col>
      <xdr:colOff>180975</xdr:colOff>
      <xdr:row>11</xdr:row>
      <xdr:rowOff>152400</xdr:rowOff>
    </xdr:from>
    <xdr:to>
      <xdr:col>9</xdr:col>
      <xdr:colOff>600075</xdr:colOff>
      <xdr:row>12</xdr:row>
      <xdr:rowOff>161925</xdr:rowOff>
    </xdr:to>
    <xdr:sp macro="" textlink="_SV814">
      <xdr:nvSpPr>
        <xdr:cNvPr id="1031" name="814S">
          <a:extLst>
            <a:ext uri="{FF2B5EF4-FFF2-40B4-BE49-F238E27FC236}">
              <a16:creationId xmlns:a16="http://schemas.microsoft.com/office/drawing/2014/main" id="{54CBCFED-FF9E-7EE7-50FD-349ABDDC8CC9}"/>
            </a:ext>
          </a:extLst>
        </xdr:cNvPr>
        <xdr:cNvSpPr txBox="1">
          <a:spLocks noChangeArrowheads="1" noTextEdit="1"/>
        </xdr:cNvSpPr>
      </xdr:nvSpPr>
      <xdr:spPr bwMode="auto">
        <a:xfrm>
          <a:off x="5495925" y="2352675"/>
          <a:ext cx="4191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1E01EBF5-7A23-4566-BF71-484F192DD212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</xdr:col>
      <xdr:colOff>638175</xdr:colOff>
      <xdr:row>5</xdr:row>
      <xdr:rowOff>0</xdr:rowOff>
    </xdr:from>
    <xdr:to>
      <xdr:col>12</xdr:col>
      <xdr:colOff>447675</xdr:colOff>
      <xdr:row>36</xdr:row>
      <xdr:rowOff>0</xdr:rowOff>
    </xdr:to>
    <xdr:grpSp>
      <xdr:nvGrpSpPr>
        <xdr:cNvPr id="1032" name="Group 8">
          <a:extLst>
            <a:ext uri="{FF2B5EF4-FFF2-40B4-BE49-F238E27FC236}">
              <a16:creationId xmlns:a16="http://schemas.microsoft.com/office/drawing/2014/main" id="{31D5F619-1220-4779-7DCC-8C574D024290}"/>
            </a:ext>
          </a:extLst>
        </xdr:cNvPr>
        <xdr:cNvGrpSpPr>
          <a:grpSpLocks/>
        </xdr:cNvGrpSpPr>
      </xdr:nvGrpSpPr>
      <xdr:grpSpPr bwMode="auto">
        <a:xfrm>
          <a:off x="1187450" y="1016000"/>
          <a:ext cx="6651625" cy="6299200"/>
          <a:chOff x="-161" y="-3227"/>
          <a:chExt cx="19650" cy="652"/>
        </a:xfrm>
      </xdr:grpSpPr>
      <xdr:grpSp>
        <xdr:nvGrpSpPr>
          <xdr:cNvPr id="1033" name="Group 9">
            <a:extLst>
              <a:ext uri="{FF2B5EF4-FFF2-40B4-BE49-F238E27FC236}">
                <a16:creationId xmlns:a16="http://schemas.microsoft.com/office/drawing/2014/main" id="{EBAE8BFD-9DDC-5AED-3FDD-FFB1B6D85C6A}"/>
              </a:ext>
            </a:extLst>
          </xdr:cNvPr>
          <xdr:cNvGrpSpPr>
            <a:grpSpLocks/>
          </xdr:cNvGrpSpPr>
        </xdr:nvGrpSpPr>
        <xdr:grpSpPr bwMode="auto">
          <a:xfrm>
            <a:off x="-161" y="-3227"/>
            <a:ext cx="19650" cy="652"/>
            <a:chOff x="2780000" y="105"/>
            <a:chExt cx="15720000" cy="652"/>
          </a:xfrm>
        </xdr:grpSpPr>
        <xdr:sp macro="" textlink="">
          <xdr:nvSpPr>
            <xdr:cNvPr id="1034" name="Drawing 8">
              <a:extLst>
                <a:ext uri="{FF2B5EF4-FFF2-40B4-BE49-F238E27FC236}">
                  <a16:creationId xmlns:a16="http://schemas.microsoft.com/office/drawing/2014/main" id="{FAE14FEC-9D39-27C3-FFA9-5441614E1E45}"/>
                </a:ext>
              </a:extLst>
            </xdr:cNvPr>
            <xdr:cNvSpPr>
              <a:spLocks/>
            </xdr:cNvSpPr>
          </xdr:nvSpPr>
          <xdr:spPr bwMode="auto">
            <a:xfrm>
              <a:off x="5500000" y="105"/>
              <a:ext cx="13000000" cy="379"/>
            </a:xfrm>
            <a:custGeom>
              <a:avLst/>
              <a:gdLst>
                <a:gd name="T0" fmla="*/ 15880 w 16384"/>
                <a:gd name="T1" fmla="*/ 1356 h 16384"/>
                <a:gd name="T2" fmla="*/ 14537 w 16384"/>
                <a:gd name="T3" fmla="*/ 1525 h 16384"/>
                <a:gd name="T4" fmla="*/ 13463 w 16384"/>
                <a:gd name="T5" fmla="*/ 1695 h 16384"/>
                <a:gd name="T6" fmla="*/ 12691 w 16384"/>
                <a:gd name="T7" fmla="*/ 1356 h 16384"/>
                <a:gd name="T8" fmla="*/ 13228 w 16384"/>
                <a:gd name="T9" fmla="*/ 452 h 16384"/>
                <a:gd name="T10" fmla="*/ 12557 w 16384"/>
                <a:gd name="T11" fmla="*/ 791 h 16384"/>
                <a:gd name="T12" fmla="*/ 12825 w 16384"/>
                <a:gd name="T13" fmla="*/ 2260 h 16384"/>
                <a:gd name="T14" fmla="*/ 11382 w 16384"/>
                <a:gd name="T15" fmla="*/ 2994 h 16384"/>
                <a:gd name="T16" fmla="*/ 10710 w 16384"/>
                <a:gd name="T17" fmla="*/ 3446 h 16384"/>
                <a:gd name="T18" fmla="*/ 9669 w 16384"/>
                <a:gd name="T19" fmla="*/ 4237 h 16384"/>
                <a:gd name="T20" fmla="*/ 9065 w 16384"/>
                <a:gd name="T21" fmla="*/ 4859 h 16384"/>
                <a:gd name="T22" fmla="*/ 9602 w 16384"/>
                <a:gd name="T23" fmla="*/ 4124 h 16384"/>
                <a:gd name="T24" fmla="*/ 10039 w 16384"/>
                <a:gd name="T25" fmla="*/ 3333 h 16384"/>
                <a:gd name="T26" fmla="*/ 9501 w 16384"/>
                <a:gd name="T27" fmla="*/ 3390 h 16384"/>
                <a:gd name="T28" fmla="*/ 9233 w 16384"/>
                <a:gd name="T29" fmla="*/ 2090 h 16384"/>
                <a:gd name="T30" fmla="*/ 8696 w 16384"/>
                <a:gd name="T31" fmla="*/ 2316 h 16384"/>
                <a:gd name="T32" fmla="*/ 8058 w 16384"/>
                <a:gd name="T33" fmla="*/ 2147 h 16384"/>
                <a:gd name="T34" fmla="*/ 7890 w 16384"/>
                <a:gd name="T35" fmla="*/ 2260 h 16384"/>
                <a:gd name="T36" fmla="*/ 7688 w 16384"/>
                <a:gd name="T37" fmla="*/ 2486 h 16384"/>
                <a:gd name="T38" fmla="*/ 8192 w 16384"/>
                <a:gd name="T39" fmla="*/ 3277 h 16384"/>
                <a:gd name="T40" fmla="*/ 8494 w 16384"/>
                <a:gd name="T41" fmla="*/ 4124 h 16384"/>
                <a:gd name="T42" fmla="*/ 8696 w 16384"/>
                <a:gd name="T43" fmla="*/ 4802 h 16384"/>
                <a:gd name="T44" fmla="*/ 8561 w 16384"/>
                <a:gd name="T45" fmla="*/ 5254 h 16384"/>
                <a:gd name="T46" fmla="*/ 8192 w 16384"/>
                <a:gd name="T47" fmla="*/ 5706 h 16384"/>
                <a:gd name="T48" fmla="*/ 7823 w 16384"/>
                <a:gd name="T49" fmla="*/ 6554 h 16384"/>
                <a:gd name="T50" fmla="*/ 7252 w 16384"/>
                <a:gd name="T51" fmla="*/ 7853 h 16384"/>
                <a:gd name="T52" fmla="*/ 6312 w 16384"/>
                <a:gd name="T53" fmla="*/ 9491 h 16384"/>
                <a:gd name="T54" fmla="*/ 5708 w 16384"/>
                <a:gd name="T55" fmla="*/ 10113 h 16384"/>
                <a:gd name="T56" fmla="*/ 5070 w 16384"/>
                <a:gd name="T57" fmla="*/ 10339 h 16384"/>
                <a:gd name="T58" fmla="*/ 4499 w 16384"/>
                <a:gd name="T59" fmla="*/ 10678 h 16384"/>
                <a:gd name="T60" fmla="*/ 4432 w 16384"/>
                <a:gd name="T61" fmla="*/ 11073 h 16384"/>
                <a:gd name="T62" fmla="*/ 4264 w 16384"/>
                <a:gd name="T63" fmla="*/ 11356 h 16384"/>
                <a:gd name="T64" fmla="*/ 3492 w 16384"/>
                <a:gd name="T65" fmla="*/ 12090 h 16384"/>
                <a:gd name="T66" fmla="*/ 2887 w 16384"/>
                <a:gd name="T67" fmla="*/ 13051 h 16384"/>
                <a:gd name="T68" fmla="*/ 2787 w 16384"/>
                <a:gd name="T69" fmla="*/ 12881 h 16384"/>
                <a:gd name="T70" fmla="*/ 3626 w 16384"/>
                <a:gd name="T71" fmla="*/ 11921 h 16384"/>
                <a:gd name="T72" fmla="*/ 3895 w 16384"/>
                <a:gd name="T73" fmla="*/ 11186 h 16384"/>
                <a:gd name="T74" fmla="*/ 3357 w 16384"/>
                <a:gd name="T75" fmla="*/ 11073 h 16384"/>
                <a:gd name="T76" fmla="*/ 3190 w 16384"/>
                <a:gd name="T77" fmla="*/ 10508 h 16384"/>
                <a:gd name="T78" fmla="*/ 3122 w 16384"/>
                <a:gd name="T79" fmla="*/ 11638 h 16384"/>
                <a:gd name="T80" fmla="*/ 2652 w 16384"/>
                <a:gd name="T81" fmla="*/ 10904 h 16384"/>
                <a:gd name="T82" fmla="*/ 2182 w 16384"/>
                <a:gd name="T83" fmla="*/ 10395 h 16384"/>
                <a:gd name="T84" fmla="*/ 2417 w 16384"/>
                <a:gd name="T85" fmla="*/ 11525 h 16384"/>
                <a:gd name="T86" fmla="*/ 2014 w 16384"/>
                <a:gd name="T87" fmla="*/ 11525 h 16384"/>
                <a:gd name="T88" fmla="*/ 1679 w 16384"/>
                <a:gd name="T89" fmla="*/ 10621 h 16384"/>
                <a:gd name="T90" fmla="*/ 1377 w 16384"/>
                <a:gd name="T91" fmla="*/ 11412 h 16384"/>
                <a:gd name="T92" fmla="*/ 2182 w 16384"/>
                <a:gd name="T93" fmla="*/ 12316 h 16384"/>
                <a:gd name="T94" fmla="*/ 1813 w 16384"/>
                <a:gd name="T95" fmla="*/ 13616 h 16384"/>
                <a:gd name="T96" fmla="*/ 1209 w 16384"/>
                <a:gd name="T97" fmla="*/ 13164 h 16384"/>
                <a:gd name="T98" fmla="*/ 839 w 16384"/>
                <a:gd name="T99" fmla="*/ 13051 h 16384"/>
                <a:gd name="T100" fmla="*/ 436 w 16384"/>
                <a:gd name="T101" fmla="*/ 12429 h 16384"/>
                <a:gd name="T102" fmla="*/ 436 w 16384"/>
                <a:gd name="T103" fmla="*/ 12994 h 16384"/>
                <a:gd name="T104" fmla="*/ 772 w 16384"/>
                <a:gd name="T105" fmla="*/ 14011 h 16384"/>
                <a:gd name="T106" fmla="*/ 940 w 16384"/>
                <a:gd name="T107" fmla="*/ 15424 h 16384"/>
                <a:gd name="T108" fmla="*/ 638 w 16384"/>
                <a:gd name="T109" fmla="*/ 16384 h 163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</a:cxnLst>
              <a:rect l="0" t="0" r="r" b="b"/>
              <a:pathLst>
                <a:path w="16384" h="16384">
                  <a:moveTo>
                    <a:pt x="16384" y="1638"/>
                  </a:moveTo>
                  <a:lnTo>
                    <a:pt x="16283" y="1695"/>
                  </a:lnTo>
                  <a:lnTo>
                    <a:pt x="16183" y="1695"/>
                  </a:lnTo>
                  <a:lnTo>
                    <a:pt x="16082" y="1638"/>
                  </a:lnTo>
                  <a:lnTo>
                    <a:pt x="15981" y="1525"/>
                  </a:lnTo>
                  <a:lnTo>
                    <a:pt x="15880" y="1356"/>
                  </a:lnTo>
                  <a:lnTo>
                    <a:pt x="15780" y="1356"/>
                  </a:lnTo>
                  <a:lnTo>
                    <a:pt x="15679" y="1299"/>
                  </a:lnTo>
                  <a:lnTo>
                    <a:pt x="15041" y="1299"/>
                  </a:lnTo>
                  <a:lnTo>
                    <a:pt x="14739" y="1469"/>
                  </a:lnTo>
                  <a:lnTo>
                    <a:pt x="14638" y="1469"/>
                  </a:lnTo>
                  <a:lnTo>
                    <a:pt x="14537" y="1525"/>
                  </a:lnTo>
                  <a:lnTo>
                    <a:pt x="14336" y="1525"/>
                  </a:lnTo>
                  <a:lnTo>
                    <a:pt x="14235" y="1582"/>
                  </a:lnTo>
                  <a:lnTo>
                    <a:pt x="13799" y="1582"/>
                  </a:lnTo>
                  <a:lnTo>
                    <a:pt x="13698" y="1638"/>
                  </a:lnTo>
                  <a:lnTo>
                    <a:pt x="13564" y="1695"/>
                  </a:lnTo>
                  <a:lnTo>
                    <a:pt x="13463" y="1695"/>
                  </a:lnTo>
                  <a:lnTo>
                    <a:pt x="13329" y="1751"/>
                  </a:lnTo>
                  <a:lnTo>
                    <a:pt x="12926" y="1977"/>
                  </a:lnTo>
                  <a:lnTo>
                    <a:pt x="12892" y="1808"/>
                  </a:lnTo>
                  <a:lnTo>
                    <a:pt x="12825" y="1638"/>
                  </a:lnTo>
                  <a:lnTo>
                    <a:pt x="12724" y="1525"/>
                  </a:lnTo>
                  <a:lnTo>
                    <a:pt x="12691" y="1356"/>
                  </a:lnTo>
                  <a:lnTo>
                    <a:pt x="12792" y="1243"/>
                  </a:lnTo>
                  <a:lnTo>
                    <a:pt x="12892" y="1186"/>
                  </a:lnTo>
                  <a:lnTo>
                    <a:pt x="13094" y="960"/>
                  </a:lnTo>
                  <a:lnTo>
                    <a:pt x="13127" y="791"/>
                  </a:lnTo>
                  <a:lnTo>
                    <a:pt x="13194" y="621"/>
                  </a:lnTo>
                  <a:lnTo>
                    <a:pt x="13228" y="452"/>
                  </a:lnTo>
                  <a:lnTo>
                    <a:pt x="13194" y="282"/>
                  </a:lnTo>
                  <a:lnTo>
                    <a:pt x="13127" y="113"/>
                  </a:lnTo>
                  <a:lnTo>
                    <a:pt x="13027" y="0"/>
                  </a:lnTo>
                  <a:lnTo>
                    <a:pt x="12926" y="0"/>
                  </a:lnTo>
                  <a:lnTo>
                    <a:pt x="12657" y="678"/>
                  </a:lnTo>
                  <a:lnTo>
                    <a:pt x="12557" y="791"/>
                  </a:lnTo>
                  <a:lnTo>
                    <a:pt x="12489" y="960"/>
                  </a:lnTo>
                  <a:lnTo>
                    <a:pt x="12489" y="1299"/>
                  </a:lnTo>
                  <a:lnTo>
                    <a:pt x="12590" y="1412"/>
                  </a:lnTo>
                  <a:lnTo>
                    <a:pt x="12792" y="1921"/>
                  </a:lnTo>
                  <a:lnTo>
                    <a:pt x="12825" y="2090"/>
                  </a:lnTo>
                  <a:lnTo>
                    <a:pt x="12825" y="2260"/>
                  </a:lnTo>
                  <a:lnTo>
                    <a:pt x="12624" y="2373"/>
                  </a:lnTo>
                  <a:lnTo>
                    <a:pt x="12523" y="2316"/>
                  </a:lnTo>
                  <a:lnTo>
                    <a:pt x="12221" y="2316"/>
                  </a:lnTo>
                  <a:lnTo>
                    <a:pt x="11818" y="2542"/>
                  </a:lnTo>
                  <a:lnTo>
                    <a:pt x="11516" y="2881"/>
                  </a:lnTo>
                  <a:lnTo>
                    <a:pt x="11382" y="2994"/>
                  </a:lnTo>
                  <a:lnTo>
                    <a:pt x="11281" y="3051"/>
                  </a:lnTo>
                  <a:lnTo>
                    <a:pt x="11180" y="3164"/>
                  </a:lnTo>
                  <a:lnTo>
                    <a:pt x="11046" y="3220"/>
                  </a:lnTo>
                  <a:lnTo>
                    <a:pt x="10945" y="3333"/>
                  </a:lnTo>
                  <a:lnTo>
                    <a:pt x="10844" y="3390"/>
                  </a:lnTo>
                  <a:lnTo>
                    <a:pt x="10710" y="3446"/>
                  </a:lnTo>
                  <a:lnTo>
                    <a:pt x="10609" y="3559"/>
                  </a:lnTo>
                  <a:lnTo>
                    <a:pt x="10475" y="3672"/>
                  </a:lnTo>
                  <a:lnTo>
                    <a:pt x="9971" y="3955"/>
                  </a:lnTo>
                  <a:lnTo>
                    <a:pt x="9871" y="4068"/>
                  </a:lnTo>
                  <a:lnTo>
                    <a:pt x="9770" y="4124"/>
                  </a:lnTo>
                  <a:lnTo>
                    <a:pt x="9669" y="4237"/>
                  </a:lnTo>
                  <a:lnTo>
                    <a:pt x="9468" y="4576"/>
                  </a:lnTo>
                  <a:lnTo>
                    <a:pt x="9401" y="4746"/>
                  </a:lnTo>
                  <a:lnTo>
                    <a:pt x="9300" y="4859"/>
                  </a:lnTo>
                  <a:lnTo>
                    <a:pt x="9199" y="5028"/>
                  </a:lnTo>
                  <a:lnTo>
                    <a:pt x="9098" y="5028"/>
                  </a:lnTo>
                  <a:lnTo>
                    <a:pt x="9065" y="4859"/>
                  </a:lnTo>
                  <a:lnTo>
                    <a:pt x="9132" y="4689"/>
                  </a:lnTo>
                  <a:lnTo>
                    <a:pt x="9233" y="4576"/>
                  </a:lnTo>
                  <a:lnTo>
                    <a:pt x="9334" y="4520"/>
                  </a:lnTo>
                  <a:lnTo>
                    <a:pt x="9401" y="4350"/>
                  </a:lnTo>
                  <a:lnTo>
                    <a:pt x="9501" y="4294"/>
                  </a:lnTo>
                  <a:lnTo>
                    <a:pt x="9602" y="4124"/>
                  </a:lnTo>
                  <a:lnTo>
                    <a:pt x="9703" y="4068"/>
                  </a:lnTo>
                  <a:lnTo>
                    <a:pt x="9804" y="3955"/>
                  </a:lnTo>
                  <a:lnTo>
                    <a:pt x="9804" y="3785"/>
                  </a:lnTo>
                  <a:lnTo>
                    <a:pt x="9770" y="3616"/>
                  </a:lnTo>
                  <a:lnTo>
                    <a:pt x="9837" y="3446"/>
                  </a:lnTo>
                  <a:lnTo>
                    <a:pt x="10039" y="3333"/>
                  </a:lnTo>
                  <a:lnTo>
                    <a:pt x="10005" y="3164"/>
                  </a:lnTo>
                  <a:lnTo>
                    <a:pt x="9904" y="3220"/>
                  </a:lnTo>
                  <a:lnTo>
                    <a:pt x="9804" y="3220"/>
                  </a:lnTo>
                  <a:lnTo>
                    <a:pt x="9703" y="3333"/>
                  </a:lnTo>
                  <a:lnTo>
                    <a:pt x="9602" y="3333"/>
                  </a:lnTo>
                  <a:lnTo>
                    <a:pt x="9501" y="3390"/>
                  </a:lnTo>
                  <a:lnTo>
                    <a:pt x="9199" y="3390"/>
                  </a:lnTo>
                  <a:lnTo>
                    <a:pt x="9300" y="2881"/>
                  </a:lnTo>
                  <a:lnTo>
                    <a:pt x="9300" y="2712"/>
                  </a:lnTo>
                  <a:lnTo>
                    <a:pt x="9367" y="2373"/>
                  </a:lnTo>
                  <a:lnTo>
                    <a:pt x="9334" y="2203"/>
                  </a:lnTo>
                  <a:lnTo>
                    <a:pt x="9233" y="2090"/>
                  </a:lnTo>
                  <a:lnTo>
                    <a:pt x="9199" y="1921"/>
                  </a:lnTo>
                  <a:lnTo>
                    <a:pt x="9132" y="1751"/>
                  </a:lnTo>
                  <a:lnTo>
                    <a:pt x="9031" y="1751"/>
                  </a:lnTo>
                  <a:lnTo>
                    <a:pt x="8931" y="1808"/>
                  </a:lnTo>
                  <a:lnTo>
                    <a:pt x="8830" y="1977"/>
                  </a:lnTo>
                  <a:lnTo>
                    <a:pt x="8696" y="2316"/>
                  </a:lnTo>
                  <a:lnTo>
                    <a:pt x="8628" y="2655"/>
                  </a:lnTo>
                  <a:lnTo>
                    <a:pt x="8528" y="2655"/>
                  </a:lnTo>
                  <a:lnTo>
                    <a:pt x="8326" y="2542"/>
                  </a:lnTo>
                  <a:lnTo>
                    <a:pt x="8226" y="2429"/>
                  </a:lnTo>
                  <a:lnTo>
                    <a:pt x="8158" y="2260"/>
                  </a:lnTo>
                  <a:lnTo>
                    <a:pt x="8058" y="2147"/>
                  </a:lnTo>
                  <a:lnTo>
                    <a:pt x="7957" y="1977"/>
                  </a:lnTo>
                  <a:lnTo>
                    <a:pt x="7856" y="1864"/>
                  </a:lnTo>
                  <a:lnTo>
                    <a:pt x="7756" y="1864"/>
                  </a:lnTo>
                  <a:lnTo>
                    <a:pt x="7856" y="1921"/>
                  </a:lnTo>
                  <a:lnTo>
                    <a:pt x="7856" y="2090"/>
                  </a:lnTo>
                  <a:lnTo>
                    <a:pt x="7890" y="2260"/>
                  </a:lnTo>
                  <a:lnTo>
                    <a:pt x="7789" y="2316"/>
                  </a:lnTo>
                  <a:lnTo>
                    <a:pt x="7688" y="2316"/>
                  </a:lnTo>
                  <a:lnTo>
                    <a:pt x="7386" y="2147"/>
                  </a:lnTo>
                  <a:lnTo>
                    <a:pt x="7286" y="2203"/>
                  </a:lnTo>
                  <a:lnTo>
                    <a:pt x="7588" y="2373"/>
                  </a:lnTo>
                  <a:lnTo>
                    <a:pt x="7688" y="2486"/>
                  </a:lnTo>
                  <a:lnTo>
                    <a:pt x="7789" y="2486"/>
                  </a:lnTo>
                  <a:lnTo>
                    <a:pt x="7890" y="2542"/>
                  </a:lnTo>
                  <a:lnTo>
                    <a:pt x="7991" y="2655"/>
                  </a:lnTo>
                  <a:lnTo>
                    <a:pt x="8024" y="2825"/>
                  </a:lnTo>
                  <a:lnTo>
                    <a:pt x="8125" y="2938"/>
                  </a:lnTo>
                  <a:lnTo>
                    <a:pt x="8192" y="3277"/>
                  </a:lnTo>
                  <a:lnTo>
                    <a:pt x="8091" y="3390"/>
                  </a:lnTo>
                  <a:lnTo>
                    <a:pt x="8158" y="3559"/>
                  </a:lnTo>
                  <a:lnTo>
                    <a:pt x="8259" y="3672"/>
                  </a:lnTo>
                  <a:lnTo>
                    <a:pt x="8326" y="3842"/>
                  </a:lnTo>
                  <a:lnTo>
                    <a:pt x="8427" y="3955"/>
                  </a:lnTo>
                  <a:lnTo>
                    <a:pt x="8494" y="4124"/>
                  </a:lnTo>
                  <a:lnTo>
                    <a:pt x="8293" y="4237"/>
                  </a:lnTo>
                  <a:lnTo>
                    <a:pt x="8393" y="4350"/>
                  </a:lnTo>
                  <a:lnTo>
                    <a:pt x="8494" y="4407"/>
                  </a:lnTo>
                  <a:lnTo>
                    <a:pt x="8528" y="4576"/>
                  </a:lnTo>
                  <a:lnTo>
                    <a:pt x="8595" y="4746"/>
                  </a:lnTo>
                  <a:lnTo>
                    <a:pt x="8696" y="4802"/>
                  </a:lnTo>
                  <a:lnTo>
                    <a:pt x="8796" y="4802"/>
                  </a:lnTo>
                  <a:lnTo>
                    <a:pt x="8998" y="4915"/>
                  </a:lnTo>
                  <a:lnTo>
                    <a:pt x="8897" y="4972"/>
                  </a:lnTo>
                  <a:lnTo>
                    <a:pt x="8696" y="4972"/>
                  </a:lnTo>
                  <a:lnTo>
                    <a:pt x="8662" y="5141"/>
                  </a:lnTo>
                  <a:lnTo>
                    <a:pt x="8561" y="5254"/>
                  </a:lnTo>
                  <a:lnTo>
                    <a:pt x="8528" y="5424"/>
                  </a:lnTo>
                  <a:lnTo>
                    <a:pt x="8427" y="5537"/>
                  </a:lnTo>
                  <a:lnTo>
                    <a:pt x="8326" y="5480"/>
                  </a:lnTo>
                  <a:lnTo>
                    <a:pt x="8326" y="5311"/>
                  </a:lnTo>
                  <a:lnTo>
                    <a:pt x="8393" y="5480"/>
                  </a:lnTo>
                  <a:lnTo>
                    <a:pt x="8192" y="5706"/>
                  </a:lnTo>
                  <a:lnTo>
                    <a:pt x="8226" y="5876"/>
                  </a:lnTo>
                  <a:lnTo>
                    <a:pt x="8125" y="5989"/>
                  </a:lnTo>
                  <a:lnTo>
                    <a:pt x="7991" y="6158"/>
                  </a:lnTo>
                  <a:lnTo>
                    <a:pt x="7923" y="6328"/>
                  </a:lnTo>
                  <a:lnTo>
                    <a:pt x="7923" y="6497"/>
                  </a:lnTo>
                  <a:lnTo>
                    <a:pt x="7823" y="6554"/>
                  </a:lnTo>
                  <a:lnTo>
                    <a:pt x="7688" y="6893"/>
                  </a:lnTo>
                  <a:lnTo>
                    <a:pt x="7588" y="7062"/>
                  </a:lnTo>
                  <a:lnTo>
                    <a:pt x="7521" y="7232"/>
                  </a:lnTo>
                  <a:lnTo>
                    <a:pt x="7453" y="7571"/>
                  </a:lnTo>
                  <a:lnTo>
                    <a:pt x="7353" y="7740"/>
                  </a:lnTo>
                  <a:lnTo>
                    <a:pt x="7252" y="7853"/>
                  </a:lnTo>
                  <a:lnTo>
                    <a:pt x="7252" y="8023"/>
                  </a:lnTo>
                  <a:lnTo>
                    <a:pt x="7218" y="8192"/>
                  </a:lnTo>
                  <a:lnTo>
                    <a:pt x="7118" y="8361"/>
                  </a:lnTo>
                  <a:lnTo>
                    <a:pt x="6916" y="8870"/>
                  </a:lnTo>
                  <a:lnTo>
                    <a:pt x="6815" y="8926"/>
                  </a:lnTo>
                  <a:lnTo>
                    <a:pt x="6312" y="9491"/>
                  </a:lnTo>
                  <a:lnTo>
                    <a:pt x="6178" y="9548"/>
                  </a:lnTo>
                  <a:lnTo>
                    <a:pt x="6077" y="9661"/>
                  </a:lnTo>
                  <a:lnTo>
                    <a:pt x="6010" y="9830"/>
                  </a:lnTo>
                  <a:lnTo>
                    <a:pt x="5909" y="9943"/>
                  </a:lnTo>
                  <a:lnTo>
                    <a:pt x="5808" y="10000"/>
                  </a:lnTo>
                  <a:lnTo>
                    <a:pt x="5708" y="10113"/>
                  </a:lnTo>
                  <a:lnTo>
                    <a:pt x="5573" y="10226"/>
                  </a:lnTo>
                  <a:lnTo>
                    <a:pt x="5473" y="10282"/>
                  </a:lnTo>
                  <a:lnTo>
                    <a:pt x="5372" y="10169"/>
                  </a:lnTo>
                  <a:lnTo>
                    <a:pt x="5271" y="10169"/>
                  </a:lnTo>
                  <a:lnTo>
                    <a:pt x="5170" y="10282"/>
                  </a:lnTo>
                  <a:lnTo>
                    <a:pt x="5070" y="10339"/>
                  </a:lnTo>
                  <a:lnTo>
                    <a:pt x="4969" y="10339"/>
                  </a:lnTo>
                  <a:lnTo>
                    <a:pt x="4868" y="10282"/>
                  </a:lnTo>
                  <a:lnTo>
                    <a:pt x="4767" y="10339"/>
                  </a:lnTo>
                  <a:lnTo>
                    <a:pt x="4700" y="10508"/>
                  </a:lnTo>
                  <a:lnTo>
                    <a:pt x="4600" y="10565"/>
                  </a:lnTo>
                  <a:lnTo>
                    <a:pt x="4499" y="10678"/>
                  </a:lnTo>
                  <a:lnTo>
                    <a:pt x="4398" y="10734"/>
                  </a:lnTo>
                  <a:lnTo>
                    <a:pt x="4365" y="10904"/>
                  </a:lnTo>
                  <a:lnTo>
                    <a:pt x="4264" y="11073"/>
                  </a:lnTo>
                  <a:lnTo>
                    <a:pt x="4264" y="11243"/>
                  </a:lnTo>
                  <a:lnTo>
                    <a:pt x="4365" y="11243"/>
                  </a:lnTo>
                  <a:lnTo>
                    <a:pt x="4432" y="11073"/>
                  </a:lnTo>
                  <a:lnTo>
                    <a:pt x="4633" y="10847"/>
                  </a:lnTo>
                  <a:lnTo>
                    <a:pt x="5137" y="10565"/>
                  </a:lnTo>
                  <a:lnTo>
                    <a:pt x="5070" y="10734"/>
                  </a:lnTo>
                  <a:lnTo>
                    <a:pt x="4767" y="10904"/>
                  </a:lnTo>
                  <a:lnTo>
                    <a:pt x="4365" y="11356"/>
                  </a:lnTo>
                  <a:lnTo>
                    <a:pt x="4264" y="11356"/>
                  </a:lnTo>
                  <a:lnTo>
                    <a:pt x="4163" y="11412"/>
                  </a:lnTo>
                  <a:lnTo>
                    <a:pt x="3928" y="11525"/>
                  </a:lnTo>
                  <a:lnTo>
                    <a:pt x="3928" y="11695"/>
                  </a:lnTo>
                  <a:lnTo>
                    <a:pt x="3727" y="11808"/>
                  </a:lnTo>
                  <a:lnTo>
                    <a:pt x="3592" y="11921"/>
                  </a:lnTo>
                  <a:lnTo>
                    <a:pt x="3492" y="12090"/>
                  </a:lnTo>
                  <a:lnTo>
                    <a:pt x="3458" y="12260"/>
                  </a:lnTo>
                  <a:lnTo>
                    <a:pt x="3257" y="12486"/>
                  </a:lnTo>
                  <a:lnTo>
                    <a:pt x="3190" y="12655"/>
                  </a:lnTo>
                  <a:lnTo>
                    <a:pt x="3089" y="12825"/>
                  </a:lnTo>
                  <a:lnTo>
                    <a:pt x="2988" y="12881"/>
                  </a:lnTo>
                  <a:lnTo>
                    <a:pt x="2887" y="13051"/>
                  </a:lnTo>
                  <a:lnTo>
                    <a:pt x="2787" y="13164"/>
                  </a:lnTo>
                  <a:lnTo>
                    <a:pt x="2686" y="13220"/>
                  </a:lnTo>
                  <a:lnTo>
                    <a:pt x="2585" y="13333"/>
                  </a:lnTo>
                  <a:lnTo>
                    <a:pt x="2585" y="13164"/>
                  </a:lnTo>
                  <a:lnTo>
                    <a:pt x="2719" y="13051"/>
                  </a:lnTo>
                  <a:lnTo>
                    <a:pt x="2787" y="12881"/>
                  </a:lnTo>
                  <a:lnTo>
                    <a:pt x="2988" y="12655"/>
                  </a:lnTo>
                  <a:lnTo>
                    <a:pt x="3022" y="12486"/>
                  </a:lnTo>
                  <a:lnTo>
                    <a:pt x="3122" y="12429"/>
                  </a:lnTo>
                  <a:lnTo>
                    <a:pt x="3324" y="12203"/>
                  </a:lnTo>
                  <a:lnTo>
                    <a:pt x="3425" y="12034"/>
                  </a:lnTo>
                  <a:lnTo>
                    <a:pt x="3626" y="11921"/>
                  </a:lnTo>
                  <a:lnTo>
                    <a:pt x="3827" y="11695"/>
                  </a:lnTo>
                  <a:lnTo>
                    <a:pt x="3928" y="11638"/>
                  </a:lnTo>
                  <a:lnTo>
                    <a:pt x="4130" y="11412"/>
                  </a:lnTo>
                  <a:lnTo>
                    <a:pt x="4096" y="11243"/>
                  </a:lnTo>
                  <a:lnTo>
                    <a:pt x="3995" y="11130"/>
                  </a:lnTo>
                  <a:lnTo>
                    <a:pt x="3895" y="11186"/>
                  </a:lnTo>
                  <a:lnTo>
                    <a:pt x="3592" y="11525"/>
                  </a:lnTo>
                  <a:lnTo>
                    <a:pt x="3492" y="11582"/>
                  </a:lnTo>
                  <a:lnTo>
                    <a:pt x="3391" y="11582"/>
                  </a:lnTo>
                  <a:lnTo>
                    <a:pt x="3391" y="11412"/>
                  </a:lnTo>
                  <a:lnTo>
                    <a:pt x="3357" y="11243"/>
                  </a:lnTo>
                  <a:lnTo>
                    <a:pt x="3357" y="11073"/>
                  </a:lnTo>
                  <a:lnTo>
                    <a:pt x="3290" y="10734"/>
                  </a:lnTo>
                  <a:lnTo>
                    <a:pt x="3324" y="10565"/>
                  </a:lnTo>
                  <a:lnTo>
                    <a:pt x="3391" y="10395"/>
                  </a:lnTo>
                  <a:lnTo>
                    <a:pt x="3391" y="10226"/>
                  </a:lnTo>
                  <a:lnTo>
                    <a:pt x="3290" y="10395"/>
                  </a:lnTo>
                  <a:lnTo>
                    <a:pt x="3190" y="10508"/>
                  </a:lnTo>
                  <a:lnTo>
                    <a:pt x="3190" y="10678"/>
                  </a:lnTo>
                  <a:lnTo>
                    <a:pt x="3122" y="11017"/>
                  </a:lnTo>
                  <a:lnTo>
                    <a:pt x="3122" y="11186"/>
                  </a:lnTo>
                  <a:lnTo>
                    <a:pt x="3055" y="11356"/>
                  </a:lnTo>
                  <a:lnTo>
                    <a:pt x="3022" y="11525"/>
                  </a:lnTo>
                  <a:lnTo>
                    <a:pt x="3122" y="11638"/>
                  </a:lnTo>
                  <a:lnTo>
                    <a:pt x="3022" y="11695"/>
                  </a:lnTo>
                  <a:lnTo>
                    <a:pt x="2954" y="11525"/>
                  </a:lnTo>
                  <a:lnTo>
                    <a:pt x="2854" y="11356"/>
                  </a:lnTo>
                  <a:lnTo>
                    <a:pt x="2820" y="11186"/>
                  </a:lnTo>
                  <a:lnTo>
                    <a:pt x="2719" y="11073"/>
                  </a:lnTo>
                  <a:lnTo>
                    <a:pt x="2652" y="10904"/>
                  </a:lnTo>
                  <a:lnTo>
                    <a:pt x="2619" y="10734"/>
                  </a:lnTo>
                  <a:lnTo>
                    <a:pt x="2518" y="10621"/>
                  </a:lnTo>
                  <a:lnTo>
                    <a:pt x="2417" y="10565"/>
                  </a:lnTo>
                  <a:lnTo>
                    <a:pt x="2350" y="10395"/>
                  </a:lnTo>
                  <a:lnTo>
                    <a:pt x="2249" y="10226"/>
                  </a:lnTo>
                  <a:lnTo>
                    <a:pt x="2182" y="10395"/>
                  </a:lnTo>
                  <a:lnTo>
                    <a:pt x="2182" y="10734"/>
                  </a:lnTo>
                  <a:lnTo>
                    <a:pt x="2249" y="10904"/>
                  </a:lnTo>
                  <a:lnTo>
                    <a:pt x="2350" y="11017"/>
                  </a:lnTo>
                  <a:lnTo>
                    <a:pt x="2417" y="11186"/>
                  </a:lnTo>
                  <a:lnTo>
                    <a:pt x="2451" y="11356"/>
                  </a:lnTo>
                  <a:lnTo>
                    <a:pt x="2417" y="11525"/>
                  </a:lnTo>
                  <a:lnTo>
                    <a:pt x="2317" y="11582"/>
                  </a:lnTo>
                  <a:lnTo>
                    <a:pt x="2115" y="11808"/>
                  </a:lnTo>
                  <a:lnTo>
                    <a:pt x="2182" y="11638"/>
                  </a:lnTo>
                  <a:lnTo>
                    <a:pt x="2149" y="11469"/>
                  </a:lnTo>
                  <a:lnTo>
                    <a:pt x="2048" y="11356"/>
                  </a:lnTo>
                  <a:lnTo>
                    <a:pt x="2014" y="11525"/>
                  </a:lnTo>
                  <a:lnTo>
                    <a:pt x="2014" y="12034"/>
                  </a:lnTo>
                  <a:lnTo>
                    <a:pt x="1981" y="11864"/>
                  </a:lnTo>
                  <a:lnTo>
                    <a:pt x="1947" y="11638"/>
                  </a:lnTo>
                  <a:lnTo>
                    <a:pt x="1914" y="11469"/>
                  </a:lnTo>
                  <a:lnTo>
                    <a:pt x="1779" y="11130"/>
                  </a:lnTo>
                  <a:lnTo>
                    <a:pt x="1679" y="10621"/>
                  </a:lnTo>
                  <a:lnTo>
                    <a:pt x="1679" y="10452"/>
                  </a:lnTo>
                  <a:lnTo>
                    <a:pt x="1645" y="10621"/>
                  </a:lnTo>
                  <a:lnTo>
                    <a:pt x="1645" y="10791"/>
                  </a:lnTo>
                  <a:lnTo>
                    <a:pt x="1544" y="10904"/>
                  </a:lnTo>
                  <a:lnTo>
                    <a:pt x="1410" y="11243"/>
                  </a:lnTo>
                  <a:lnTo>
                    <a:pt x="1377" y="11412"/>
                  </a:lnTo>
                  <a:lnTo>
                    <a:pt x="1377" y="11751"/>
                  </a:lnTo>
                  <a:lnTo>
                    <a:pt x="1477" y="11921"/>
                  </a:lnTo>
                  <a:lnTo>
                    <a:pt x="1544" y="12090"/>
                  </a:lnTo>
                  <a:lnTo>
                    <a:pt x="1645" y="12147"/>
                  </a:lnTo>
                  <a:lnTo>
                    <a:pt x="2149" y="12147"/>
                  </a:lnTo>
                  <a:lnTo>
                    <a:pt x="2182" y="12316"/>
                  </a:lnTo>
                  <a:lnTo>
                    <a:pt x="1914" y="12994"/>
                  </a:lnTo>
                  <a:lnTo>
                    <a:pt x="1880" y="13164"/>
                  </a:lnTo>
                  <a:lnTo>
                    <a:pt x="2082" y="13277"/>
                  </a:lnTo>
                  <a:lnTo>
                    <a:pt x="2014" y="13446"/>
                  </a:lnTo>
                  <a:lnTo>
                    <a:pt x="1914" y="13503"/>
                  </a:lnTo>
                  <a:lnTo>
                    <a:pt x="1813" y="13616"/>
                  </a:lnTo>
                  <a:lnTo>
                    <a:pt x="1746" y="13785"/>
                  </a:lnTo>
                  <a:lnTo>
                    <a:pt x="1544" y="14011"/>
                  </a:lnTo>
                  <a:lnTo>
                    <a:pt x="1444" y="13955"/>
                  </a:lnTo>
                  <a:lnTo>
                    <a:pt x="1343" y="13842"/>
                  </a:lnTo>
                  <a:lnTo>
                    <a:pt x="1209" y="13503"/>
                  </a:lnTo>
                  <a:lnTo>
                    <a:pt x="1209" y="13164"/>
                  </a:lnTo>
                  <a:lnTo>
                    <a:pt x="1007" y="13164"/>
                  </a:lnTo>
                  <a:lnTo>
                    <a:pt x="906" y="13051"/>
                  </a:lnTo>
                  <a:lnTo>
                    <a:pt x="839" y="12712"/>
                  </a:lnTo>
                  <a:lnTo>
                    <a:pt x="940" y="12712"/>
                  </a:lnTo>
                  <a:lnTo>
                    <a:pt x="940" y="12881"/>
                  </a:lnTo>
                  <a:lnTo>
                    <a:pt x="839" y="13051"/>
                  </a:lnTo>
                  <a:lnTo>
                    <a:pt x="739" y="12994"/>
                  </a:lnTo>
                  <a:lnTo>
                    <a:pt x="638" y="13051"/>
                  </a:lnTo>
                  <a:lnTo>
                    <a:pt x="101" y="12147"/>
                  </a:lnTo>
                  <a:lnTo>
                    <a:pt x="235" y="12260"/>
                  </a:lnTo>
                  <a:lnTo>
                    <a:pt x="336" y="12316"/>
                  </a:lnTo>
                  <a:lnTo>
                    <a:pt x="436" y="12429"/>
                  </a:lnTo>
                  <a:lnTo>
                    <a:pt x="537" y="12599"/>
                  </a:lnTo>
                  <a:lnTo>
                    <a:pt x="638" y="12712"/>
                  </a:lnTo>
                  <a:lnTo>
                    <a:pt x="537" y="12768"/>
                  </a:lnTo>
                  <a:lnTo>
                    <a:pt x="403" y="12768"/>
                  </a:lnTo>
                  <a:lnTo>
                    <a:pt x="336" y="12938"/>
                  </a:lnTo>
                  <a:lnTo>
                    <a:pt x="436" y="12994"/>
                  </a:lnTo>
                  <a:lnTo>
                    <a:pt x="537" y="13107"/>
                  </a:lnTo>
                  <a:lnTo>
                    <a:pt x="571" y="13277"/>
                  </a:lnTo>
                  <a:lnTo>
                    <a:pt x="638" y="13446"/>
                  </a:lnTo>
                  <a:lnTo>
                    <a:pt x="705" y="13672"/>
                  </a:lnTo>
                  <a:lnTo>
                    <a:pt x="772" y="13842"/>
                  </a:lnTo>
                  <a:lnTo>
                    <a:pt x="772" y="14011"/>
                  </a:lnTo>
                  <a:lnTo>
                    <a:pt x="705" y="14181"/>
                  </a:lnTo>
                  <a:lnTo>
                    <a:pt x="604" y="14181"/>
                  </a:lnTo>
                  <a:lnTo>
                    <a:pt x="739" y="14520"/>
                  </a:lnTo>
                  <a:lnTo>
                    <a:pt x="772" y="14689"/>
                  </a:lnTo>
                  <a:lnTo>
                    <a:pt x="739" y="14859"/>
                  </a:lnTo>
                  <a:lnTo>
                    <a:pt x="940" y="15424"/>
                  </a:lnTo>
                  <a:lnTo>
                    <a:pt x="974" y="15989"/>
                  </a:lnTo>
                  <a:lnTo>
                    <a:pt x="1041" y="16158"/>
                  </a:lnTo>
                  <a:lnTo>
                    <a:pt x="1142" y="16271"/>
                  </a:lnTo>
                  <a:lnTo>
                    <a:pt x="1007" y="16328"/>
                  </a:lnTo>
                  <a:lnTo>
                    <a:pt x="739" y="16328"/>
                  </a:lnTo>
                  <a:lnTo>
                    <a:pt x="638" y="16384"/>
                  </a:lnTo>
                  <a:lnTo>
                    <a:pt x="604" y="16215"/>
                  </a:lnTo>
                  <a:lnTo>
                    <a:pt x="403" y="16102"/>
                  </a:lnTo>
                  <a:lnTo>
                    <a:pt x="302" y="15989"/>
                  </a:lnTo>
                  <a:lnTo>
                    <a:pt x="67" y="15989"/>
                  </a:lnTo>
                  <a:lnTo>
                    <a:pt x="0" y="16158"/>
                  </a:lnTo>
                </a:path>
              </a:pathLst>
            </a:custGeom>
            <a:noFill/>
            <a:ln w="9525" cap="flat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</a:extLst>
          </xdr:spPr>
        </xdr:sp>
        <xdr:sp macro="" textlink="">
          <xdr:nvSpPr>
            <xdr:cNvPr id="1035" name="Drawing 9">
              <a:extLst>
                <a:ext uri="{FF2B5EF4-FFF2-40B4-BE49-F238E27FC236}">
                  <a16:creationId xmlns:a16="http://schemas.microsoft.com/office/drawing/2014/main" id="{38A65DDA-56FC-DCC3-13A6-92E8C714594F}"/>
                </a:ext>
              </a:extLst>
            </xdr:cNvPr>
            <xdr:cNvSpPr>
              <a:spLocks/>
            </xdr:cNvSpPr>
          </xdr:nvSpPr>
          <xdr:spPr bwMode="auto">
            <a:xfrm>
              <a:off x="2780000" y="453"/>
              <a:ext cx="2800000" cy="304"/>
            </a:xfrm>
            <a:custGeom>
              <a:avLst/>
              <a:gdLst>
                <a:gd name="T0" fmla="*/ 16384 w 16384"/>
                <a:gd name="T1" fmla="*/ 989 h 16384"/>
                <a:gd name="T2" fmla="*/ 15760 w 16384"/>
                <a:gd name="T3" fmla="*/ 636 h 16384"/>
                <a:gd name="T4" fmla="*/ 14824 w 16384"/>
                <a:gd name="T5" fmla="*/ 141 h 16384"/>
                <a:gd name="T6" fmla="*/ 11859 w 16384"/>
                <a:gd name="T7" fmla="*/ 71 h 16384"/>
                <a:gd name="T8" fmla="*/ 12171 w 16384"/>
                <a:gd name="T9" fmla="*/ 706 h 16384"/>
                <a:gd name="T10" fmla="*/ 9986 w 16384"/>
                <a:gd name="T11" fmla="*/ 1201 h 16384"/>
                <a:gd name="T12" fmla="*/ 10923 w 16384"/>
                <a:gd name="T13" fmla="*/ 1342 h 16384"/>
                <a:gd name="T14" fmla="*/ 12795 w 16384"/>
                <a:gd name="T15" fmla="*/ 1342 h 16384"/>
                <a:gd name="T16" fmla="*/ 11859 w 16384"/>
                <a:gd name="T17" fmla="*/ 1907 h 16384"/>
                <a:gd name="T18" fmla="*/ 13731 w 16384"/>
                <a:gd name="T19" fmla="*/ 1695 h 16384"/>
                <a:gd name="T20" fmla="*/ 14356 w 16384"/>
                <a:gd name="T21" fmla="*/ 2048 h 16384"/>
                <a:gd name="T22" fmla="*/ 13731 w 16384"/>
                <a:gd name="T23" fmla="*/ 2613 h 16384"/>
                <a:gd name="T24" fmla="*/ 12639 w 16384"/>
                <a:gd name="T25" fmla="*/ 2754 h 16384"/>
                <a:gd name="T26" fmla="*/ 11547 w 16384"/>
                <a:gd name="T27" fmla="*/ 3178 h 16384"/>
                <a:gd name="T28" fmla="*/ 9518 w 16384"/>
                <a:gd name="T29" fmla="*/ 3037 h 16384"/>
                <a:gd name="T30" fmla="*/ 8114 w 16384"/>
                <a:gd name="T31" fmla="*/ 3249 h 16384"/>
                <a:gd name="T32" fmla="*/ 7490 w 16384"/>
                <a:gd name="T33" fmla="*/ 2825 h 16384"/>
                <a:gd name="T34" fmla="*/ 7334 w 16384"/>
                <a:gd name="T35" fmla="*/ 3672 h 16384"/>
                <a:gd name="T36" fmla="*/ 8894 w 16384"/>
                <a:gd name="T37" fmla="*/ 4732 h 16384"/>
                <a:gd name="T38" fmla="*/ 10299 w 16384"/>
                <a:gd name="T39" fmla="*/ 4873 h 16384"/>
                <a:gd name="T40" fmla="*/ 9206 w 16384"/>
                <a:gd name="T41" fmla="*/ 5932 h 16384"/>
                <a:gd name="T42" fmla="*/ 8738 w 16384"/>
                <a:gd name="T43" fmla="*/ 6780 h 16384"/>
                <a:gd name="T44" fmla="*/ 7802 w 16384"/>
                <a:gd name="T45" fmla="*/ 7698 h 16384"/>
                <a:gd name="T46" fmla="*/ 6710 w 16384"/>
                <a:gd name="T47" fmla="*/ 8969 h 16384"/>
                <a:gd name="T48" fmla="*/ 5773 w 16384"/>
                <a:gd name="T49" fmla="*/ 8686 h 16384"/>
                <a:gd name="T50" fmla="*/ 5617 w 16384"/>
                <a:gd name="T51" fmla="*/ 7627 h 16384"/>
                <a:gd name="T52" fmla="*/ 4369 w 16384"/>
                <a:gd name="T53" fmla="*/ 7345 h 16384"/>
                <a:gd name="T54" fmla="*/ 5149 w 16384"/>
                <a:gd name="T55" fmla="*/ 8121 h 16384"/>
                <a:gd name="T56" fmla="*/ 4525 w 16384"/>
                <a:gd name="T57" fmla="*/ 8616 h 16384"/>
                <a:gd name="T58" fmla="*/ 2965 w 16384"/>
                <a:gd name="T59" fmla="*/ 8474 h 16384"/>
                <a:gd name="T60" fmla="*/ 1872 w 16384"/>
                <a:gd name="T61" fmla="*/ 8121 h 16384"/>
                <a:gd name="T62" fmla="*/ 936 w 16384"/>
                <a:gd name="T63" fmla="*/ 7627 h 16384"/>
                <a:gd name="T64" fmla="*/ 468 w 16384"/>
                <a:gd name="T65" fmla="*/ 7839 h 16384"/>
                <a:gd name="T66" fmla="*/ 1404 w 16384"/>
                <a:gd name="T67" fmla="*/ 8686 h 16384"/>
                <a:gd name="T68" fmla="*/ 2497 w 16384"/>
                <a:gd name="T69" fmla="*/ 9393 h 16384"/>
                <a:gd name="T70" fmla="*/ 4837 w 16384"/>
                <a:gd name="T71" fmla="*/ 10028 h 16384"/>
                <a:gd name="T72" fmla="*/ 5461 w 16384"/>
                <a:gd name="T73" fmla="*/ 9604 h 16384"/>
                <a:gd name="T74" fmla="*/ 7178 w 16384"/>
                <a:gd name="T75" fmla="*/ 9746 h 16384"/>
                <a:gd name="T76" fmla="*/ 6398 w 16384"/>
                <a:gd name="T77" fmla="*/ 10381 h 16384"/>
                <a:gd name="T78" fmla="*/ 6710 w 16384"/>
                <a:gd name="T79" fmla="*/ 11158 h 16384"/>
                <a:gd name="T80" fmla="*/ 5929 w 16384"/>
                <a:gd name="T81" fmla="*/ 11299 h 16384"/>
                <a:gd name="T82" fmla="*/ 6242 w 16384"/>
                <a:gd name="T83" fmla="*/ 12147 h 16384"/>
                <a:gd name="T84" fmla="*/ 4837 w 16384"/>
                <a:gd name="T85" fmla="*/ 12217 h 16384"/>
                <a:gd name="T86" fmla="*/ 4993 w 16384"/>
                <a:gd name="T87" fmla="*/ 12359 h 16384"/>
                <a:gd name="T88" fmla="*/ 5305 w 16384"/>
                <a:gd name="T89" fmla="*/ 13065 h 16384"/>
                <a:gd name="T90" fmla="*/ 5305 w 16384"/>
                <a:gd name="T91" fmla="*/ 14124 h 16384"/>
                <a:gd name="T92" fmla="*/ 5929 w 16384"/>
                <a:gd name="T93" fmla="*/ 14901 h 16384"/>
                <a:gd name="T94" fmla="*/ 6398 w 16384"/>
                <a:gd name="T95" fmla="*/ 15748 h 163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16384" h="16384">
                  <a:moveTo>
                    <a:pt x="15760" y="1271"/>
                  </a:moveTo>
                  <a:lnTo>
                    <a:pt x="16228" y="1201"/>
                  </a:lnTo>
                  <a:lnTo>
                    <a:pt x="16384" y="989"/>
                  </a:lnTo>
                  <a:lnTo>
                    <a:pt x="15760" y="1271"/>
                  </a:lnTo>
                  <a:lnTo>
                    <a:pt x="16072" y="847"/>
                  </a:lnTo>
                  <a:lnTo>
                    <a:pt x="15760" y="636"/>
                  </a:lnTo>
                  <a:lnTo>
                    <a:pt x="15292" y="565"/>
                  </a:lnTo>
                  <a:lnTo>
                    <a:pt x="14824" y="353"/>
                  </a:lnTo>
                  <a:lnTo>
                    <a:pt x="14824" y="141"/>
                  </a:lnTo>
                  <a:lnTo>
                    <a:pt x="13887" y="0"/>
                  </a:lnTo>
                  <a:lnTo>
                    <a:pt x="12327" y="0"/>
                  </a:lnTo>
                  <a:lnTo>
                    <a:pt x="11859" y="71"/>
                  </a:lnTo>
                  <a:lnTo>
                    <a:pt x="12015" y="282"/>
                  </a:lnTo>
                  <a:lnTo>
                    <a:pt x="11859" y="494"/>
                  </a:lnTo>
                  <a:lnTo>
                    <a:pt x="12171" y="706"/>
                  </a:lnTo>
                  <a:lnTo>
                    <a:pt x="11703" y="918"/>
                  </a:lnTo>
                  <a:lnTo>
                    <a:pt x="11235" y="989"/>
                  </a:lnTo>
                  <a:lnTo>
                    <a:pt x="9986" y="1201"/>
                  </a:lnTo>
                  <a:lnTo>
                    <a:pt x="9050" y="1201"/>
                  </a:lnTo>
                  <a:lnTo>
                    <a:pt x="9518" y="1342"/>
                  </a:lnTo>
                  <a:lnTo>
                    <a:pt x="10923" y="1342"/>
                  </a:lnTo>
                  <a:lnTo>
                    <a:pt x="11391" y="1201"/>
                  </a:lnTo>
                  <a:lnTo>
                    <a:pt x="12327" y="1201"/>
                  </a:lnTo>
                  <a:lnTo>
                    <a:pt x="12795" y="1342"/>
                  </a:lnTo>
                  <a:lnTo>
                    <a:pt x="12795" y="1766"/>
                  </a:lnTo>
                  <a:lnTo>
                    <a:pt x="12327" y="1907"/>
                  </a:lnTo>
                  <a:lnTo>
                    <a:pt x="11859" y="1907"/>
                  </a:lnTo>
                  <a:lnTo>
                    <a:pt x="12327" y="1836"/>
                  </a:lnTo>
                  <a:lnTo>
                    <a:pt x="12795" y="1695"/>
                  </a:lnTo>
                  <a:lnTo>
                    <a:pt x="13731" y="1695"/>
                  </a:lnTo>
                  <a:lnTo>
                    <a:pt x="14199" y="1624"/>
                  </a:lnTo>
                  <a:lnTo>
                    <a:pt x="14356" y="1836"/>
                  </a:lnTo>
                  <a:lnTo>
                    <a:pt x="14356" y="2048"/>
                  </a:lnTo>
                  <a:lnTo>
                    <a:pt x="13887" y="2189"/>
                  </a:lnTo>
                  <a:lnTo>
                    <a:pt x="13575" y="2401"/>
                  </a:lnTo>
                  <a:lnTo>
                    <a:pt x="13731" y="2613"/>
                  </a:lnTo>
                  <a:lnTo>
                    <a:pt x="13263" y="2472"/>
                  </a:lnTo>
                  <a:lnTo>
                    <a:pt x="13263" y="2684"/>
                  </a:lnTo>
                  <a:lnTo>
                    <a:pt x="12639" y="2754"/>
                  </a:lnTo>
                  <a:lnTo>
                    <a:pt x="12483" y="2966"/>
                  </a:lnTo>
                  <a:lnTo>
                    <a:pt x="12015" y="3107"/>
                  </a:lnTo>
                  <a:lnTo>
                    <a:pt x="11547" y="3178"/>
                  </a:lnTo>
                  <a:lnTo>
                    <a:pt x="11079" y="3178"/>
                  </a:lnTo>
                  <a:lnTo>
                    <a:pt x="10611" y="3037"/>
                  </a:lnTo>
                  <a:lnTo>
                    <a:pt x="9518" y="3037"/>
                  </a:lnTo>
                  <a:lnTo>
                    <a:pt x="9050" y="3178"/>
                  </a:lnTo>
                  <a:lnTo>
                    <a:pt x="8582" y="3178"/>
                  </a:lnTo>
                  <a:lnTo>
                    <a:pt x="8114" y="3249"/>
                  </a:lnTo>
                  <a:lnTo>
                    <a:pt x="8114" y="3037"/>
                  </a:lnTo>
                  <a:lnTo>
                    <a:pt x="7958" y="2825"/>
                  </a:lnTo>
                  <a:lnTo>
                    <a:pt x="7490" y="2825"/>
                  </a:lnTo>
                  <a:lnTo>
                    <a:pt x="7178" y="3037"/>
                  </a:lnTo>
                  <a:lnTo>
                    <a:pt x="7178" y="3460"/>
                  </a:lnTo>
                  <a:lnTo>
                    <a:pt x="7334" y="3672"/>
                  </a:lnTo>
                  <a:lnTo>
                    <a:pt x="8270" y="4096"/>
                  </a:lnTo>
                  <a:lnTo>
                    <a:pt x="8582" y="4308"/>
                  </a:lnTo>
                  <a:lnTo>
                    <a:pt x="8894" y="4732"/>
                  </a:lnTo>
                  <a:lnTo>
                    <a:pt x="9362" y="4802"/>
                  </a:lnTo>
                  <a:lnTo>
                    <a:pt x="9830" y="4802"/>
                  </a:lnTo>
                  <a:lnTo>
                    <a:pt x="10299" y="4873"/>
                  </a:lnTo>
                  <a:lnTo>
                    <a:pt x="9986" y="5297"/>
                  </a:lnTo>
                  <a:lnTo>
                    <a:pt x="9362" y="5720"/>
                  </a:lnTo>
                  <a:lnTo>
                    <a:pt x="9206" y="5932"/>
                  </a:lnTo>
                  <a:lnTo>
                    <a:pt x="8894" y="6144"/>
                  </a:lnTo>
                  <a:lnTo>
                    <a:pt x="8738" y="6356"/>
                  </a:lnTo>
                  <a:lnTo>
                    <a:pt x="8738" y="6780"/>
                  </a:lnTo>
                  <a:lnTo>
                    <a:pt x="8114" y="7203"/>
                  </a:lnTo>
                  <a:lnTo>
                    <a:pt x="7958" y="7486"/>
                  </a:lnTo>
                  <a:lnTo>
                    <a:pt x="7802" y="7698"/>
                  </a:lnTo>
                  <a:lnTo>
                    <a:pt x="7802" y="8121"/>
                  </a:lnTo>
                  <a:lnTo>
                    <a:pt x="6866" y="8757"/>
                  </a:lnTo>
                  <a:lnTo>
                    <a:pt x="6710" y="8969"/>
                  </a:lnTo>
                  <a:lnTo>
                    <a:pt x="6242" y="8969"/>
                  </a:lnTo>
                  <a:lnTo>
                    <a:pt x="5773" y="8898"/>
                  </a:lnTo>
                  <a:lnTo>
                    <a:pt x="5773" y="8686"/>
                  </a:lnTo>
                  <a:lnTo>
                    <a:pt x="5929" y="8474"/>
                  </a:lnTo>
                  <a:lnTo>
                    <a:pt x="5929" y="7839"/>
                  </a:lnTo>
                  <a:lnTo>
                    <a:pt x="5617" y="7627"/>
                  </a:lnTo>
                  <a:lnTo>
                    <a:pt x="5149" y="7698"/>
                  </a:lnTo>
                  <a:lnTo>
                    <a:pt x="4681" y="7556"/>
                  </a:lnTo>
                  <a:lnTo>
                    <a:pt x="4369" y="7345"/>
                  </a:lnTo>
                  <a:lnTo>
                    <a:pt x="4993" y="7768"/>
                  </a:lnTo>
                  <a:lnTo>
                    <a:pt x="4681" y="7980"/>
                  </a:lnTo>
                  <a:lnTo>
                    <a:pt x="5149" y="8121"/>
                  </a:lnTo>
                  <a:lnTo>
                    <a:pt x="5305" y="8333"/>
                  </a:lnTo>
                  <a:lnTo>
                    <a:pt x="4837" y="8404"/>
                  </a:lnTo>
                  <a:lnTo>
                    <a:pt x="4525" y="8616"/>
                  </a:lnTo>
                  <a:lnTo>
                    <a:pt x="4057" y="8686"/>
                  </a:lnTo>
                  <a:lnTo>
                    <a:pt x="3121" y="8686"/>
                  </a:lnTo>
                  <a:lnTo>
                    <a:pt x="2965" y="8474"/>
                  </a:lnTo>
                  <a:lnTo>
                    <a:pt x="2497" y="8333"/>
                  </a:lnTo>
                  <a:lnTo>
                    <a:pt x="2028" y="8333"/>
                  </a:lnTo>
                  <a:lnTo>
                    <a:pt x="1872" y="8121"/>
                  </a:lnTo>
                  <a:lnTo>
                    <a:pt x="1404" y="8051"/>
                  </a:lnTo>
                  <a:lnTo>
                    <a:pt x="1248" y="7839"/>
                  </a:lnTo>
                  <a:lnTo>
                    <a:pt x="936" y="7627"/>
                  </a:lnTo>
                  <a:lnTo>
                    <a:pt x="0" y="7486"/>
                  </a:lnTo>
                  <a:lnTo>
                    <a:pt x="0" y="7698"/>
                  </a:lnTo>
                  <a:lnTo>
                    <a:pt x="468" y="7839"/>
                  </a:lnTo>
                  <a:lnTo>
                    <a:pt x="780" y="8051"/>
                  </a:lnTo>
                  <a:lnTo>
                    <a:pt x="780" y="8263"/>
                  </a:lnTo>
                  <a:lnTo>
                    <a:pt x="1404" y="8686"/>
                  </a:lnTo>
                  <a:lnTo>
                    <a:pt x="1872" y="8898"/>
                  </a:lnTo>
                  <a:lnTo>
                    <a:pt x="2028" y="9110"/>
                  </a:lnTo>
                  <a:lnTo>
                    <a:pt x="2497" y="9393"/>
                  </a:lnTo>
                  <a:lnTo>
                    <a:pt x="3433" y="9534"/>
                  </a:lnTo>
                  <a:lnTo>
                    <a:pt x="4369" y="9816"/>
                  </a:lnTo>
                  <a:lnTo>
                    <a:pt x="4837" y="10028"/>
                  </a:lnTo>
                  <a:lnTo>
                    <a:pt x="5305" y="10028"/>
                  </a:lnTo>
                  <a:lnTo>
                    <a:pt x="5461" y="9816"/>
                  </a:lnTo>
                  <a:lnTo>
                    <a:pt x="5461" y="9604"/>
                  </a:lnTo>
                  <a:lnTo>
                    <a:pt x="5929" y="9534"/>
                  </a:lnTo>
                  <a:lnTo>
                    <a:pt x="6866" y="9534"/>
                  </a:lnTo>
                  <a:lnTo>
                    <a:pt x="7178" y="9746"/>
                  </a:lnTo>
                  <a:lnTo>
                    <a:pt x="7178" y="9958"/>
                  </a:lnTo>
                  <a:lnTo>
                    <a:pt x="6710" y="10169"/>
                  </a:lnTo>
                  <a:lnTo>
                    <a:pt x="6398" y="10381"/>
                  </a:lnTo>
                  <a:lnTo>
                    <a:pt x="6085" y="10805"/>
                  </a:lnTo>
                  <a:lnTo>
                    <a:pt x="6242" y="11017"/>
                  </a:lnTo>
                  <a:lnTo>
                    <a:pt x="6710" y="11158"/>
                  </a:lnTo>
                  <a:lnTo>
                    <a:pt x="6242" y="11158"/>
                  </a:lnTo>
                  <a:lnTo>
                    <a:pt x="5617" y="11087"/>
                  </a:lnTo>
                  <a:lnTo>
                    <a:pt x="5929" y="11299"/>
                  </a:lnTo>
                  <a:lnTo>
                    <a:pt x="6242" y="11723"/>
                  </a:lnTo>
                  <a:lnTo>
                    <a:pt x="6085" y="11935"/>
                  </a:lnTo>
                  <a:lnTo>
                    <a:pt x="6242" y="12147"/>
                  </a:lnTo>
                  <a:lnTo>
                    <a:pt x="5773" y="12288"/>
                  </a:lnTo>
                  <a:lnTo>
                    <a:pt x="5305" y="12288"/>
                  </a:lnTo>
                  <a:lnTo>
                    <a:pt x="4837" y="12217"/>
                  </a:lnTo>
                  <a:lnTo>
                    <a:pt x="4369" y="12076"/>
                  </a:lnTo>
                  <a:lnTo>
                    <a:pt x="4993" y="12147"/>
                  </a:lnTo>
                  <a:lnTo>
                    <a:pt x="4993" y="12359"/>
                  </a:lnTo>
                  <a:lnTo>
                    <a:pt x="4837" y="12570"/>
                  </a:lnTo>
                  <a:lnTo>
                    <a:pt x="5461" y="12853"/>
                  </a:lnTo>
                  <a:lnTo>
                    <a:pt x="5305" y="13065"/>
                  </a:lnTo>
                  <a:lnTo>
                    <a:pt x="4681" y="13489"/>
                  </a:lnTo>
                  <a:lnTo>
                    <a:pt x="4681" y="13700"/>
                  </a:lnTo>
                  <a:lnTo>
                    <a:pt x="5305" y="14124"/>
                  </a:lnTo>
                  <a:lnTo>
                    <a:pt x="5773" y="14265"/>
                  </a:lnTo>
                  <a:lnTo>
                    <a:pt x="5929" y="14477"/>
                  </a:lnTo>
                  <a:lnTo>
                    <a:pt x="5929" y="14901"/>
                  </a:lnTo>
                  <a:lnTo>
                    <a:pt x="6085" y="15113"/>
                  </a:lnTo>
                  <a:lnTo>
                    <a:pt x="6085" y="15325"/>
                  </a:lnTo>
                  <a:lnTo>
                    <a:pt x="6398" y="15748"/>
                  </a:lnTo>
                  <a:lnTo>
                    <a:pt x="6398" y="16172"/>
                  </a:lnTo>
                  <a:lnTo>
                    <a:pt x="6710" y="16384"/>
                  </a:lnTo>
                </a:path>
              </a:pathLst>
            </a:custGeom>
            <a:noFill/>
            <a:ln w="9525" cap="flat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</a:extLst>
          </xdr:spPr>
        </xdr:sp>
      </xdr:grpSp>
      <xdr:sp macro="" textlink="">
        <xdr:nvSpPr>
          <xdr:cNvPr id="1036" name="Drawing 10">
            <a:extLst>
              <a:ext uri="{FF2B5EF4-FFF2-40B4-BE49-F238E27FC236}">
                <a16:creationId xmlns:a16="http://schemas.microsoft.com/office/drawing/2014/main" id="{08F552F9-DDCD-211C-A922-2060A99DDF83}"/>
              </a:ext>
            </a:extLst>
          </xdr:cNvPr>
          <xdr:cNvSpPr>
            <a:spLocks/>
          </xdr:cNvSpPr>
        </xdr:nvSpPr>
        <xdr:spPr bwMode="auto">
          <a:xfrm>
            <a:off x="1389" y="-2924"/>
            <a:ext cx="4250" cy="346"/>
          </a:xfrm>
          <a:custGeom>
            <a:avLst/>
            <a:gdLst>
              <a:gd name="T0" fmla="*/ 1745 w 16384"/>
              <a:gd name="T1" fmla="*/ 15816 h 16384"/>
              <a:gd name="T2" fmla="*/ 1454 w 16384"/>
              <a:gd name="T3" fmla="*/ 15390 h 16384"/>
              <a:gd name="T4" fmla="*/ 1163 w 16384"/>
              <a:gd name="T5" fmla="*/ 14727 h 16384"/>
              <a:gd name="T6" fmla="*/ 776 w 16384"/>
              <a:gd name="T7" fmla="*/ 13969 h 16384"/>
              <a:gd name="T8" fmla="*/ 679 w 16384"/>
              <a:gd name="T9" fmla="*/ 12927 h 16384"/>
              <a:gd name="T10" fmla="*/ 485 w 16384"/>
              <a:gd name="T11" fmla="*/ 12406 h 16384"/>
              <a:gd name="T12" fmla="*/ 485 w 16384"/>
              <a:gd name="T13" fmla="*/ 11365 h 16384"/>
              <a:gd name="T14" fmla="*/ 873 w 16384"/>
              <a:gd name="T15" fmla="*/ 10796 h 16384"/>
              <a:gd name="T16" fmla="*/ 1260 w 16384"/>
              <a:gd name="T17" fmla="*/ 9944 h 16384"/>
              <a:gd name="T18" fmla="*/ 1842 w 16384"/>
              <a:gd name="T19" fmla="*/ 9044 h 16384"/>
              <a:gd name="T20" fmla="*/ 2327 w 16384"/>
              <a:gd name="T21" fmla="*/ 8334 h 16384"/>
              <a:gd name="T22" fmla="*/ 3102 w 16384"/>
              <a:gd name="T23" fmla="*/ 7766 h 16384"/>
              <a:gd name="T24" fmla="*/ 3684 w 16384"/>
              <a:gd name="T25" fmla="*/ 7056 h 16384"/>
              <a:gd name="T26" fmla="*/ 4072 w 16384"/>
              <a:gd name="T27" fmla="*/ 6582 h 16384"/>
              <a:gd name="T28" fmla="*/ 5138 w 16384"/>
              <a:gd name="T29" fmla="*/ 5824 h 16384"/>
              <a:gd name="T30" fmla="*/ 5817 w 16384"/>
              <a:gd name="T31" fmla="*/ 5446 h 16384"/>
              <a:gd name="T32" fmla="*/ 6883 w 16384"/>
              <a:gd name="T33" fmla="*/ 4972 h 16384"/>
              <a:gd name="T34" fmla="*/ 6980 w 16384"/>
              <a:gd name="T35" fmla="*/ 4498 h 16384"/>
              <a:gd name="T36" fmla="*/ 7465 w 16384"/>
              <a:gd name="T37" fmla="*/ 4120 h 16384"/>
              <a:gd name="T38" fmla="*/ 8144 w 16384"/>
              <a:gd name="T39" fmla="*/ 3551 h 16384"/>
              <a:gd name="T40" fmla="*/ 9889 w 16384"/>
              <a:gd name="T41" fmla="*/ 2983 h 16384"/>
              <a:gd name="T42" fmla="*/ 10858 w 16384"/>
              <a:gd name="T43" fmla="*/ 2557 h 16384"/>
              <a:gd name="T44" fmla="*/ 11634 w 16384"/>
              <a:gd name="T45" fmla="*/ 2226 h 16384"/>
              <a:gd name="T46" fmla="*/ 13960 w 16384"/>
              <a:gd name="T47" fmla="*/ 1515 h 16384"/>
              <a:gd name="T48" fmla="*/ 15124 w 16384"/>
              <a:gd name="T49" fmla="*/ 1231 h 16384"/>
              <a:gd name="T50" fmla="*/ 16287 w 16384"/>
              <a:gd name="T51" fmla="*/ 852 h 16384"/>
              <a:gd name="T52" fmla="*/ 15996 w 16384"/>
              <a:gd name="T53" fmla="*/ 474 h 16384"/>
              <a:gd name="T54" fmla="*/ 16287 w 16384"/>
              <a:gd name="T55" fmla="*/ 142 h 16384"/>
              <a:gd name="T56" fmla="*/ 15705 w 16384"/>
              <a:gd name="T57" fmla="*/ 237 h 16384"/>
              <a:gd name="T58" fmla="*/ 15802 w 16384"/>
              <a:gd name="T59" fmla="*/ 663 h 16384"/>
              <a:gd name="T60" fmla="*/ 13185 w 16384"/>
              <a:gd name="T61" fmla="*/ 1042 h 16384"/>
              <a:gd name="T62" fmla="*/ 12409 w 16384"/>
              <a:gd name="T63" fmla="*/ 1421 h 16384"/>
              <a:gd name="T64" fmla="*/ 11828 w 16384"/>
              <a:gd name="T65" fmla="*/ 1705 h 16384"/>
              <a:gd name="T66" fmla="*/ 10955 w 16384"/>
              <a:gd name="T67" fmla="*/ 1941 h 16384"/>
              <a:gd name="T68" fmla="*/ 9986 w 16384"/>
              <a:gd name="T69" fmla="*/ 2178 h 16384"/>
              <a:gd name="T70" fmla="*/ 9986 w 16384"/>
              <a:gd name="T71" fmla="*/ 2510 h 16384"/>
              <a:gd name="T72" fmla="*/ 9598 w 16384"/>
              <a:gd name="T73" fmla="*/ 2889 h 16384"/>
              <a:gd name="T74" fmla="*/ 8919 w 16384"/>
              <a:gd name="T75" fmla="*/ 3362 h 16384"/>
              <a:gd name="T76" fmla="*/ 7756 w 16384"/>
              <a:gd name="T77" fmla="*/ 3741 h 16384"/>
              <a:gd name="T78" fmla="*/ 6592 w 16384"/>
              <a:gd name="T79" fmla="*/ 4641 h 16384"/>
              <a:gd name="T80" fmla="*/ 5526 w 16384"/>
              <a:gd name="T81" fmla="*/ 5114 h 16384"/>
              <a:gd name="T82" fmla="*/ 5041 w 16384"/>
              <a:gd name="T83" fmla="*/ 5588 h 16384"/>
              <a:gd name="T84" fmla="*/ 3975 w 16384"/>
              <a:gd name="T85" fmla="*/ 6203 h 16384"/>
              <a:gd name="T86" fmla="*/ 3587 w 16384"/>
              <a:gd name="T87" fmla="*/ 6771 h 16384"/>
              <a:gd name="T88" fmla="*/ 2908 w 16384"/>
              <a:gd name="T89" fmla="*/ 7008 h 16384"/>
              <a:gd name="T90" fmla="*/ 2424 w 16384"/>
              <a:gd name="T91" fmla="*/ 7245 h 16384"/>
              <a:gd name="T92" fmla="*/ 1842 w 16384"/>
              <a:gd name="T93" fmla="*/ 7624 h 16384"/>
              <a:gd name="T94" fmla="*/ 1745 w 16384"/>
              <a:gd name="T95" fmla="*/ 8192 h 16384"/>
              <a:gd name="T96" fmla="*/ 1066 w 16384"/>
              <a:gd name="T97" fmla="*/ 8902 h 16384"/>
              <a:gd name="T98" fmla="*/ 873 w 16384"/>
              <a:gd name="T99" fmla="*/ 9328 h 16384"/>
              <a:gd name="T100" fmla="*/ 582 w 16384"/>
              <a:gd name="T101" fmla="*/ 10086 h 16384"/>
              <a:gd name="T102" fmla="*/ 388 w 16384"/>
              <a:gd name="T103" fmla="*/ 10796 h 16384"/>
              <a:gd name="T104" fmla="*/ 97 w 16384"/>
              <a:gd name="T105" fmla="*/ 11507 h 16384"/>
              <a:gd name="T106" fmla="*/ 194 w 16384"/>
              <a:gd name="T107" fmla="*/ 12075 h 16384"/>
              <a:gd name="T108" fmla="*/ 97 w 16384"/>
              <a:gd name="T109" fmla="*/ 12927 h 16384"/>
              <a:gd name="T110" fmla="*/ 485 w 16384"/>
              <a:gd name="T111" fmla="*/ 13495 h 16384"/>
              <a:gd name="T112" fmla="*/ 485 w 16384"/>
              <a:gd name="T113" fmla="*/ 14206 h 16384"/>
              <a:gd name="T114" fmla="*/ 485 w 16384"/>
              <a:gd name="T115" fmla="*/ 14774 h 16384"/>
              <a:gd name="T116" fmla="*/ 873 w 16384"/>
              <a:gd name="T117" fmla="*/ 15248 h 16384"/>
              <a:gd name="T118" fmla="*/ 776 w 16384"/>
              <a:gd name="T119" fmla="*/ 15816 h 16384"/>
              <a:gd name="T120" fmla="*/ 1260 w 16384"/>
              <a:gd name="T121" fmla="*/ 16195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6384" h="16384">
                <a:moveTo>
                  <a:pt x="1939" y="16384"/>
                </a:moveTo>
                <a:lnTo>
                  <a:pt x="2036" y="16242"/>
                </a:lnTo>
                <a:lnTo>
                  <a:pt x="1745" y="15816"/>
                </a:lnTo>
                <a:lnTo>
                  <a:pt x="1551" y="15674"/>
                </a:lnTo>
                <a:lnTo>
                  <a:pt x="1454" y="15532"/>
                </a:lnTo>
                <a:lnTo>
                  <a:pt x="1454" y="15390"/>
                </a:lnTo>
                <a:lnTo>
                  <a:pt x="1357" y="15248"/>
                </a:lnTo>
                <a:lnTo>
                  <a:pt x="1163" y="14869"/>
                </a:lnTo>
                <a:lnTo>
                  <a:pt x="1163" y="14727"/>
                </a:lnTo>
                <a:lnTo>
                  <a:pt x="873" y="14300"/>
                </a:lnTo>
                <a:lnTo>
                  <a:pt x="873" y="14111"/>
                </a:lnTo>
                <a:lnTo>
                  <a:pt x="776" y="13969"/>
                </a:lnTo>
                <a:lnTo>
                  <a:pt x="776" y="13685"/>
                </a:lnTo>
                <a:lnTo>
                  <a:pt x="679" y="13543"/>
                </a:lnTo>
                <a:lnTo>
                  <a:pt x="679" y="12927"/>
                </a:lnTo>
                <a:lnTo>
                  <a:pt x="582" y="12785"/>
                </a:lnTo>
                <a:lnTo>
                  <a:pt x="485" y="12596"/>
                </a:lnTo>
                <a:lnTo>
                  <a:pt x="485" y="12406"/>
                </a:lnTo>
                <a:lnTo>
                  <a:pt x="388" y="12217"/>
                </a:lnTo>
                <a:lnTo>
                  <a:pt x="388" y="11507"/>
                </a:lnTo>
                <a:lnTo>
                  <a:pt x="485" y="11365"/>
                </a:lnTo>
                <a:lnTo>
                  <a:pt x="485" y="11223"/>
                </a:lnTo>
                <a:lnTo>
                  <a:pt x="679" y="11081"/>
                </a:lnTo>
                <a:lnTo>
                  <a:pt x="873" y="10796"/>
                </a:lnTo>
                <a:lnTo>
                  <a:pt x="873" y="10654"/>
                </a:lnTo>
                <a:lnTo>
                  <a:pt x="1260" y="10086"/>
                </a:lnTo>
                <a:lnTo>
                  <a:pt x="1260" y="9944"/>
                </a:lnTo>
                <a:lnTo>
                  <a:pt x="1454" y="9755"/>
                </a:lnTo>
                <a:lnTo>
                  <a:pt x="1454" y="9613"/>
                </a:lnTo>
                <a:lnTo>
                  <a:pt x="1842" y="9044"/>
                </a:lnTo>
                <a:lnTo>
                  <a:pt x="1842" y="8902"/>
                </a:lnTo>
                <a:lnTo>
                  <a:pt x="2133" y="8476"/>
                </a:lnTo>
                <a:lnTo>
                  <a:pt x="2327" y="8334"/>
                </a:lnTo>
                <a:lnTo>
                  <a:pt x="2424" y="8192"/>
                </a:lnTo>
                <a:lnTo>
                  <a:pt x="2811" y="7908"/>
                </a:lnTo>
                <a:lnTo>
                  <a:pt x="3102" y="7766"/>
                </a:lnTo>
                <a:lnTo>
                  <a:pt x="3393" y="7340"/>
                </a:lnTo>
                <a:lnTo>
                  <a:pt x="3587" y="7198"/>
                </a:lnTo>
                <a:lnTo>
                  <a:pt x="3684" y="7056"/>
                </a:lnTo>
                <a:lnTo>
                  <a:pt x="3878" y="6913"/>
                </a:lnTo>
                <a:lnTo>
                  <a:pt x="3975" y="6771"/>
                </a:lnTo>
                <a:lnTo>
                  <a:pt x="4072" y="6582"/>
                </a:lnTo>
                <a:lnTo>
                  <a:pt x="4266" y="6440"/>
                </a:lnTo>
                <a:lnTo>
                  <a:pt x="4944" y="6108"/>
                </a:lnTo>
                <a:lnTo>
                  <a:pt x="5138" y="5824"/>
                </a:lnTo>
                <a:lnTo>
                  <a:pt x="5332" y="5682"/>
                </a:lnTo>
                <a:lnTo>
                  <a:pt x="5623" y="5588"/>
                </a:lnTo>
                <a:lnTo>
                  <a:pt x="5817" y="5446"/>
                </a:lnTo>
                <a:lnTo>
                  <a:pt x="6108" y="5398"/>
                </a:lnTo>
                <a:lnTo>
                  <a:pt x="6302" y="5256"/>
                </a:lnTo>
                <a:lnTo>
                  <a:pt x="6883" y="4972"/>
                </a:lnTo>
                <a:lnTo>
                  <a:pt x="7077" y="4830"/>
                </a:lnTo>
                <a:lnTo>
                  <a:pt x="6883" y="4688"/>
                </a:lnTo>
                <a:lnTo>
                  <a:pt x="6980" y="4498"/>
                </a:lnTo>
                <a:lnTo>
                  <a:pt x="7077" y="4356"/>
                </a:lnTo>
                <a:lnTo>
                  <a:pt x="7368" y="4262"/>
                </a:lnTo>
                <a:lnTo>
                  <a:pt x="7465" y="4120"/>
                </a:lnTo>
                <a:lnTo>
                  <a:pt x="7659" y="3978"/>
                </a:lnTo>
                <a:lnTo>
                  <a:pt x="7756" y="3836"/>
                </a:lnTo>
                <a:lnTo>
                  <a:pt x="8144" y="3551"/>
                </a:lnTo>
                <a:lnTo>
                  <a:pt x="9307" y="3173"/>
                </a:lnTo>
                <a:lnTo>
                  <a:pt x="9598" y="3125"/>
                </a:lnTo>
                <a:lnTo>
                  <a:pt x="9889" y="2983"/>
                </a:lnTo>
                <a:lnTo>
                  <a:pt x="10179" y="2889"/>
                </a:lnTo>
                <a:lnTo>
                  <a:pt x="10567" y="2604"/>
                </a:lnTo>
                <a:lnTo>
                  <a:pt x="10858" y="2557"/>
                </a:lnTo>
                <a:lnTo>
                  <a:pt x="11052" y="2415"/>
                </a:lnTo>
                <a:lnTo>
                  <a:pt x="11343" y="2368"/>
                </a:lnTo>
                <a:lnTo>
                  <a:pt x="11634" y="2226"/>
                </a:lnTo>
                <a:lnTo>
                  <a:pt x="12797" y="1847"/>
                </a:lnTo>
                <a:lnTo>
                  <a:pt x="13088" y="1799"/>
                </a:lnTo>
                <a:lnTo>
                  <a:pt x="13960" y="1515"/>
                </a:lnTo>
                <a:lnTo>
                  <a:pt x="14251" y="1468"/>
                </a:lnTo>
                <a:lnTo>
                  <a:pt x="14833" y="1279"/>
                </a:lnTo>
                <a:lnTo>
                  <a:pt x="15124" y="1231"/>
                </a:lnTo>
                <a:lnTo>
                  <a:pt x="15415" y="1089"/>
                </a:lnTo>
                <a:lnTo>
                  <a:pt x="15996" y="994"/>
                </a:lnTo>
                <a:lnTo>
                  <a:pt x="16287" y="852"/>
                </a:lnTo>
                <a:lnTo>
                  <a:pt x="16384" y="710"/>
                </a:lnTo>
                <a:lnTo>
                  <a:pt x="16287" y="521"/>
                </a:lnTo>
                <a:lnTo>
                  <a:pt x="15996" y="474"/>
                </a:lnTo>
                <a:lnTo>
                  <a:pt x="16093" y="331"/>
                </a:lnTo>
                <a:lnTo>
                  <a:pt x="16384" y="284"/>
                </a:lnTo>
                <a:lnTo>
                  <a:pt x="16287" y="142"/>
                </a:lnTo>
                <a:lnTo>
                  <a:pt x="16093" y="0"/>
                </a:lnTo>
                <a:lnTo>
                  <a:pt x="15802" y="95"/>
                </a:lnTo>
                <a:lnTo>
                  <a:pt x="15705" y="237"/>
                </a:lnTo>
                <a:lnTo>
                  <a:pt x="15705" y="379"/>
                </a:lnTo>
                <a:lnTo>
                  <a:pt x="15802" y="521"/>
                </a:lnTo>
                <a:lnTo>
                  <a:pt x="15802" y="663"/>
                </a:lnTo>
                <a:lnTo>
                  <a:pt x="15511" y="710"/>
                </a:lnTo>
                <a:lnTo>
                  <a:pt x="15221" y="710"/>
                </a:lnTo>
                <a:lnTo>
                  <a:pt x="13185" y="1042"/>
                </a:lnTo>
                <a:lnTo>
                  <a:pt x="12894" y="1136"/>
                </a:lnTo>
                <a:lnTo>
                  <a:pt x="12603" y="1279"/>
                </a:lnTo>
                <a:lnTo>
                  <a:pt x="12409" y="1421"/>
                </a:lnTo>
                <a:lnTo>
                  <a:pt x="12409" y="1563"/>
                </a:lnTo>
                <a:lnTo>
                  <a:pt x="12118" y="1657"/>
                </a:lnTo>
                <a:lnTo>
                  <a:pt x="11828" y="1705"/>
                </a:lnTo>
                <a:lnTo>
                  <a:pt x="11537" y="1705"/>
                </a:lnTo>
                <a:lnTo>
                  <a:pt x="11246" y="1799"/>
                </a:lnTo>
                <a:lnTo>
                  <a:pt x="10955" y="1941"/>
                </a:lnTo>
                <a:lnTo>
                  <a:pt x="10664" y="2036"/>
                </a:lnTo>
                <a:lnTo>
                  <a:pt x="10373" y="2084"/>
                </a:lnTo>
                <a:lnTo>
                  <a:pt x="9986" y="2178"/>
                </a:lnTo>
                <a:lnTo>
                  <a:pt x="9695" y="2226"/>
                </a:lnTo>
                <a:lnTo>
                  <a:pt x="9792" y="2368"/>
                </a:lnTo>
                <a:lnTo>
                  <a:pt x="9986" y="2510"/>
                </a:lnTo>
                <a:lnTo>
                  <a:pt x="9986" y="2652"/>
                </a:lnTo>
                <a:lnTo>
                  <a:pt x="9889" y="2794"/>
                </a:lnTo>
                <a:lnTo>
                  <a:pt x="9598" y="2889"/>
                </a:lnTo>
                <a:lnTo>
                  <a:pt x="9016" y="2936"/>
                </a:lnTo>
                <a:lnTo>
                  <a:pt x="8919" y="3078"/>
                </a:lnTo>
                <a:lnTo>
                  <a:pt x="8919" y="3362"/>
                </a:lnTo>
                <a:lnTo>
                  <a:pt x="8628" y="3504"/>
                </a:lnTo>
                <a:lnTo>
                  <a:pt x="8047" y="3599"/>
                </a:lnTo>
                <a:lnTo>
                  <a:pt x="7756" y="3741"/>
                </a:lnTo>
                <a:lnTo>
                  <a:pt x="7174" y="3930"/>
                </a:lnTo>
                <a:lnTo>
                  <a:pt x="6592" y="4214"/>
                </a:lnTo>
                <a:lnTo>
                  <a:pt x="6592" y="4641"/>
                </a:lnTo>
                <a:lnTo>
                  <a:pt x="6011" y="4830"/>
                </a:lnTo>
                <a:lnTo>
                  <a:pt x="5720" y="4972"/>
                </a:lnTo>
                <a:lnTo>
                  <a:pt x="5526" y="5114"/>
                </a:lnTo>
                <a:lnTo>
                  <a:pt x="5429" y="5256"/>
                </a:lnTo>
                <a:lnTo>
                  <a:pt x="5235" y="5398"/>
                </a:lnTo>
                <a:lnTo>
                  <a:pt x="5041" y="5588"/>
                </a:lnTo>
                <a:lnTo>
                  <a:pt x="4653" y="5872"/>
                </a:lnTo>
                <a:lnTo>
                  <a:pt x="4072" y="6061"/>
                </a:lnTo>
                <a:lnTo>
                  <a:pt x="3975" y="6203"/>
                </a:lnTo>
                <a:lnTo>
                  <a:pt x="3684" y="6345"/>
                </a:lnTo>
                <a:lnTo>
                  <a:pt x="3587" y="6487"/>
                </a:lnTo>
                <a:lnTo>
                  <a:pt x="3587" y="6771"/>
                </a:lnTo>
                <a:lnTo>
                  <a:pt x="3393" y="7056"/>
                </a:lnTo>
                <a:lnTo>
                  <a:pt x="3102" y="7150"/>
                </a:lnTo>
                <a:lnTo>
                  <a:pt x="2908" y="7008"/>
                </a:lnTo>
                <a:lnTo>
                  <a:pt x="2618" y="6961"/>
                </a:lnTo>
                <a:lnTo>
                  <a:pt x="2424" y="7103"/>
                </a:lnTo>
                <a:lnTo>
                  <a:pt x="2424" y="7245"/>
                </a:lnTo>
                <a:lnTo>
                  <a:pt x="2327" y="7387"/>
                </a:lnTo>
                <a:lnTo>
                  <a:pt x="2133" y="7529"/>
                </a:lnTo>
                <a:lnTo>
                  <a:pt x="1842" y="7624"/>
                </a:lnTo>
                <a:lnTo>
                  <a:pt x="1939" y="7766"/>
                </a:lnTo>
                <a:lnTo>
                  <a:pt x="1939" y="7908"/>
                </a:lnTo>
                <a:lnTo>
                  <a:pt x="1745" y="8192"/>
                </a:lnTo>
                <a:lnTo>
                  <a:pt x="1551" y="8334"/>
                </a:lnTo>
                <a:lnTo>
                  <a:pt x="1260" y="8760"/>
                </a:lnTo>
                <a:lnTo>
                  <a:pt x="1066" y="8902"/>
                </a:lnTo>
                <a:lnTo>
                  <a:pt x="969" y="9044"/>
                </a:lnTo>
                <a:lnTo>
                  <a:pt x="969" y="9186"/>
                </a:lnTo>
                <a:lnTo>
                  <a:pt x="873" y="9328"/>
                </a:lnTo>
                <a:lnTo>
                  <a:pt x="679" y="9471"/>
                </a:lnTo>
                <a:lnTo>
                  <a:pt x="679" y="9897"/>
                </a:lnTo>
                <a:lnTo>
                  <a:pt x="582" y="10086"/>
                </a:lnTo>
                <a:lnTo>
                  <a:pt x="582" y="10370"/>
                </a:lnTo>
                <a:lnTo>
                  <a:pt x="388" y="10654"/>
                </a:lnTo>
                <a:lnTo>
                  <a:pt x="388" y="10796"/>
                </a:lnTo>
                <a:lnTo>
                  <a:pt x="291" y="10938"/>
                </a:lnTo>
                <a:lnTo>
                  <a:pt x="291" y="11223"/>
                </a:lnTo>
                <a:lnTo>
                  <a:pt x="97" y="11507"/>
                </a:lnTo>
                <a:lnTo>
                  <a:pt x="97" y="11649"/>
                </a:lnTo>
                <a:lnTo>
                  <a:pt x="0" y="11791"/>
                </a:lnTo>
                <a:lnTo>
                  <a:pt x="194" y="12075"/>
                </a:lnTo>
                <a:lnTo>
                  <a:pt x="194" y="12643"/>
                </a:lnTo>
                <a:lnTo>
                  <a:pt x="97" y="12785"/>
                </a:lnTo>
                <a:lnTo>
                  <a:pt x="97" y="12927"/>
                </a:lnTo>
                <a:lnTo>
                  <a:pt x="291" y="13069"/>
                </a:lnTo>
                <a:lnTo>
                  <a:pt x="485" y="13353"/>
                </a:lnTo>
                <a:lnTo>
                  <a:pt x="485" y="13495"/>
                </a:lnTo>
                <a:lnTo>
                  <a:pt x="291" y="13780"/>
                </a:lnTo>
                <a:lnTo>
                  <a:pt x="291" y="13922"/>
                </a:lnTo>
                <a:lnTo>
                  <a:pt x="485" y="14206"/>
                </a:lnTo>
                <a:lnTo>
                  <a:pt x="388" y="14348"/>
                </a:lnTo>
                <a:lnTo>
                  <a:pt x="485" y="14490"/>
                </a:lnTo>
                <a:lnTo>
                  <a:pt x="485" y="14774"/>
                </a:lnTo>
                <a:lnTo>
                  <a:pt x="582" y="14916"/>
                </a:lnTo>
                <a:lnTo>
                  <a:pt x="776" y="15058"/>
                </a:lnTo>
                <a:lnTo>
                  <a:pt x="873" y="15248"/>
                </a:lnTo>
                <a:lnTo>
                  <a:pt x="873" y="15532"/>
                </a:lnTo>
                <a:lnTo>
                  <a:pt x="776" y="15674"/>
                </a:lnTo>
                <a:lnTo>
                  <a:pt x="776" y="15816"/>
                </a:lnTo>
                <a:lnTo>
                  <a:pt x="679" y="15958"/>
                </a:lnTo>
                <a:lnTo>
                  <a:pt x="969" y="16100"/>
                </a:lnTo>
                <a:lnTo>
                  <a:pt x="1260" y="16195"/>
                </a:lnTo>
                <a:lnTo>
                  <a:pt x="1939" y="16384"/>
                </a:lnTo>
              </a:path>
            </a:pathLst>
          </a:custGeom>
          <a:noFill/>
          <a:ln w="9525" cap="flat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</a:extLst>
        </xdr:spPr>
      </xdr:sp>
    </xdr:grpSp>
    <xdr:clientData/>
  </xdr:twoCellAnchor>
  <xdr:twoCellAnchor editAs="absolute">
    <xdr:from>
      <xdr:col>0</xdr:col>
      <xdr:colOff>638175</xdr:colOff>
      <xdr:row>30</xdr:row>
      <xdr:rowOff>66675</xdr:rowOff>
    </xdr:from>
    <xdr:to>
      <xdr:col>2</xdr:col>
      <xdr:colOff>447675</xdr:colOff>
      <xdr:row>36</xdr:row>
      <xdr:rowOff>0</xdr:rowOff>
    </xdr:to>
    <xdr:sp macro="" textlink="">
      <xdr:nvSpPr>
        <xdr:cNvPr id="1037" name="Drawing 14">
          <a:extLst>
            <a:ext uri="{FF2B5EF4-FFF2-40B4-BE49-F238E27FC236}">
              <a16:creationId xmlns:a16="http://schemas.microsoft.com/office/drawing/2014/main" id="{6E3E9857-5052-06EE-1911-3DEBC3698AB8}"/>
            </a:ext>
          </a:extLst>
        </xdr:cNvPr>
        <xdr:cNvSpPr>
          <a:spLocks/>
        </xdr:cNvSpPr>
      </xdr:nvSpPr>
      <xdr:spPr bwMode="auto">
        <a:xfrm>
          <a:off x="590550" y="6067425"/>
          <a:ext cx="1038225" cy="1133475"/>
        </a:xfrm>
        <a:custGeom>
          <a:avLst/>
          <a:gdLst>
            <a:gd name="T0" fmla="*/ 16384 w 16384"/>
            <a:gd name="T1" fmla="*/ 16384 h 16384"/>
            <a:gd name="T2" fmla="*/ 16384 w 16384"/>
            <a:gd name="T3" fmla="*/ 15578 h 16384"/>
            <a:gd name="T4" fmla="*/ 16120 w 16384"/>
            <a:gd name="T5" fmla="*/ 13967 h 16384"/>
            <a:gd name="T6" fmla="*/ 15855 w 16384"/>
            <a:gd name="T7" fmla="*/ 12758 h 16384"/>
            <a:gd name="T8" fmla="*/ 15855 w 16384"/>
            <a:gd name="T9" fmla="*/ 12087 h 16384"/>
            <a:gd name="T10" fmla="*/ 15195 w 16384"/>
            <a:gd name="T11" fmla="*/ 11146 h 16384"/>
            <a:gd name="T12" fmla="*/ 14006 w 16384"/>
            <a:gd name="T13" fmla="*/ 10072 h 16384"/>
            <a:gd name="T14" fmla="*/ 13345 w 16384"/>
            <a:gd name="T15" fmla="*/ 4297 h 16384"/>
            <a:gd name="T16" fmla="*/ 15195 w 16384"/>
            <a:gd name="T17" fmla="*/ 5640 h 16384"/>
            <a:gd name="T18" fmla="*/ 16120 w 16384"/>
            <a:gd name="T19" fmla="*/ 5775 h 16384"/>
            <a:gd name="T20" fmla="*/ 14798 w 16384"/>
            <a:gd name="T21" fmla="*/ 5640 h 16384"/>
            <a:gd name="T22" fmla="*/ 13081 w 16384"/>
            <a:gd name="T23" fmla="*/ 4297 h 16384"/>
            <a:gd name="T24" fmla="*/ 7531 w 16384"/>
            <a:gd name="T25" fmla="*/ 1612 h 16384"/>
            <a:gd name="T26" fmla="*/ 0 w 16384"/>
            <a:gd name="T27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</a:cxnLst>
          <a:rect l="0" t="0" r="r" b="b"/>
          <a:pathLst>
            <a:path w="16384" h="16384">
              <a:moveTo>
                <a:pt x="16384" y="16384"/>
              </a:moveTo>
              <a:lnTo>
                <a:pt x="16384" y="15578"/>
              </a:lnTo>
              <a:lnTo>
                <a:pt x="16120" y="13967"/>
              </a:lnTo>
              <a:lnTo>
                <a:pt x="15855" y="12758"/>
              </a:lnTo>
              <a:lnTo>
                <a:pt x="15855" y="12087"/>
              </a:lnTo>
              <a:lnTo>
                <a:pt x="15195" y="11146"/>
              </a:lnTo>
              <a:lnTo>
                <a:pt x="14006" y="10072"/>
              </a:lnTo>
              <a:lnTo>
                <a:pt x="13345" y="4297"/>
              </a:lnTo>
              <a:lnTo>
                <a:pt x="15195" y="5640"/>
              </a:lnTo>
              <a:lnTo>
                <a:pt x="16120" y="5775"/>
              </a:lnTo>
              <a:lnTo>
                <a:pt x="14798" y="5640"/>
              </a:lnTo>
              <a:lnTo>
                <a:pt x="13081" y="4297"/>
              </a:lnTo>
              <a:lnTo>
                <a:pt x="7531" y="1612"/>
              </a:lnTo>
              <a:lnTo>
                <a:pt x="0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638175</xdr:colOff>
      <xdr:row>25</xdr:row>
      <xdr:rowOff>142875</xdr:rowOff>
    </xdr:from>
    <xdr:to>
      <xdr:col>1</xdr:col>
      <xdr:colOff>485775</xdr:colOff>
      <xdr:row>30</xdr:row>
      <xdr:rowOff>76200</xdr:rowOff>
    </xdr:to>
    <xdr:sp macro="" textlink="">
      <xdr:nvSpPr>
        <xdr:cNvPr id="1038" name="Drawing 15">
          <a:extLst>
            <a:ext uri="{FF2B5EF4-FFF2-40B4-BE49-F238E27FC236}">
              <a16:creationId xmlns:a16="http://schemas.microsoft.com/office/drawing/2014/main" id="{2DB95E43-6AA3-DEE3-B6D1-D8F91E4ADECC}"/>
            </a:ext>
          </a:extLst>
        </xdr:cNvPr>
        <xdr:cNvSpPr>
          <a:spLocks/>
        </xdr:cNvSpPr>
      </xdr:nvSpPr>
      <xdr:spPr bwMode="auto">
        <a:xfrm>
          <a:off x="590550" y="5143500"/>
          <a:ext cx="485775" cy="933450"/>
        </a:xfrm>
        <a:custGeom>
          <a:avLst/>
          <a:gdLst>
            <a:gd name="T0" fmla="*/ 0 w 16384"/>
            <a:gd name="T1" fmla="*/ 15715 h 16384"/>
            <a:gd name="T2" fmla="*/ 6437 w 16384"/>
            <a:gd name="T3" fmla="*/ 12539 h 16384"/>
            <a:gd name="T4" fmla="*/ 7314 w 16384"/>
            <a:gd name="T5" fmla="*/ 13208 h 16384"/>
            <a:gd name="T6" fmla="*/ 4389 w 16384"/>
            <a:gd name="T7" fmla="*/ 16384 h 16384"/>
            <a:gd name="T8" fmla="*/ 7314 w 16384"/>
            <a:gd name="T9" fmla="*/ 13040 h 16384"/>
            <a:gd name="T10" fmla="*/ 6144 w 16384"/>
            <a:gd name="T11" fmla="*/ 12539 h 16384"/>
            <a:gd name="T12" fmla="*/ 7607 w 16384"/>
            <a:gd name="T13" fmla="*/ 7523 h 16384"/>
            <a:gd name="T14" fmla="*/ 4974 w 16384"/>
            <a:gd name="T15" fmla="*/ 9864 h 16384"/>
            <a:gd name="T16" fmla="*/ 6729 w 16384"/>
            <a:gd name="T17" fmla="*/ 12204 h 16384"/>
            <a:gd name="T18" fmla="*/ 7607 w 16384"/>
            <a:gd name="T19" fmla="*/ 7189 h 16384"/>
            <a:gd name="T20" fmla="*/ 10533 w 16384"/>
            <a:gd name="T21" fmla="*/ 5016 h 16384"/>
            <a:gd name="T22" fmla="*/ 14336 w 16384"/>
            <a:gd name="T23" fmla="*/ 5517 h 16384"/>
            <a:gd name="T24" fmla="*/ 10533 w 16384"/>
            <a:gd name="T25" fmla="*/ 4848 h 16384"/>
            <a:gd name="T26" fmla="*/ 16384 w 16384"/>
            <a:gd name="T27" fmla="*/ 0 h 16384"/>
            <a:gd name="T28" fmla="*/ 16384 w 16384"/>
            <a:gd name="T29" fmla="*/ 16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6384" h="16384">
              <a:moveTo>
                <a:pt x="0" y="15715"/>
              </a:moveTo>
              <a:lnTo>
                <a:pt x="6437" y="12539"/>
              </a:lnTo>
              <a:lnTo>
                <a:pt x="7314" y="13208"/>
              </a:lnTo>
              <a:lnTo>
                <a:pt x="4389" y="16384"/>
              </a:lnTo>
              <a:lnTo>
                <a:pt x="7314" y="13040"/>
              </a:lnTo>
              <a:lnTo>
                <a:pt x="6144" y="12539"/>
              </a:lnTo>
              <a:lnTo>
                <a:pt x="7607" y="7523"/>
              </a:lnTo>
              <a:lnTo>
                <a:pt x="4974" y="9864"/>
              </a:lnTo>
              <a:lnTo>
                <a:pt x="6729" y="12204"/>
              </a:lnTo>
              <a:lnTo>
                <a:pt x="7607" y="7189"/>
              </a:lnTo>
              <a:lnTo>
                <a:pt x="10533" y="5016"/>
              </a:lnTo>
              <a:lnTo>
                <a:pt x="14336" y="5517"/>
              </a:lnTo>
              <a:lnTo>
                <a:pt x="10533" y="4848"/>
              </a:lnTo>
              <a:lnTo>
                <a:pt x="16384" y="0"/>
              </a:lnTo>
              <a:lnTo>
                <a:pt x="16384" y="167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1</xdr:col>
      <xdr:colOff>485775</xdr:colOff>
      <xdr:row>23</xdr:row>
      <xdr:rowOff>47625</xdr:rowOff>
    </xdr:from>
    <xdr:to>
      <xdr:col>2</xdr:col>
      <xdr:colOff>428625</xdr:colOff>
      <xdr:row>25</xdr:row>
      <xdr:rowOff>142875</xdr:rowOff>
    </xdr:to>
    <xdr:sp macro="" textlink="">
      <xdr:nvSpPr>
        <xdr:cNvPr id="1039" name="line802">
          <a:extLst>
            <a:ext uri="{FF2B5EF4-FFF2-40B4-BE49-F238E27FC236}">
              <a16:creationId xmlns:a16="http://schemas.microsoft.com/office/drawing/2014/main" id="{EB191771-7A93-C0A5-53E5-E6CF4615B500}"/>
            </a:ext>
          </a:extLst>
        </xdr:cNvPr>
        <xdr:cNvSpPr>
          <a:spLocks/>
        </xdr:cNvSpPr>
      </xdr:nvSpPr>
      <xdr:spPr bwMode="auto">
        <a:xfrm>
          <a:off x="1076325" y="4648200"/>
          <a:ext cx="533400" cy="495300"/>
        </a:xfrm>
        <a:custGeom>
          <a:avLst/>
          <a:gdLst>
            <a:gd name="T0" fmla="*/ 0 w 16384"/>
            <a:gd name="T1" fmla="*/ 16063 h 16384"/>
            <a:gd name="T2" fmla="*/ 978 w 16384"/>
            <a:gd name="T3" fmla="*/ 14135 h 16384"/>
            <a:gd name="T4" fmla="*/ 2445 w 16384"/>
            <a:gd name="T5" fmla="*/ 13493 h 16384"/>
            <a:gd name="T6" fmla="*/ 2934 w 16384"/>
            <a:gd name="T7" fmla="*/ 14778 h 16384"/>
            <a:gd name="T8" fmla="*/ 3179 w 16384"/>
            <a:gd name="T9" fmla="*/ 16384 h 16384"/>
            <a:gd name="T10" fmla="*/ 2690 w 16384"/>
            <a:gd name="T11" fmla="*/ 14778 h 16384"/>
            <a:gd name="T12" fmla="*/ 1467 w 16384"/>
            <a:gd name="T13" fmla="*/ 13814 h 16384"/>
            <a:gd name="T14" fmla="*/ 3913 w 16384"/>
            <a:gd name="T15" fmla="*/ 10601 h 16384"/>
            <a:gd name="T16" fmla="*/ 7581 w 16384"/>
            <a:gd name="T17" fmla="*/ 8031 h 16384"/>
            <a:gd name="T18" fmla="*/ 10271 w 16384"/>
            <a:gd name="T19" fmla="*/ 10280 h 16384"/>
            <a:gd name="T20" fmla="*/ 10760 w 16384"/>
            <a:gd name="T21" fmla="*/ 8674 h 16384"/>
            <a:gd name="T22" fmla="*/ 10026 w 16384"/>
            <a:gd name="T23" fmla="*/ 10601 h 16384"/>
            <a:gd name="T24" fmla="*/ 12471 w 16384"/>
            <a:gd name="T25" fmla="*/ 11244 h 16384"/>
            <a:gd name="T26" fmla="*/ 7336 w 16384"/>
            <a:gd name="T27" fmla="*/ 7389 h 16384"/>
            <a:gd name="T28" fmla="*/ 16384 w 16384"/>
            <a:gd name="T29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6384" h="16384">
              <a:moveTo>
                <a:pt x="0" y="16063"/>
              </a:moveTo>
              <a:lnTo>
                <a:pt x="978" y="14135"/>
              </a:lnTo>
              <a:lnTo>
                <a:pt x="2445" y="13493"/>
              </a:lnTo>
              <a:lnTo>
                <a:pt x="2934" y="14778"/>
              </a:lnTo>
              <a:lnTo>
                <a:pt x="3179" y="16384"/>
              </a:lnTo>
              <a:lnTo>
                <a:pt x="2690" y="14778"/>
              </a:lnTo>
              <a:lnTo>
                <a:pt x="1467" y="13814"/>
              </a:lnTo>
              <a:lnTo>
                <a:pt x="3913" y="10601"/>
              </a:lnTo>
              <a:lnTo>
                <a:pt x="7581" y="8031"/>
              </a:lnTo>
              <a:lnTo>
                <a:pt x="10271" y="10280"/>
              </a:lnTo>
              <a:lnTo>
                <a:pt x="10760" y="8674"/>
              </a:lnTo>
              <a:lnTo>
                <a:pt x="10026" y="10601"/>
              </a:lnTo>
              <a:lnTo>
                <a:pt x="12471" y="11244"/>
              </a:lnTo>
              <a:lnTo>
                <a:pt x="7336" y="7389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2</xdr:col>
      <xdr:colOff>428625</xdr:colOff>
      <xdr:row>20</xdr:row>
      <xdr:rowOff>66675</xdr:rowOff>
    </xdr:from>
    <xdr:to>
      <xdr:col>3</xdr:col>
      <xdr:colOff>523875</xdr:colOff>
      <xdr:row>24</xdr:row>
      <xdr:rowOff>66675</xdr:rowOff>
    </xdr:to>
    <xdr:sp macro="" textlink="">
      <xdr:nvSpPr>
        <xdr:cNvPr id="1040" name="line804">
          <a:extLst>
            <a:ext uri="{FF2B5EF4-FFF2-40B4-BE49-F238E27FC236}">
              <a16:creationId xmlns:a16="http://schemas.microsoft.com/office/drawing/2014/main" id="{F98068D5-1DB4-EEF4-3B40-CB3E73367D6D}"/>
            </a:ext>
          </a:extLst>
        </xdr:cNvPr>
        <xdr:cNvSpPr>
          <a:spLocks/>
        </xdr:cNvSpPr>
      </xdr:nvSpPr>
      <xdr:spPr bwMode="auto">
        <a:xfrm>
          <a:off x="1609725" y="4067175"/>
          <a:ext cx="685800" cy="800100"/>
        </a:xfrm>
        <a:custGeom>
          <a:avLst/>
          <a:gdLst>
            <a:gd name="T0" fmla="*/ 0 w 16384"/>
            <a:gd name="T1" fmla="*/ 12239 h 16384"/>
            <a:gd name="T2" fmla="*/ 1399 w 16384"/>
            <a:gd name="T3" fmla="*/ 11449 h 16384"/>
            <a:gd name="T4" fmla="*/ 3596 w 16384"/>
            <a:gd name="T5" fmla="*/ 14607 h 16384"/>
            <a:gd name="T6" fmla="*/ 2398 w 16384"/>
            <a:gd name="T7" fmla="*/ 15594 h 16384"/>
            <a:gd name="T8" fmla="*/ 3397 w 16384"/>
            <a:gd name="T9" fmla="*/ 14805 h 16384"/>
            <a:gd name="T10" fmla="*/ 4596 w 16384"/>
            <a:gd name="T11" fmla="*/ 16384 h 16384"/>
            <a:gd name="T12" fmla="*/ 1199 w 16384"/>
            <a:gd name="T13" fmla="*/ 11252 h 16384"/>
            <a:gd name="T14" fmla="*/ 3596 w 16384"/>
            <a:gd name="T15" fmla="*/ 9870 h 16384"/>
            <a:gd name="T16" fmla="*/ 4396 w 16384"/>
            <a:gd name="T17" fmla="*/ 8685 h 16384"/>
            <a:gd name="T18" fmla="*/ 5994 w 16384"/>
            <a:gd name="T19" fmla="*/ 7896 h 16384"/>
            <a:gd name="T20" fmla="*/ 13986 w 16384"/>
            <a:gd name="T21" fmla="*/ 0 h 16384"/>
            <a:gd name="T22" fmla="*/ 16384 w 16384"/>
            <a:gd name="T23" fmla="*/ 4145 h 16384"/>
            <a:gd name="T24" fmla="*/ 15984 w 16384"/>
            <a:gd name="T25" fmla="*/ 5922 h 16384"/>
            <a:gd name="T26" fmla="*/ 16384 w 16384"/>
            <a:gd name="T27" fmla="*/ 4343 h 16384"/>
            <a:gd name="T28" fmla="*/ 13986 w 16384"/>
            <a:gd name="T29" fmla="*/ 19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6384" h="16384">
              <a:moveTo>
                <a:pt x="0" y="12239"/>
              </a:moveTo>
              <a:lnTo>
                <a:pt x="1399" y="11449"/>
              </a:lnTo>
              <a:lnTo>
                <a:pt x="3596" y="14607"/>
              </a:lnTo>
              <a:lnTo>
                <a:pt x="2398" y="15594"/>
              </a:lnTo>
              <a:lnTo>
                <a:pt x="3397" y="14805"/>
              </a:lnTo>
              <a:lnTo>
                <a:pt x="4596" y="16384"/>
              </a:lnTo>
              <a:lnTo>
                <a:pt x="1199" y="11252"/>
              </a:lnTo>
              <a:lnTo>
                <a:pt x="3596" y="9870"/>
              </a:lnTo>
              <a:lnTo>
                <a:pt x="4396" y="8685"/>
              </a:lnTo>
              <a:lnTo>
                <a:pt x="5994" y="7896"/>
              </a:lnTo>
              <a:lnTo>
                <a:pt x="13986" y="0"/>
              </a:lnTo>
              <a:lnTo>
                <a:pt x="16384" y="4145"/>
              </a:lnTo>
              <a:lnTo>
                <a:pt x="15984" y="5922"/>
              </a:lnTo>
              <a:lnTo>
                <a:pt x="16384" y="4343"/>
              </a:lnTo>
              <a:lnTo>
                <a:pt x="13986" y="197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3</xdr:col>
      <xdr:colOff>428625</xdr:colOff>
      <xdr:row>17</xdr:row>
      <xdr:rowOff>85725</xdr:rowOff>
    </xdr:from>
    <xdr:to>
      <xdr:col>4</xdr:col>
      <xdr:colOff>419100</xdr:colOff>
      <xdr:row>20</xdr:row>
      <xdr:rowOff>66675</xdr:rowOff>
    </xdr:to>
    <xdr:sp macro="" textlink="">
      <xdr:nvSpPr>
        <xdr:cNvPr id="1041" name="line806">
          <a:extLst>
            <a:ext uri="{FF2B5EF4-FFF2-40B4-BE49-F238E27FC236}">
              <a16:creationId xmlns:a16="http://schemas.microsoft.com/office/drawing/2014/main" id="{8CCEE59D-8CEB-D8A4-82AE-EEAFECFEB15A}"/>
            </a:ext>
          </a:extLst>
        </xdr:cNvPr>
        <xdr:cNvSpPr>
          <a:spLocks/>
        </xdr:cNvSpPr>
      </xdr:nvSpPr>
      <xdr:spPr bwMode="auto">
        <a:xfrm>
          <a:off x="2200275" y="3486150"/>
          <a:ext cx="581025" cy="581025"/>
        </a:xfrm>
        <a:custGeom>
          <a:avLst/>
          <a:gdLst>
            <a:gd name="T0" fmla="*/ 0 w 16384"/>
            <a:gd name="T1" fmla="*/ 16384 h 16384"/>
            <a:gd name="T2" fmla="*/ 12923 w 16384"/>
            <a:gd name="T3" fmla="*/ 2185 h 16384"/>
            <a:gd name="T4" fmla="*/ 14307 w 16384"/>
            <a:gd name="T5" fmla="*/ 4096 h 16384"/>
            <a:gd name="T6" fmla="*/ 16384 w 16384"/>
            <a:gd name="T7" fmla="*/ 4369 h 16384"/>
            <a:gd name="T8" fmla="*/ 14076 w 16384"/>
            <a:gd name="T9" fmla="*/ 4096 h 16384"/>
            <a:gd name="T10" fmla="*/ 12923 w 16384"/>
            <a:gd name="T11" fmla="*/ 2185 h 16384"/>
            <a:gd name="T12" fmla="*/ 14076 w 16384"/>
            <a:gd name="T13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12923" y="2185"/>
              </a:lnTo>
              <a:lnTo>
                <a:pt x="14307" y="4096"/>
              </a:lnTo>
              <a:lnTo>
                <a:pt x="16384" y="4369"/>
              </a:lnTo>
              <a:lnTo>
                <a:pt x="14076" y="4096"/>
              </a:lnTo>
              <a:lnTo>
                <a:pt x="12923" y="2185"/>
              </a:lnTo>
              <a:lnTo>
                <a:pt x="14076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314325</xdr:colOff>
      <xdr:row>13</xdr:row>
      <xdr:rowOff>161925</xdr:rowOff>
    </xdr:from>
    <xdr:to>
      <xdr:col>6</xdr:col>
      <xdr:colOff>38100</xdr:colOff>
      <xdr:row>17</xdr:row>
      <xdr:rowOff>114300</xdr:rowOff>
    </xdr:to>
    <xdr:sp macro="" textlink="">
      <xdr:nvSpPr>
        <xdr:cNvPr id="1042" name="line809">
          <a:extLst>
            <a:ext uri="{FF2B5EF4-FFF2-40B4-BE49-F238E27FC236}">
              <a16:creationId xmlns:a16="http://schemas.microsoft.com/office/drawing/2014/main" id="{B50F2BA2-BFB2-39D3-0598-CAC143C15767}"/>
            </a:ext>
          </a:extLst>
        </xdr:cNvPr>
        <xdr:cNvSpPr>
          <a:spLocks/>
        </xdr:cNvSpPr>
      </xdr:nvSpPr>
      <xdr:spPr bwMode="auto">
        <a:xfrm>
          <a:off x="2676525" y="2762250"/>
          <a:ext cx="904875" cy="752475"/>
        </a:xfrm>
        <a:custGeom>
          <a:avLst/>
          <a:gdLst>
            <a:gd name="T0" fmla="*/ 0 w 16384"/>
            <a:gd name="T1" fmla="*/ 16384 h 16384"/>
            <a:gd name="T2" fmla="*/ 3277 w 16384"/>
            <a:gd name="T3" fmla="*/ 13895 h 16384"/>
            <a:gd name="T4" fmla="*/ 3847 w 16384"/>
            <a:gd name="T5" fmla="*/ 15762 h 16384"/>
            <a:gd name="T6" fmla="*/ 3134 w 16384"/>
            <a:gd name="T7" fmla="*/ 14103 h 16384"/>
            <a:gd name="T8" fmla="*/ 2280 w 16384"/>
            <a:gd name="T9" fmla="*/ 11821 h 16384"/>
            <a:gd name="T10" fmla="*/ 3419 w 16384"/>
            <a:gd name="T11" fmla="*/ 14310 h 16384"/>
            <a:gd name="T12" fmla="*/ 5699 w 16384"/>
            <a:gd name="T13" fmla="*/ 9333 h 16384"/>
            <a:gd name="T14" fmla="*/ 8548 w 16384"/>
            <a:gd name="T15" fmla="*/ 9955 h 16384"/>
            <a:gd name="T16" fmla="*/ 14817 w 16384"/>
            <a:gd name="T17" fmla="*/ 2696 h 16384"/>
            <a:gd name="T18" fmla="*/ 15529 w 16384"/>
            <a:gd name="T19" fmla="*/ 2696 h 16384"/>
            <a:gd name="T20" fmla="*/ 15529 w 16384"/>
            <a:gd name="T21" fmla="*/ 4355 h 16384"/>
            <a:gd name="T22" fmla="*/ 16242 w 16384"/>
            <a:gd name="T23" fmla="*/ 4563 h 16384"/>
            <a:gd name="T24" fmla="*/ 15957 w 16384"/>
            <a:gd name="T25" fmla="*/ 6222 h 16384"/>
            <a:gd name="T26" fmla="*/ 15957 w 16384"/>
            <a:gd name="T27" fmla="*/ 4355 h 16384"/>
            <a:gd name="T28" fmla="*/ 15529 w 16384"/>
            <a:gd name="T29" fmla="*/ 4563 h 16384"/>
            <a:gd name="T30" fmla="*/ 15529 w 16384"/>
            <a:gd name="T31" fmla="*/ 2696 h 16384"/>
            <a:gd name="T32" fmla="*/ 14389 w 16384"/>
            <a:gd name="T33" fmla="*/ 2903 h 16384"/>
            <a:gd name="T34" fmla="*/ 15387 w 16384"/>
            <a:gd name="T35" fmla="*/ 1659 h 16384"/>
            <a:gd name="T36" fmla="*/ 14389 w 16384"/>
            <a:gd name="T37" fmla="*/ 0 h 16384"/>
            <a:gd name="T38" fmla="*/ 15102 w 16384"/>
            <a:gd name="T39" fmla="*/ 1452 h 16384"/>
            <a:gd name="T40" fmla="*/ 16384 w 16384"/>
            <a:gd name="T41" fmla="*/ 622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3277" y="13895"/>
              </a:lnTo>
              <a:lnTo>
                <a:pt x="3847" y="15762"/>
              </a:lnTo>
              <a:lnTo>
                <a:pt x="3134" y="14103"/>
              </a:lnTo>
              <a:lnTo>
                <a:pt x="2280" y="11821"/>
              </a:lnTo>
              <a:lnTo>
                <a:pt x="3419" y="14310"/>
              </a:lnTo>
              <a:lnTo>
                <a:pt x="5699" y="9333"/>
              </a:lnTo>
              <a:lnTo>
                <a:pt x="8548" y="9955"/>
              </a:lnTo>
              <a:lnTo>
                <a:pt x="14817" y="2696"/>
              </a:lnTo>
              <a:lnTo>
                <a:pt x="15529" y="2696"/>
              </a:lnTo>
              <a:lnTo>
                <a:pt x="15529" y="4355"/>
              </a:lnTo>
              <a:lnTo>
                <a:pt x="16242" y="4563"/>
              </a:lnTo>
              <a:lnTo>
                <a:pt x="15957" y="6222"/>
              </a:lnTo>
              <a:lnTo>
                <a:pt x="15957" y="4355"/>
              </a:lnTo>
              <a:lnTo>
                <a:pt x="15529" y="4563"/>
              </a:lnTo>
              <a:lnTo>
                <a:pt x="15529" y="2696"/>
              </a:lnTo>
              <a:lnTo>
                <a:pt x="14389" y="2903"/>
              </a:lnTo>
              <a:lnTo>
                <a:pt x="15387" y="1659"/>
              </a:lnTo>
              <a:lnTo>
                <a:pt x="14389" y="0"/>
              </a:lnTo>
              <a:lnTo>
                <a:pt x="15102" y="1452"/>
              </a:lnTo>
              <a:lnTo>
                <a:pt x="16384" y="622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647700</xdr:colOff>
      <xdr:row>10</xdr:row>
      <xdr:rowOff>28575</xdr:rowOff>
    </xdr:from>
    <xdr:to>
      <xdr:col>7</xdr:col>
      <xdr:colOff>228600</xdr:colOff>
      <xdr:row>13</xdr:row>
      <xdr:rowOff>190500</xdr:rowOff>
    </xdr:to>
    <xdr:sp macro="" textlink="">
      <xdr:nvSpPr>
        <xdr:cNvPr id="1043" name="line812">
          <a:extLst>
            <a:ext uri="{FF2B5EF4-FFF2-40B4-BE49-F238E27FC236}">
              <a16:creationId xmlns:a16="http://schemas.microsoft.com/office/drawing/2014/main" id="{443EA31F-C205-413E-29D1-58C1C24A093E}"/>
            </a:ext>
          </a:extLst>
        </xdr:cNvPr>
        <xdr:cNvSpPr>
          <a:spLocks/>
        </xdr:cNvSpPr>
      </xdr:nvSpPr>
      <xdr:spPr bwMode="auto">
        <a:xfrm>
          <a:off x="3543300" y="2028825"/>
          <a:ext cx="819150" cy="762000"/>
        </a:xfrm>
        <a:custGeom>
          <a:avLst/>
          <a:gdLst>
            <a:gd name="T0" fmla="*/ 1638 w 16384"/>
            <a:gd name="T1" fmla="*/ 16384 h 16384"/>
            <a:gd name="T2" fmla="*/ 2130 w 16384"/>
            <a:gd name="T3" fmla="*/ 15373 h 16384"/>
            <a:gd name="T4" fmla="*/ 0 w 16384"/>
            <a:gd name="T5" fmla="*/ 11327 h 16384"/>
            <a:gd name="T6" fmla="*/ 2458 w 16384"/>
            <a:gd name="T7" fmla="*/ 15170 h 16384"/>
            <a:gd name="T8" fmla="*/ 6062 w 16384"/>
            <a:gd name="T9" fmla="*/ 10720 h 16384"/>
            <a:gd name="T10" fmla="*/ 7864 w 16384"/>
            <a:gd name="T11" fmla="*/ 14361 h 16384"/>
            <a:gd name="T12" fmla="*/ 6062 w 16384"/>
            <a:gd name="T13" fmla="*/ 10518 h 16384"/>
            <a:gd name="T14" fmla="*/ 16384 w 16384"/>
            <a:gd name="T15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0" t="0" r="r" b="b"/>
          <a:pathLst>
            <a:path w="16384" h="16384">
              <a:moveTo>
                <a:pt x="1638" y="16384"/>
              </a:moveTo>
              <a:lnTo>
                <a:pt x="2130" y="15373"/>
              </a:lnTo>
              <a:lnTo>
                <a:pt x="0" y="11327"/>
              </a:lnTo>
              <a:lnTo>
                <a:pt x="2458" y="15170"/>
              </a:lnTo>
              <a:lnTo>
                <a:pt x="6062" y="10720"/>
              </a:lnTo>
              <a:lnTo>
                <a:pt x="7864" y="14361"/>
              </a:lnTo>
              <a:lnTo>
                <a:pt x="6062" y="10518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142875</xdr:colOff>
      <xdr:row>6</xdr:row>
      <xdr:rowOff>114300</xdr:rowOff>
    </xdr:from>
    <xdr:to>
      <xdr:col>7</xdr:col>
      <xdr:colOff>200025</xdr:colOff>
      <xdr:row>10</xdr:row>
      <xdr:rowOff>9525</xdr:rowOff>
    </xdr:to>
    <xdr:sp macro="" textlink="">
      <xdr:nvSpPr>
        <xdr:cNvPr id="1044" name="Drawing 21">
          <a:extLst>
            <a:ext uri="{FF2B5EF4-FFF2-40B4-BE49-F238E27FC236}">
              <a16:creationId xmlns:a16="http://schemas.microsoft.com/office/drawing/2014/main" id="{E41CD48F-6832-D460-062D-52763080DC86}"/>
            </a:ext>
          </a:extLst>
        </xdr:cNvPr>
        <xdr:cNvSpPr>
          <a:spLocks/>
        </xdr:cNvSpPr>
      </xdr:nvSpPr>
      <xdr:spPr bwMode="auto">
        <a:xfrm>
          <a:off x="3686175" y="1314450"/>
          <a:ext cx="647700" cy="695325"/>
        </a:xfrm>
        <a:custGeom>
          <a:avLst/>
          <a:gdLst>
            <a:gd name="T0" fmla="*/ 16384 w 16384"/>
            <a:gd name="T1" fmla="*/ 16384 h 16384"/>
            <a:gd name="T2" fmla="*/ 16384 w 16384"/>
            <a:gd name="T3" fmla="*/ 14813 h 16384"/>
            <a:gd name="T4" fmla="*/ 14073 w 16384"/>
            <a:gd name="T5" fmla="*/ 14588 h 16384"/>
            <a:gd name="T6" fmla="*/ 13023 w 16384"/>
            <a:gd name="T7" fmla="*/ 12569 h 16384"/>
            <a:gd name="T8" fmla="*/ 10713 w 16384"/>
            <a:gd name="T9" fmla="*/ 11446 h 16384"/>
            <a:gd name="T10" fmla="*/ 9662 w 16384"/>
            <a:gd name="T11" fmla="*/ 13466 h 16384"/>
            <a:gd name="T12" fmla="*/ 10713 w 16384"/>
            <a:gd name="T13" fmla="*/ 11671 h 16384"/>
            <a:gd name="T14" fmla="*/ 8192 w 16384"/>
            <a:gd name="T15" fmla="*/ 10100 h 16384"/>
            <a:gd name="T16" fmla="*/ 8192 w 16384"/>
            <a:gd name="T17" fmla="*/ 9202 h 16384"/>
            <a:gd name="T18" fmla="*/ 6932 w 16384"/>
            <a:gd name="T19" fmla="*/ 9202 h 16384"/>
            <a:gd name="T20" fmla="*/ 6302 w 16384"/>
            <a:gd name="T21" fmla="*/ 7182 h 16384"/>
            <a:gd name="T22" fmla="*/ 5041 w 16384"/>
            <a:gd name="T23" fmla="*/ 6060 h 16384"/>
            <a:gd name="T24" fmla="*/ 1680 w 16384"/>
            <a:gd name="T25" fmla="*/ 2469 h 16384"/>
            <a:gd name="T26" fmla="*/ 420 w 16384"/>
            <a:gd name="T27" fmla="*/ 1571 h 16384"/>
            <a:gd name="T28" fmla="*/ 630 w 16384"/>
            <a:gd name="T29" fmla="*/ 898 h 16384"/>
            <a:gd name="T30" fmla="*/ 0 w 16384"/>
            <a:gd name="T31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16384" h="16384">
              <a:moveTo>
                <a:pt x="16384" y="16384"/>
              </a:moveTo>
              <a:lnTo>
                <a:pt x="16384" y="14813"/>
              </a:lnTo>
              <a:lnTo>
                <a:pt x="14073" y="14588"/>
              </a:lnTo>
              <a:lnTo>
                <a:pt x="13023" y="12569"/>
              </a:lnTo>
              <a:lnTo>
                <a:pt x="10713" y="11446"/>
              </a:lnTo>
              <a:lnTo>
                <a:pt x="9662" y="13466"/>
              </a:lnTo>
              <a:lnTo>
                <a:pt x="10713" y="11671"/>
              </a:lnTo>
              <a:lnTo>
                <a:pt x="8192" y="10100"/>
              </a:lnTo>
              <a:lnTo>
                <a:pt x="8192" y="9202"/>
              </a:lnTo>
              <a:lnTo>
                <a:pt x="6932" y="9202"/>
              </a:lnTo>
              <a:lnTo>
                <a:pt x="6302" y="7182"/>
              </a:lnTo>
              <a:lnTo>
                <a:pt x="5041" y="6060"/>
              </a:lnTo>
              <a:lnTo>
                <a:pt x="1680" y="2469"/>
              </a:lnTo>
              <a:lnTo>
                <a:pt x="420" y="1571"/>
              </a:lnTo>
              <a:lnTo>
                <a:pt x="630" y="898"/>
              </a:lnTo>
              <a:lnTo>
                <a:pt x="0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7</xdr:col>
      <xdr:colOff>257175</xdr:colOff>
      <xdr:row>9</xdr:row>
      <xdr:rowOff>9525</xdr:rowOff>
    </xdr:from>
    <xdr:to>
      <xdr:col>7</xdr:col>
      <xdr:colOff>504825</xdr:colOff>
      <xdr:row>10</xdr:row>
      <xdr:rowOff>28575</xdr:rowOff>
    </xdr:to>
    <xdr:sp macro="" textlink="">
      <xdr:nvSpPr>
        <xdr:cNvPr id="1045" name="line813">
          <a:extLst>
            <a:ext uri="{FF2B5EF4-FFF2-40B4-BE49-F238E27FC236}">
              <a16:creationId xmlns:a16="http://schemas.microsoft.com/office/drawing/2014/main" id="{C7CC04BC-3D67-6546-4189-2E13226B131E}"/>
            </a:ext>
          </a:extLst>
        </xdr:cNvPr>
        <xdr:cNvSpPr>
          <a:spLocks/>
        </xdr:cNvSpPr>
      </xdr:nvSpPr>
      <xdr:spPr bwMode="auto">
        <a:xfrm>
          <a:off x="4391025" y="1809750"/>
          <a:ext cx="247650" cy="219075"/>
        </a:xfrm>
        <a:custGeom>
          <a:avLst/>
          <a:gdLst>
            <a:gd name="T0" fmla="*/ 0 w 16384"/>
            <a:gd name="T1" fmla="*/ 16384 h 16384"/>
            <a:gd name="T2" fmla="*/ 8192 w 16384"/>
            <a:gd name="T3" fmla="*/ 10426 h 16384"/>
            <a:gd name="T4" fmla="*/ 11973 w 16384"/>
            <a:gd name="T5" fmla="*/ 2979 h 16384"/>
            <a:gd name="T6" fmla="*/ 16384 w 16384"/>
            <a:gd name="T7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8192" y="10426"/>
              </a:lnTo>
              <a:lnTo>
                <a:pt x="11973" y="2979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7</xdr:col>
      <xdr:colOff>533400</xdr:colOff>
      <xdr:row>8</xdr:row>
      <xdr:rowOff>28575</xdr:rowOff>
    </xdr:from>
    <xdr:to>
      <xdr:col>8</xdr:col>
      <xdr:colOff>76200</xdr:colOff>
      <xdr:row>9</xdr:row>
      <xdr:rowOff>0</xdr:rowOff>
    </xdr:to>
    <xdr:sp macro="" textlink="">
      <xdr:nvSpPr>
        <xdr:cNvPr id="1046" name="line814">
          <a:extLst>
            <a:ext uri="{FF2B5EF4-FFF2-40B4-BE49-F238E27FC236}">
              <a16:creationId xmlns:a16="http://schemas.microsoft.com/office/drawing/2014/main" id="{BD743F8E-3DB9-A131-137C-397C2D1DE8F1}"/>
            </a:ext>
          </a:extLst>
        </xdr:cNvPr>
        <xdr:cNvSpPr>
          <a:spLocks/>
        </xdr:cNvSpPr>
      </xdr:nvSpPr>
      <xdr:spPr bwMode="auto">
        <a:xfrm>
          <a:off x="4667250" y="1628775"/>
          <a:ext cx="133350" cy="171450"/>
        </a:xfrm>
        <a:custGeom>
          <a:avLst/>
          <a:gdLst>
            <a:gd name="T0" fmla="*/ 0 w 16384"/>
            <a:gd name="T1" fmla="*/ 16384 h 16384"/>
            <a:gd name="T2" fmla="*/ 16384 w 16384"/>
            <a:gd name="T3" fmla="*/ 0 h 16384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7</xdr:col>
      <xdr:colOff>523875</xdr:colOff>
      <xdr:row>7</xdr:row>
      <xdr:rowOff>66675</xdr:rowOff>
    </xdr:from>
    <xdr:to>
      <xdr:col>8</xdr:col>
      <xdr:colOff>257175</xdr:colOff>
      <xdr:row>8</xdr:row>
      <xdr:rowOff>28575</xdr:rowOff>
    </xdr:to>
    <xdr:sp macro="" textlink="">
      <xdr:nvSpPr>
        <xdr:cNvPr id="1047" name="line8141A">
          <a:extLst>
            <a:ext uri="{FF2B5EF4-FFF2-40B4-BE49-F238E27FC236}">
              <a16:creationId xmlns:a16="http://schemas.microsoft.com/office/drawing/2014/main" id="{73E1E83F-1B30-23F9-B313-FF0FD6FE2171}"/>
            </a:ext>
          </a:extLst>
        </xdr:cNvPr>
        <xdr:cNvSpPr>
          <a:spLocks/>
        </xdr:cNvSpPr>
      </xdr:nvSpPr>
      <xdr:spPr bwMode="auto">
        <a:xfrm>
          <a:off x="4657725" y="1466850"/>
          <a:ext cx="323850" cy="161925"/>
        </a:xfrm>
        <a:custGeom>
          <a:avLst/>
          <a:gdLst>
            <a:gd name="T0" fmla="*/ 10054 w 16384"/>
            <a:gd name="T1" fmla="*/ 16384 h 16384"/>
            <a:gd name="T2" fmla="*/ 11171 w 16384"/>
            <a:gd name="T3" fmla="*/ 12529 h 16384"/>
            <a:gd name="T4" fmla="*/ 11171 w 16384"/>
            <a:gd name="T5" fmla="*/ 6746 h 16384"/>
            <a:gd name="T6" fmla="*/ 8564 w 16384"/>
            <a:gd name="T7" fmla="*/ 3855 h 16384"/>
            <a:gd name="T8" fmla="*/ 5958 w 16384"/>
            <a:gd name="T9" fmla="*/ 964 h 16384"/>
            <a:gd name="T10" fmla="*/ 5213 w 16384"/>
            <a:gd name="T11" fmla="*/ 3855 h 16384"/>
            <a:gd name="T12" fmla="*/ 3351 w 16384"/>
            <a:gd name="T13" fmla="*/ 0 h 16384"/>
            <a:gd name="T14" fmla="*/ 0 w 16384"/>
            <a:gd name="T15" fmla="*/ 964 h 16384"/>
            <a:gd name="T16" fmla="*/ 4096 w 16384"/>
            <a:gd name="T17" fmla="*/ 0 h 16384"/>
            <a:gd name="T18" fmla="*/ 5958 w 16384"/>
            <a:gd name="T19" fmla="*/ 3855 h 16384"/>
            <a:gd name="T20" fmla="*/ 8937 w 16384"/>
            <a:gd name="T21" fmla="*/ 3855 h 16384"/>
            <a:gd name="T22" fmla="*/ 11171 w 16384"/>
            <a:gd name="T23" fmla="*/ 4819 h 16384"/>
            <a:gd name="T24" fmla="*/ 11543 w 16384"/>
            <a:gd name="T25" fmla="*/ 8674 h 16384"/>
            <a:gd name="T26" fmla="*/ 13777 w 16384"/>
            <a:gd name="T27" fmla="*/ 7710 h 16384"/>
            <a:gd name="T28" fmla="*/ 15639 w 16384"/>
            <a:gd name="T29" fmla="*/ 3855 h 16384"/>
            <a:gd name="T30" fmla="*/ 16384 w 16384"/>
            <a:gd name="T31" fmla="*/ 289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16384" h="16384">
              <a:moveTo>
                <a:pt x="10054" y="16384"/>
              </a:moveTo>
              <a:lnTo>
                <a:pt x="11171" y="12529"/>
              </a:lnTo>
              <a:lnTo>
                <a:pt x="11171" y="6746"/>
              </a:lnTo>
              <a:lnTo>
                <a:pt x="8564" y="3855"/>
              </a:lnTo>
              <a:lnTo>
                <a:pt x="5958" y="964"/>
              </a:lnTo>
              <a:lnTo>
                <a:pt x="5213" y="3855"/>
              </a:lnTo>
              <a:lnTo>
                <a:pt x="3351" y="0"/>
              </a:lnTo>
              <a:lnTo>
                <a:pt x="0" y="964"/>
              </a:lnTo>
              <a:lnTo>
                <a:pt x="4096" y="0"/>
              </a:lnTo>
              <a:lnTo>
                <a:pt x="5958" y="3855"/>
              </a:lnTo>
              <a:lnTo>
                <a:pt x="8937" y="3855"/>
              </a:lnTo>
              <a:lnTo>
                <a:pt x="11171" y="4819"/>
              </a:lnTo>
              <a:lnTo>
                <a:pt x="11543" y="8674"/>
              </a:lnTo>
              <a:lnTo>
                <a:pt x="13777" y="7710"/>
              </a:lnTo>
              <a:lnTo>
                <a:pt x="15639" y="3855"/>
              </a:lnTo>
              <a:lnTo>
                <a:pt x="16384" y="2891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257175</xdr:colOff>
      <xdr:row>2</xdr:row>
      <xdr:rowOff>123825</xdr:rowOff>
    </xdr:from>
    <xdr:to>
      <xdr:col>10</xdr:col>
      <xdr:colOff>542925</xdr:colOff>
      <xdr:row>8</xdr:row>
      <xdr:rowOff>47625</xdr:rowOff>
    </xdr:to>
    <xdr:sp macro="" textlink="">
      <xdr:nvSpPr>
        <xdr:cNvPr id="1048" name="line820">
          <a:extLst>
            <a:ext uri="{FF2B5EF4-FFF2-40B4-BE49-F238E27FC236}">
              <a16:creationId xmlns:a16="http://schemas.microsoft.com/office/drawing/2014/main" id="{FA31CACB-59BB-92F8-8986-CF80BB0DB922}"/>
            </a:ext>
          </a:extLst>
        </xdr:cNvPr>
        <xdr:cNvSpPr>
          <a:spLocks/>
        </xdr:cNvSpPr>
      </xdr:nvSpPr>
      <xdr:spPr bwMode="auto">
        <a:xfrm>
          <a:off x="4981575" y="523875"/>
          <a:ext cx="1695450" cy="1123950"/>
        </a:xfrm>
        <a:custGeom>
          <a:avLst/>
          <a:gdLst>
            <a:gd name="T0" fmla="*/ 0 w 16384"/>
            <a:gd name="T1" fmla="*/ 14024 h 16384"/>
            <a:gd name="T2" fmla="*/ 87 w 16384"/>
            <a:gd name="T3" fmla="*/ 14162 h 16384"/>
            <a:gd name="T4" fmla="*/ 784 w 16384"/>
            <a:gd name="T5" fmla="*/ 13191 h 16384"/>
            <a:gd name="T6" fmla="*/ 697 w 16384"/>
            <a:gd name="T7" fmla="*/ 12635 h 16384"/>
            <a:gd name="T8" fmla="*/ 697 w 16384"/>
            <a:gd name="T9" fmla="*/ 13329 h 16384"/>
            <a:gd name="T10" fmla="*/ 871 w 16384"/>
            <a:gd name="T11" fmla="*/ 15134 h 16384"/>
            <a:gd name="T12" fmla="*/ 1830 w 16384"/>
            <a:gd name="T13" fmla="*/ 16384 h 16384"/>
            <a:gd name="T14" fmla="*/ 784 w 16384"/>
            <a:gd name="T15" fmla="*/ 14996 h 16384"/>
            <a:gd name="T16" fmla="*/ 610 w 16384"/>
            <a:gd name="T17" fmla="*/ 13329 h 16384"/>
            <a:gd name="T18" fmla="*/ 1917 w 16384"/>
            <a:gd name="T19" fmla="*/ 11108 h 16384"/>
            <a:gd name="T20" fmla="*/ 2004 w 16384"/>
            <a:gd name="T21" fmla="*/ 11108 h 16384"/>
            <a:gd name="T22" fmla="*/ 3399 w 16384"/>
            <a:gd name="T23" fmla="*/ 10691 h 16384"/>
            <a:gd name="T24" fmla="*/ 3486 w 16384"/>
            <a:gd name="T25" fmla="*/ 10691 h 16384"/>
            <a:gd name="T26" fmla="*/ 4445 w 16384"/>
            <a:gd name="T27" fmla="*/ 9164 h 16384"/>
            <a:gd name="T28" fmla="*/ 3922 w 16384"/>
            <a:gd name="T29" fmla="*/ 6942 h 16384"/>
            <a:gd name="T30" fmla="*/ 4532 w 16384"/>
            <a:gd name="T31" fmla="*/ 8886 h 16384"/>
            <a:gd name="T32" fmla="*/ 7146 w 16384"/>
            <a:gd name="T33" fmla="*/ 5970 h 16384"/>
            <a:gd name="T34" fmla="*/ 6798 w 16384"/>
            <a:gd name="T35" fmla="*/ 4721 h 16384"/>
            <a:gd name="T36" fmla="*/ 7321 w 16384"/>
            <a:gd name="T37" fmla="*/ 3610 h 16384"/>
            <a:gd name="T38" fmla="*/ 6798 w 16384"/>
            <a:gd name="T39" fmla="*/ 4860 h 16384"/>
            <a:gd name="T40" fmla="*/ 7233 w 16384"/>
            <a:gd name="T41" fmla="*/ 5970 h 16384"/>
            <a:gd name="T42" fmla="*/ 10371 w 16384"/>
            <a:gd name="T43" fmla="*/ 2638 h 16384"/>
            <a:gd name="T44" fmla="*/ 11068 w 16384"/>
            <a:gd name="T45" fmla="*/ 2360 h 16384"/>
            <a:gd name="T46" fmla="*/ 11591 w 16384"/>
            <a:gd name="T47" fmla="*/ 2638 h 16384"/>
            <a:gd name="T48" fmla="*/ 13072 w 16384"/>
            <a:gd name="T49" fmla="*/ 1388 h 16384"/>
            <a:gd name="T50" fmla="*/ 16384 w 16384"/>
            <a:gd name="T51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</a:cxnLst>
          <a:rect l="0" t="0" r="r" b="b"/>
          <a:pathLst>
            <a:path w="16384" h="16384">
              <a:moveTo>
                <a:pt x="0" y="14024"/>
              </a:moveTo>
              <a:lnTo>
                <a:pt x="87" y="14162"/>
              </a:lnTo>
              <a:lnTo>
                <a:pt x="784" y="13191"/>
              </a:lnTo>
              <a:lnTo>
                <a:pt x="697" y="12635"/>
              </a:lnTo>
              <a:lnTo>
                <a:pt x="697" y="13329"/>
              </a:lnTo>
              <a:lnTo>
                <a:pt x="871" y="15134"/>
              </a:lnTo>
              <a:lnTo>
                <a:pt x="1830" y="16384"/>
              </a:lnTo>
              <a:lnTo>
                <a:pt x="784" y="14996"/>
              </a:lnTo>
              <a:lnTo>
                <a:pt x="610" y="13329"/>
              </a:lnTo>
              <a:lnTo>
                <a:pt x="1917" y="11108"/>
              </a:lnTo>
              <a:lnTo>
                <a:pt x="2004" y="11108"/>
              </a:lnTo>
              <a:lnTo>
                <a:pt x="3399" y="10691"/>
              </a:lnTo>
              <a:lnTo>
                <a:pt x="3486" y="10691"/>
              </a:lnTo>
              <a:lnTo>
                <a:pt x="4445" y="9164"/>
              </a:lnTo>
              <a:lnTo>
                <a:pt x="3922" y="6942"/>
              </a:lnTo>
              <a:lnTo>
                <a:pt x="4532" y="8886"/>
              </a:lnTo>
              <a:lnTo>
                <a:pt x="7146" y="5970"/>
              </a:lnTo>
              <a:lnTo>
                <a:pt x="6798" y="4721"/>
              </a:lnTo>
              <a:lnTo>
                <a:pt x="7321" y="3610"/>
              </a:lnTo>
              <a:lnTo>
                <a:pt x="6798" y="4860"/>
              </a:lnTo>
              <a:lnTo>
                <a:pt x="7233" y="5970"/>
              </a:lnTo>
              <a:lnTo>
                <a:pt x="10371" y="2638"/>
              </a:lnTo>
              <a:lnTo>
                <a:pt x="11068" y="2360"/>
              </a:lnTo>
              <a:lnTo>
                <a:pt x="11591" y="2638"/>
              </a:lnTo>
              <a:lnTo>
                <a:pt x="13072" y="1388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523875</xdr:colOff>
      <xdr:row>0</xdr:row>
      <xdr:rowOff>28575</xdr:rowOff>
    </xdr:from>
    <xdr:to>
      <xdr:col>11</xdr:col>
      <xdr:colOff>9525</xdr:colOff>
      <xdr:row>5</xdr:row>
      <xdr:rowOff>28575</xdr:rowOff>
    </xdr:to>
    <xdr:sp macro="" textlink="">
      <xdr:nvSpPr>
        <xdr:cNvPr id="1049" name="Drawing 26">
          <a:extLst>
            <a:ext uri="{FF2B5EF4-FFF2-40B4-BE49-F238E27FC236}">
              <a16:creationId xmlns:a16="http://schemas.microsoft.com/office/drawing/2014/main" id="{4308E5A8-AAA6-553B-E182-46218313A379}"/>
            </a:ext>
          </a:extLst>
        </xdr:cNvPr>
        <xdr:cNvSpPr>
          <a:spLocks/>
        </xdr:cNvSpPr>
      </xdr:nvSpPr>
      <xdr:spPr bwMode="auto">
        <a:xfrm>
          <a:off x="6657975" y="28575"/>
          <a:ext cx="76200" cy="1000125"/>
        </a:xfrm>
        <a:custGeom>
          <a:avLst/>
          <a:gdLst>
            <a:gd name="T0" fmla="*/ 0 w 16384"/>
            <a:gd name="T1" fmla="*/ 16384 h 16384"/>
            <a:gd name="T2" fmla="*/ 964 w 16384"/>
            <a:gd name="T3" fmla="*/ 16384 h 16384"/>
            <a:gd name="T4" fmla="*/ 4819 w 16384"/>
            <a:gd name="T5" fmla="*/ 15754 h 16384"/>
            <a:gd name="T6" fmla="*/ 0 w 16384"/>
            <a:gd name="T7" fmla="*/ 16384 h 16384"/>
            <a:gd name="T8" fmla="*/ 4819 w 16384"/>
            <a:gd name="T9" fmla="*/ 15439 h 16384"/>
            <a:gd name="T10" fmla="*/ 7710 w 16384"/>
            <a:gd name="T11" fmla="*/ 15124 h 16384"/>
            <a:gd name="T12" fmla="*/ 8674 w 16384"/>
            <a:gd name="T13" fmla="*/ 14651 h 16384"/>
            <a:gd name="T14" fmla="*/ 11565 w 16384"/>
            <a:gd name="T15" fmla="*/ 14336 h 16384"/>
            <a:gd name="T16" fmla="*/ 13493 w 16384"/>
            <a:gd name="T17" fmla="*/ 13863 h 16384"/>
            <a:gd name="T18" fmla="*/ 13493 w 16384"/>
            <a:gd name="T19" fmla="*/ 12918 h 16384"/>
            <a:gd name="T20" fmla="*/ 15420 w 16384"/>
            <a:gd name="T21" fmla="*/ 12446 h 16384"/>
            <a:gd name="T22" fmla="*/ 16384 w 16384"/>
            <a:gd name="T23" fmla="*/ 11973 h 16384"/>
            <a:gd name="T24" fmla="*/ 16384 w 16384"/>
            <a:gd name="T25" fmla="*/ 11028 h 16384"/>
            <a:gd name="T26" fmla="*/ 14456 w 16384"/>
            <a:gd name="T27" fmla="*/ 10398 h 16384"/>
            <a:gd name="T28" fmla="*/ 12529 w 16384"/>
            <a:gd name="T29" fmla="*/ 9925 h 16384"/>
            <a:gd name="T30" fmla="*/ 10601 w 16384"/>
            <a:gd name="T31" fmla="*/ 8980 h 16384"/>
            <a:gd name="T32" fmla="*/ 6746 w 16384"/>
            <a:gd name="T33" fmla="*/ 8034 h 16384"/>
            <a:gd name="T34" fmla="*/ 6746 w 16384"/>
            <a:gd name="T35" fmla="*/ 7089 h 16384"/>
            <a:gd name="T36" fmla="*/ 2891 w 16384"/>
            <a:gd name="T37" fmla="*/ 6144 h 16384"/>
            <a:gd name="T38" fmla="*/ 1928 w 16384"/>
            <a:gd name="T39" fmla="*/ 5671 h 16384"/>
            <a:gd name="T40" fmla="*/ 4819 w 16384"/>
            <a:gd name="T41" fmla="*/ 4254 h 16384"/>
            <a:gd name="T42" fmla="*/ 7710 w 16384"/>
            <a:gd name="T43" fmla="*/ 3938 h 16384"/>
            <a:gd name="T44" fmla="*/ 7710 w 16384"/>
            <a:gd name="T45" fmla="*/ 3466 h 16384"/>
            <a:gd name="T46" fmla="*/ 13493 w 16384"/>
            <a:gd name="T47" fmla="*/ 2048 h 16384"/>
            <a:gd name="T48" fmla="*/ 13493 w 16384"/>
            <a:gd name="T49" fmla="*/ 1890 h 16384"/>
            <a:gd name="T50" fmla="*/ 12529 w 16384"/>
            <a:gd name="T51" fmla="*/ 1418 h 16384"/>
            <a:gd name="T52" fmla="*/ 9638 w 16384"/>
            <a:gd name="T53" fmla="*/ 945 h 16384"/>
            <a:gd name="T54" fmla="*/ 9638 w 16384"/>
            <a:gd name="T55" fmla="*/ 0 h 16384"/>
            <a:gd name="T56" fmla="*/ 9638 w 16384"/>
            <a:gd name="T57" fmla="*/ 315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964" y="16384"/>
              </a:lnTo>
              <a:lnTo>
                <a:pt x="4819" y="15754"/>
              </a:lnTo>
              <a:lnTo>
                <a:pt x="0" y="16384"/>
              </a:lnTo>
              <a:lnTo>
                <a:pt x="4819" y="15439"/>
              </a:lnTo>
              <a:lnTo>
                <a:pt x="7710" y="15124"/>
              </a:lnTo>
              <a:lnTo>
                <a:pt x="8674" y="14651"/>
              </a:lnTo>
              <a:lnTo>
                <a:pt x="11565" y="14336"/>
              </a:lnTo>
              <a:lnTo>
                <a:pt x="13493" y="13863"/>
              </a:lnTo>
              <a:lnTo>
                <a:pt x="13493" y="12918"/>
              </a:lnTo>
              <a:lnTo>
                <a:pt x="15420" y="12446"/>
              </a:lnTo>
              <a:lnTo>
                <a:pt x="16384" y="11973"/>
              </a:lnTo>
              <a:lnTo>
                <a:pt x="16384" y="11028"/>
              </a:lnTo>
              <a:lnTo>
                <a:pt x="14456" y="10398"/>
              </a:lnTo>
              <a:lnTo>
                <a:pt x="12529" y="9925"/>
              </a:lnTo>
              <a:lnTo>
                <a:pt x="10601" y="8980"/>
              </a:lnTo>
              <a:lnTo>
                <a:pt x="6746" y="8034"/>
              </a:lnTo>
              <a:lnTo>
                <a:pt x="6746" y="7089"/>
              </a:lnTo>
              <a:lnTo>
                <a:pt x="2891" y="6144"/>
              </a:lnTo>
              <a:lnTo>
                <a:pt x="1928" y="5671"/>
              </a:lnTo>
              <a:lnTo>
                <a:pt x="4819" y="4254"/>
              </a:lnTo>
              <a:lnTo>
                <a:pt x="7710" y="3938"/>
              </a:lnTo>
              <a:lnTo>
                <a:pt x="7710" y="3466"/>
              </a:lnTo>
              <a:lnTo>
                <a:pt x="13493" y="2048"/>
              </a:lnTo>
              <a:lnTo>
                <a:pt x="13493" y="1890"/>
              </a:lnTo>
              <a:lnTo>
                <a:pt x="12529" y="1418"/>
              </a:lnTo>
              <a:lnTo>
                <a:pt x="9638" y="945"/>
              </a:lnTo>
              <a:lnTo>
                <a:pt x="9638" y="0"/>
              </a:lnTo>
              <a:lnTo>
                <a:pt x="9638" y="315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7</xdr:col>
      <xdr:colOff>609600</xdr:colOff>
      <xdr:row>10</xdr:row>
      <xdr:rowOff>152400</xdr:rowOff>
    </xdr:from>
    <xdr:to>
      <xdr:col>8</xdr:col>
      <xdr:colOff>523875</xdr:colOff>
      <xdr:row>14</xdr:row>
      <xdr:rowOff>38100</xdr:rowOff>
    </xdr:to>
    <xdr:sp macro="" textlink="">
      <xdr:nvSpPr>
        <xdr:cNvPr id="1050" name="Drawing 27">
          <a:extLst>
            <a:ext uri="{FF2B5EF4-FFF2-40B4-BE49-F238E27FC236}">
              <a16:creationId xmlns:a16="http://schemas.microsoft.com/office/drawing/2014/main" id="{6A552B4E-6ACA-E07F-2046-84CBA097897D}"/>
            </a:ext>
          </a:extLst>
        </xdr:cNvPr>
        <xdr:cNvSpPr>
          <a:spLocks/>
        </xdr:cNvSpPr>
      </xdr:nvSpPr>
      <xdr:spPr bwMode="auto">
        <a:xfrm>
          <a:off x="4724400" y="2152650"/>
          <a:ext cx="523875" cy="685800"/>
        </a:xfrm>
        <a:custGeom>
          <a:avLst/>
          <a:gdLst>
            <a:gd name="T0" fmla="*/ 16124 w 16384"/>
            <a:gd name="T1" fmla="*/ 0 h 16384"/>
            <a:gd name="T2" fmla="*/ 16124 w 16384"/>
            <a:gd name="T3" fmla="*/ 228 h 16384"/>
            <a:gd name="T4" fmla="*/ 15344 w 16384"/>
            <a:gd name="T5" fmla="*/ 455 h 16384"/>
            <a:gd name="T6" fmla="*/ 16124 w 16384"/>
            <a:gd name="T7" fmla="*/ 0 h 16384"/>
            <a:gd name="T8" fmla="*/ 14564 w 16384"/>
            <a:gd name="T9" fmla="*/ 683 h 16384"/>
            <a:gd name="T10" fmla="*/ 13783 w 16384"/>
            <a:gd name="T11" fmla="*/ 1365 h 16384"/>
            <a:gd name="T12" fmla="*/ 13523 w 16384"/>
            <a:gd name="T13" fmla="*/ 2048 h 16384"/>
            <a:gd name="T14" fmla="*/ 12743 w 16384"/>
            <a:gd name="T15" fmla="*/ 2731 h 16384"/>
            <a:gd name="T16" fmla="*/ 11703 w 16384"/>
            <a:gd name="T17" fmla="*/ 4096 h 16384"/>
            <a:gd name="T18" fmla="*/ 10923 w 16384"/>
            <a:gd name="T19" fmla="*/ 4551 h 16384"/>
            <a:gd name="T20" fmla="*/ 10403 w 16384"/>
            <a:gd name="T21" fmla="*/ 5234 h 16384"/>
            <a:gd name="T22" fmla="*/ 8842 w 16384"/>
            <a:gd name="T23" fmla="*/ 6144 h 16384"/>
            <a:gd name="T24" fmla="*/ 8062 w 16384"/>
            <a:gd name="T25" fmla="*/ 6827 h 16384"/>
            <a:gd name="T26" fmla="*/ 7542 w 16384"/>
            <a:gd name="T27" fmla="*/ 7509 h 16384"/>
            <a:gd name="T28" fmla="*/ 6762 w 16384"/>
            <a:gd name="T29" fmla="*/ 7964 h 16384"/>
            <a:gd name="T30" fmla="*/ 5981 w 16384"/>
            <a:gd name="T31" fmla="*/ 8647 h 16384"/>
            <a:gd name="T32" fmla="*/ 5461 w 16384"/>
            <a:gd name="T33" fmla="*/ 9330 h 16384"/>
            <a:gd name="T34" fmla="*/ 3901 w 16384"/>
            <a:gd name="T35" fmla="*/ 10240 h 16384"/>
            <a:gd name="T36" fmla="*/ 3381 w 16384"/>
            <a:gd name="T37" fmla="*/ 10923 h 16384"/>
            <a:gd name="T38" fmla="*/ 3121 w 16384"/>
            <a:gd name="T39" fmla="*/ 11605 h 16384"/>
            <a:gd name="T40" fmla="*/ 2081 w 16384"/>
            <a:gd name="T41" fmla="*/ 12971 h 16384"/>
            <a:gd name="T42" fmla="*/ 1820 w 16384"/>
            <a:gd name="T43" fmla="*/ 13653 h 16384"/>
            <a:gd name="T44" fmla="*/ 1300 w 16384"/>
            <a:gd name="T45" fmla="*/ 14336 h 16384"/>
            <a:gd name="T46" fmla="*/ 1040 w 16384"/>
            <a:gd name="T47" fmla="*/ 15019 h 16384"/>
            <a:gd name="T48" fmla="*/ 260 w 16384"/>
            <a:gd name="T49" fmla="*/ 15701 h 16384"/>
            <a:gd name="T50" fmla="*/ 0 w 16384"/>
            <a:gd name="T51" fmla="*/ 16384 h 16384"/>
            <a:gd name="T52" fmla="*/ 780 w 16384"/>
            <a:gd name="T53" fmla="*/ 16384 h 16384"/>
            <a:gd name="T54" fmla="*/ 2341 w 16384"/>
            <a:gd name="T55" fmla="*/ 15474 h 16384"/>
            <a:gd name="T56" fmla="*/ 3121 w 16384"/>
            <a:gd name="T57" fmla="*/ 15246 h 16384"/>
            <a:gd name="T58" fmla="*/ 3641 w 16384"/>
            <a:gd name="T59" fmla="*/ 14564 h 16384"/>
            <a:gd name="T60" fmla="*/ 3901 w 16384"/>
            <a:gd name="T61" fmla="*/ 13881 h 16384"/>
            <a:gd name="T62" fmla="*/ 4681 w 16384"/>
            <a:gd name="T63" fmla="*/ 13198 h 16384"/>
            <a:gd name="T64" fmla="*/ 5201 w 16384"/>
            <a:gd name="T65" fmla="*/ 12516 h 16384"/>
            <a:gd name="T66" fmla="*/ 5981 w 16384"/>
            <a:gd name="T67" fmla="*/ 11833 h 16384"/>
            <a:gd name="T68" fmla="*/ 7022 w 16384"/>
            <a:gd name="T69" fmla="*/ 10468 h 16384"/>
            <a:gd name="T70" fmla="*/ 7802 w 16384"/>
            <a:gd name="T71" fmla="*/ 10012 h 16384"/>
            <a:gd name="T72" fmla="*/ 9362 w 16384"/>
            <a:gd name="T73" fmla="*/ 8647 h 16384"/>
            <a:gd name="T74" fmla="*/ 9622 w 16384"/>
            <a:gd name="T75" fmla="*/ 7964 h 16384"/>
            <a:gd name="T76" fmla="*/ 10142 w 16384"/>
            <a:gd name="T77" fmla="*/ 7282 h 16384"/>
            <a:gd name="T78" fmla="*/ 10923 w 16384"/>
            <a:gd name="T79" fmla="*/ 6827 h 16384"/>
            <a:gd name="T80" fmla="*/ 11703 w 16384"/>
            <a:gd name="T81" fmla="*/ 6599 h 16384"/>
            <a:gd name="T82" fmla="*/ 12483 w 16384"/>
            <a:gd name="T83" fmla="*/ 6144 h 16384"/>
            <a:gd name="T84" fmla="*/ 14043 w 16384"/>
            <a:gd name="T85" fmla="*/ 4096 h 16384"/>
            <a:gd name="T86" fmla="*/ 14824 w 16384"/>
            <a:gd name="T87" fmla="*/ 3868 h 16384"/>
            <a:gd name="T88" fmla="*/ 15604 w 16384"/>
            <a:gd name="T89" fmla="*/ 3413 h 16384"/>
            <a:gd name="T90" fmla="*/ 16384 w 16384"/>
            <a:gd name="T91" fmla="*/ 1365 h 16384"/>
            <a:gd name="T92" fmla="*/ 16124 w 16384"/>
            <a:gd name="T93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</a:cxnLst>
          <a:rect l="0" t="0" r="r" b="b"/>
          <a:pathLst>
            <a:path w="16384" h="16384">
              <a:moveTo>
                <a:pt x="16124" y="0"/>
              </a:moveTo>
              <a:lnTo>
                <a:pt x="16124" y="228"/>
              </a:lnTo>
              <a:lnTo>
                <a:pt x="15344" y="455"/>
              </a:lnTo>
              <a:lnTo>
                <a:pt x="16124" y="0"/>
              </a:lnTo>
              <a:lnTo>
                <a:pt x="14564" y="683"/>
              </a:lnTo>
              <a:lnTo>
                <a:pt x="13783" y="1365"/>
              </a:lnTo>
              <a:lnTo>
                <a:pt x="13523" y="2048"/>
              </a:lnTo>
              <a:lnTo>
                <a:pt x="12743" y="2731"/>
              </a:lnTo>
              <a:lnTo>
                <a:pt x="11703" y="4096"/>
              </a:lnTo>
              <a:lnTo>
                <a:pt x="10923" y="4551"/>
              </a:lnTo>
              <a:lnTo>
                <a:pt x="10403" y="5234"/>
              </a:lnTo>
              <a:lnTo>
                <a:pt x="8842" y="6144"/>
              </a:lnTo>
              <a:lnTo>
                <a:pt x="8062" y="6827"/>
              </a:lnTo>
              <a:lnTo>
                <a:pt x="7542" y="7509"/>
              </a:lnTo>
              <a:lnTo>
                <a:pt x="6762" y="7964"/>
              </a:lnTo>
              <a:lnTo>
                <a:pt x="5981" y="8647"/>
              </a:lnTo>
              <a:lnTo>
                <a:pt x="5461" y="9330"/>
              </a:lnTo>
              <a:lnTo>
                <a:pt x="3901" y="10240"/>
              </a:lnTo>
              <a:lnTo>
                <a:pt x="3381" y="10923"/>
              </a:lnTo>
              <a:lnTo>
                <a:pt x="3121" y="11605"/>
              </a:lnTo>
              <a:lnTo>
                <a:pt x="2081" y="12971"/>
              </a:lnTo>
              <a:lnTo>
                <a:pt x="1820" y="13653"/>
              </a:lnTo>
              <a:lnTo>
                <a:pt x="1300" y="14336"/>
              </a:lnTo>
              <a:lnTo>
                <a:pt x="1040" y="15019"/>
              </a:lnTo>
              <a:lnTo>
                <a:pt x="260" y="15701"/>
              </a:lnTo>
              <a:lnTo>
                <a:pt x="0" y="16384"/>
              </a:lnTo>
              <a:lnTo>
                <a:pt x="780" y="16384"/>
              </a:lnTo>
              <a:lnTo>
                <a:pt x="2341" y="15474"/>
              </a:lnTo>
              <a:lnTo>
                <a:pt x="3121" y="15246"/>
              </a:lnTo>
              <a:lnTo>
                <a:pt x="3641" y="14564"/>
              </a:lnTo>
              <a:lnTo>
                <a:pt x="3901" y="13881"/>
              </a:lnTo>
              <a:lnTo>
                <a:pt x="4681" y="13198"/>
              </a:lnTo>
              <a:lnTo>
                <a:pt x="5201" y="12516"/>
              </a:lnTo>
              <a:lnTo>
                <a:pt x="5981" y="11833"/>
              </a:lnTo>
              <a:lnTo>
                <a:pt x="7022" y="10468"/>
              </a:lnTo>
              <a:lnTo>
                <a:pt x="7802" y="10012"/>
              </a:lnTo>
              <a:lnTo>
                <a:pt x="9362" y="8647"/>
              </a:lnTo>
              <a:lnTo>
                <a:pt x="9622" y="7964"/>
              </a:lnTo>
              <a:lnTo>
                <a:pt x="10142" y="7282"/>
              </a:lnTo>
              <a:lnTo>
                <a:pt x="10923" y="6827"/>
              </a:lnTo>
              <a:lnTo>
                <a:pt x="11703" y="6599"/>
              </a:lnTo>
              <a:lnTo>
                <a:pt x="12483" y="6144"/>
              </a:lnTo>
              <a:lnTo>
                <a:pt x="14043" y="4096"/>
              </a:lnTo>
              <a:lnTo>
                <a:pt x="14824" y="3868"/>
              </a:lnTo>
              <a:lnTo>
                <a:pt x="15604" y="3413"/>
              </a:lnTo>
              <a:lnTo>
                <a:pt x="16384" y="1365"/>
              </a:lnTo>
              <a:lnTo>
                <a:pt x="16124" y="0"/>
              </a:lnTo>
              <a:close/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1</xdr:col>
      <xdr:colOff>447675</xdr:colOff>
      <xdr:row>25</xdr:row>
      <xdr:rowOff>85725</xdr:rowOff>
    </xdr:from>
    <xdr:to>
      <xdr:col>1</xdr:col>
      <xdr:colOff>523875</xdr:colOff>
      <xdr:row>25</xdr:row>
      <xdr:rowOff>180975</xdr:rowOff>
    </xdr:to>
    <xdr:sp macro="" textlink="">
      <xdr:nvSpPr>
        <xdr:cNvPr id="1051" name="Rectangle 27">
          <a:extLst>
            <a:ext uri="{FF2B5EF4-FFF2-40B4-BE49-F238E27FC236}">
              <a16:creationId xmlns:a16="http://schemas.microsoft.com/office/drawing/2014/main" id="{F3741012-2193-AC75-66F8-8329238D7ED3}"/>
            </a:ext>
          </a:extLst>
        </xdr:cNvPr>
        <xdr:cNvSpPr>
          <a:spLocks noChangeArrowheads="1"/>
        </xdr:cNvSpPr>
      </xdr:nvSpPr>
      <xdr:spPr bwMode="auto">
        <a:xfrm>
          <a:off x="1038225" y="5086350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371475</xdr:colOff>
      <xdr:row>23</xdr:row>
      <xdr:rowOff>28575</xdr:rowOff>
    </xdr:from>
    <xdr:to>
      <xdr:col>2</xdr:col>
      <xdr:colOff>447675</xdr:colOff>
      <xdr:row>23</xdr:row>
      <xdr:rowOff>123825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51C27DDB-6662-445F-7F54-BBBD087BB3D8}"/>
            </a:ext>
          </a:extLst>
        </xdr:cNvPr>
        <xdr:cNvSpPr>
          <a:spLocks noChangeArrowheads="1"/>
        </xdr:cNvSpPr>
      </xdr:nvSpPr>
      <xdr:spPr bwMode="auto">
        <a:xfrm>
          <a:off x="1552575" y="4629150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371475</xdr:colOff>
      <xdr:row>20</xdr:row>
      <xdr:rowOff>28575</xdr:rowOff>
    </xdr:from>
    <xdr:to>
      <xdr:col>3</xdr:col>
      <xdr:colOff>447675</xdr:colOff>
      <xdr:row>20</xdr:row>
      <xdr:rowOff>104775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E5FF7A4E-84EA-2338-B243-3804CB39E3BE}"/>
            </a:ext>
          </a:extLst>
        </xdr:cNvPr>
        <xdr:cNvSpPr>
          <a:spLocks noChangeArrowheads="1"/>
        </xdr:cNvSpPr>
      </xdr:nvSpPr>
      <xdr:spPr bwMode="auto">
        <a:xfrm>
          <a:off x="2143125" y="402907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66675</xdr:colOff>
      <xdr:row>30</xdr:row>
      <xdr:rowOff>47625</xdr:rowOff>
    </xdr:from>
    <xdr:to>
      <xdr:col>1</xdr:col>
      <xdr:colOff>142875</xdr:colOff>
      <xdr:row>30</xdr:row>
      <xdr:rowOff>142875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A7639AA1-42D8-F3C6-3EC2-52E81B7560F0}"/>
            </a:ext>
          </a:extLst>
        </xdr:cNvPr>
        <xdr:cNvSpPr>
          <a:spLocks noChangeArrowheads="1"/>
        </xdr:cNvSpPr>
      </xdr:nvSpPr>
      <xdr:spPr bwMode="auto">
        <a:xfrm>
          <a:off x="657225" y="6048375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190500</xdr:colOff>
      <xdr:row>17</xdr:row>
      <xdr:rowOff>142875</xdr:rowOff>
    </xdr:from>
    <xdr:to>
      <xdr:col>4</xdr:col>
      <xdr:colOff>266700</xdr:colOff>
      <xdr:row>18</xdr:row>
      <xdr:rowOff>28575</xdr:rowOff>
    </xdr:to>
    <xdr:sp macro="" textlink="">
      <xdr:nvSpPr>
        <xdr:cNvPr id="1055" name="Rectangle 31">
          <a:extLst>
            <a:ext uri="{FF2B5EF4-FFF2-40B4-BE49-F238E27FC236}">
              <a16:creationId xmlns:a16="http://schemas.microsoft.com/office/drawing/2014/main" id="{FF4ED2F6-99EE-7BF1-BBDC-A7D2E860C38E}"/>
            </a:ext>
          </a:extLst>
        </xdr:cNvPr>
        <xdr:cNvSpPr>
          <a:spLocks noChangeArrowheads="1"/>
        </xdr:cNvSpPr>
      </xdr:nvSpPr>
      <xdr:spPr bwMode="auto">
        <a:xfrm>
          <a:off x="2552700" y="3543300"/>
          <a:ext cx="762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0</xdr:colOff>
      <xdr:row>13</xdr:row>
      <xdr:rowOff>142875</xdr:rowOff>
    </xdr:from>
    <xdr:to>
      <xdr:col>6</xdr:col>
      <xdr:colOff>76200</xdr:colOff>
      <xdr:row>14</xdr:row>
      <xdr:rowOff>28575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4E14D4E6-A2A4-C5C6-8D94-C5388028CBC5}"/>
            </a:ext>
          </a:extLst>
        </xdr:cNvPr>
        <xdr:cNvSpPr>
          <a:spLocks noChangeArrowheads="1"/>
        </xdr:cNvSpPr>
      </xdr:nvSpPr>
      <xdr:spPr bwMode="auto">
        <a:xfrm>
          <a:off x="3543300" y="2743200"/>
          <a:ext cx="762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142875</xdr:colOff>
      <xdr:row>7</xdr:row>
      <xdr:rowOff>76200</xdr:rowOff>
    </xdr:from>
    <xdr:to>
      <xdr:col>8</xdr:col>
      <xdr:colOff>219075</xdr:colOff>
      <xdr:row>7</xdr:row>
      <xdr:rowOff>161925</xdr:rowOff>
    </xdr:to>
    <xdr:sp macro="" textlink="">
      <xdr:nvSpPr>
        <xdr:cNvPr id="1057" name="Rectangle 33">
          <a:extLst>
            <a:ext uri="{FF2B5EF4-FFF2-40B4-BE49-F238E27FC236}">
              <a16:creationId xmlns:a16="http://schemas.microsoft.com/office/drawing/2014/main" id="{C7668E80-E454-F844-6937-DDCA0708799B}"/>
            </a:ext>
          </a:extLst>
        </xdr:cNvPr>
        <xdr:cNvSpPr>
          <a:spLocks noChangeArrowheads="1"/>
        </xdr:cNvSpPr>
      </xdr:nvSpPr>
      <xdr:spPr bwMode="auto">
        <a:xfrm>
          <a:off x="4867275" y="1476375"/>
          <a:ext cx="762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28575</xdr:colOff>
      <xdr:row>7</xdr:row>
      <xdr:rowOff>180975</xdr:rowOff>
    </xdr:from>
    <xdr:to>
      <xdr:col>8</xdr:col>
      <xdr:colOff>104775</xdr:colOff>
      <xdr:row>8</xdr:row>
      <xdr:rowOff>76200</xdr:rowOff>
    </xdr:to>
    <xdr:sp macro="" textlink="">
      <xdr:nvSpPr>
        <xdr:cNvPr id="1058" name="Rectangle 34">
          <a:extLst>
            <a:ext uri="{FF2B5EF4-FFF2-40B4-BE49-F238E27FC236}">
              <a16:creationId xmlns:a16="http://schemas.microsoft.com/office/drawing/2014/main" id="{170EED8E-A28A-8F93-5CBA-9200F7660838}"/>
            </a:ext>
          </a:extLst>
        </xdr:cNvPr>
        <xdr:cNvSpPr>
          <a:spLocks noChangeArrowheads="1"/>
        </xdr:cNvSpPr>
      </xdr:nvSpPr>
      <xdr:spPr bwMode="auto">
        <a:xfrm>
          <a:off x="4752975" y="1581150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180975</xdr:colOff>
      <xdr:row>10</xdr:row>
      <xdr:rowOff>0</xdr:rowOff>
    </xdr:from>
    <xdr:to>
      <xdr:col>7</xdr:col>
      <xdr:colOff>257175</xdr:colOff>
      <xdr:row>10</xdr:row>
      <xdr:rowOff>85725</xdr:rowOff>
    </xdr:to>
    <xdr:sp macro="" textlink="">
      <xdr:nvSpPr>
        <xdr:cNvPr id="1059" name="Rectangle 35">
          <a:extLst>
            <a:ext uri="{FF2B5EF4-FFF2-40B4-BE49-F238E27FC236}">
              <a16:creationId xmlns:a16="http://schemas.microsoft.com/office/drawing/2014/main" id="{418DCED1-2D3F-7CC2-C5DA-6E6F9DF855F8}"/>
            </a:ext>
          </a:extLst>
        </xdr:cNvPr>
        <xdr:cNvSpPr>
          <a:spLocks noChangeArrowheads="1"/>
        </xdr:cNvSpPr>
      </xdr:nvSpPr>
      <xdr:spPr bwMode="auto">
        <a:xfrm>
          <a:off x="4314825" y="2000250"/>
          <a:ext cx="762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504825</xdr:colOff>
      <xdr:row>2</xdr:row>
      <xdr:rowOff>47625</xdr:rowOff>
    </xdr:from>
    <xdr:to>
      <xdr:col>10</xdr:col>
      <xdr:colOff>581025</xdr:colOff>
      <xdr:row>2</xdr:row>
      <xdr:rowOff>142875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8DC6D7D4-B474-A4B1-4326-9E96BA44F80B}"/>
            </a:ext>
          </a:extLst>
        </xdr:cNvPr>
        <xdr:cNvSpPr>
          <a:spLocks noChangeArrowheads="1"/>
        </xdr:cNvSpPr>
      </xdr:nvSpPr>
      <xdr:spPr bwMode="auto">
        <a:xfrm>
          <a:off x="6638925" y="447675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371475</xdr:colOff>
      <xdr:row>23</xdr:row>
      <xdr:rowOff>142875</xdr:rowOff>
    </xdr:from>
    <xdr:to>
      <xdr:col>3</xdr:col>
      <xdr:colOff>485775</xdr:colOff>
      <xdr:row>26</xdr:row>
      <xdr:rowOff>76200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298F1763-0D89-C2E6-E7B7-712261B8B9E7}"/>
            </a:ext>
          </a:extLst>
        </xdr:cNvPr>
        <xdr:cNvSpPr>
          <a:spLocks noChangeShapeType="1"/>
        </xdr:cNvSpPr>
      </xdr:nvSpPr>
      <xdr:spPr bwMode="auto">
        <a:xfrm flipH="1" flipV="1">
          <a:off x="1552575" y="4743450"/>
          <a:ext cx="70485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</xdr:col>
      <xdr:colOff>447675</xdr:colOff>
      <xdr:row>25</xdr:row>
      <xdr:rowOff>190500</xdr:rowOff>
    </xdr:from>
    <xdr:to>
      <xdr:col>1</xdr:col>
      <xdr:colOff>647700</xdr:colOff>
      <xdr:row>27</xdr:row>
      <xdr:rowOff>66675</xdr:rowOff>
    </xdr:to>
    <xdr:sp macro="" textlink="">
      <xdr:nvSpPr>
        <xdr:cNvPr id="1062" name="Line 38">
          <a:extLst>
            <a:ext uri="{FF2B5EF4-FFF2-40B4-BE49-F238E27FC236}">
              <a16:creationId xmlns:a16="http://schemas.microsoft.com/office/drawing/2014/main" id="{7B47828B-5B4C-8342-9635-D962FCAF919A}"/>
            </a:ext>
          </a:extLst>
        </xdr:cNvPr>
        <xdr:cNvSpPr>
          <a:spLocks noChangeShapeType="1"/>
        </xdr:cNvSpPr>
      </xdr:nvSpPr>
      <xdr:spPr bwMode="auto">
        <a:xfrm flipH="1" flipV="1">
          <a:off x="1038225" y="5191125"/>
          <a:ext cx="1428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485775</xdr:colOff>
      <xdr:row>11</xdr:row>
      <xdr:rowOff>190500</xdr:rowOff>
    </xdr:from>
    <xdr:to>
      <xdr:col>2</xdr:col>
      <xdr:colOff>209550</xdr:colOff>
      <xdr:row>14</xdr:row>
      <xdr:rowOff>9525</xdr:rowOff>
    </xdr:to>
    <xdr:sp macro="" textlink="">
      <xdr:nvSpPr>
        <xdr:cNvPr id="1063" name="Text 50">
          <a:extLst>
            <a:ext uri="{FF2B5EF4-FFF2-40B4-BE49-F238E27FC236}">
              <a16:creationId xmlns:a16="http://schemas.microsoft.com/office/drawing/2014/main" id="{06C407B6-D6B6-170E-716B-3CA190B7A565}"/>
            </a:ext>
          </a:extLst>
        </xdr:cNvPr>
        <xdr:cNvSpPr txBox="1">
          <a:spLocks noChangeArrowheads="1"/>
        </xdr:cNvSpPr>
      </xdr:nvSpPr>
      <xdr:spPr bwMode="auto">
        <a:xfrm>
          <a:off x="485775" y="2390775"/>
          <a:ext cx="9048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6576" rIns="27432" bIns="36576" anchor="ctr" upright="1">
          <a:spAutoFit/>
        </a:bodyPr>
        <a:lstStyle/>
        <a:p>
          <a:pPr algn="ctr" rtl="0">
            <a:defRPr sz="1000"/>
          </a:pPr>
          <a:r>
            <a:rPr lang="en-US" sz="2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Texas</a:t>
          </a:r>
        </a:p>
      </xdr:txBody>
    </xdr:sp>
    <xdr:clientData/>
  </xdr:twoCellAnchor>
  <xdr:twoCellAnchor editAs="absolute">
    <xdr:from>
      <xdr:col>2</xdr:col>
      <xdr:colOff>257175</xdr:colOff>
      <xdr:row>26</xdr:row>
      <xdr:rowOff>85725</xdr:rowOff>
    </xdr:from>
    <xdr:to>
      <xdr:col>3</xdr:col>
      <xdr:colOff>0</xdr:colOff>
      <xdr:row>27</xdr:row>
      <xdr:rowOff>104775</xdr:rowOff>
    </xdr:to>
    <xdr:sp macro="" textlink="SVST">
      <xdr:nvSpPr>
        <xdr:cNvPr id="1064" name="STS">
          <a:extLst>
            <a:ext uri="{FF2B5EF4-FFF2-40B4-BE49-F238E27FC236}">
              <a16:creationId xmlns:a16="http://schemas.microsoft.com/office/drawing/2014/main" id="{089C9980-32B7-B4C2-F0FC-CC9C808E2FC4}"/>
            </a:ext>
          </a:extLst>
        </xdr:cNvPr>
        <xdr:cNvSpPr txBox="1">
          <a:spLocks noChangeArrowheads="1" noTextEdit="1"/>
        </xdr:cNvSpPr>
      </xdr:nvSpPr>
      <xdr:spPr bwMode="auto">
        <a:xfrm>
          <a:off x="1438275" y="5286375"/>
          <a:ext cx="33337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85F9695A-CA9B-4583-9B03-C5AD3484A394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4</xdr:col>
      <xdr:colOff>523875</xdr:colOff>
      <xdr:row>23</xdr:row>
      <xdr:rowOff>114300</xdr:rowOff>
    </xdr:from>
    <xdr:to>
      <xdr:col>5</xdr:col>
      <xdr:colOff>371475</xdr:colOff>
      <xdr:row>24</xdr:row>
      <xdr:rowOff>123825</xdr:rowOff>
    </xdr:to>
    <xdr:sp macro="" textlink="_SV804">
      <xdr:nvSpPr>
        <xdr:cNvPr id="1065" name="804S">
          <a:extLst>
            <a:ext uri="{FF2B5EF4-FFF2-40B4-BE49-F238E27FC236}">
              <a16:creationId xmlns:a16="http://schemas.microsoft.com/office/drawing/2014/main" id="{E2C11E19-2193-3475-CFAB-941BAC779861}"/>
            </a:ext>
          </a:extLst>
        </xdr:cNvPr>
        <xdr:cNvSpPr txBox="1">
          <a:spLocks noChangeArrowheads="1" noTextEdit="1"/>
        </xdr:cNvSpPr>
      </xdr:nvSpPr>
      <xdr:spPr bwMode="auto">
        <a:xfrm>
          <a:off x="2886075" y="4714875"/>
          <a:ext cx="4381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4B3EAE50-3706-44C8-8AF8-FC7EBF7C7908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3</xdr:col>
      <xdr:colOff>447675</xdr:colOff>
      <xdr:row>25</xdr:row>
      <xdr:rowOff>114300</xdr:rowOff>
    </xdr:from>
    <xdr:to>
      <xdr:col>4</xdr:col>
      <xdr:colOff>295275</xdr:colOff>
      <xdr:row>26</xdr:row>
      <xdr:rowOff>123825</xdr:rowOff>
    </xdr:to>
    <xdr:sp macro="" textlink="_SV802">
      <xdr:nvSpPr>
        <xdr:cNvPr id="1066" name="802S">
          <a:extLst>
            <a:ext uri="{FF2B5EF4-FFF2-40B4-BE49-F238E27FC236}">
              <a16:creationId xmlns:a16="http://schemas.microsoft.com/office/drawing/2014/main" id="{A52952A9-4DDA-E904-A012-5DA54F0FE302}"/>
            </a:ext>
          </a:extLst>
        </xdr:cNvPr>
        <xdr:cNvSpPr txBox="1">
          <a:spLocks noChangeArrowheads="1" noTextEdit="1"/>
        </xdr:cNvSpPr>
      </xdr:nvSpPr>
      <xdr:spPr bwMode="auto">
        <a:xfrm>
          <a:off x="2219325" y="5114925"/>
          <a:ext cx="4381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C5E039FD-4EB1-4B38-BE46-687772FF2BA2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3</xdr:col>
      <xdr:colOff>352425</xdr:colOff>
      <xdr:row>20</xdr:row>
      <xdr:rowOff>152400</xdr:rowOff>
    </xdr:from>
    <xdr:to>
      <xdr:col>4</xdr:col>
      <xdr:colOff>561975</xdr:colOff>
      <xdr:row>24</xdr:row>
      <xdr:rowOff>85725</xdr:rowOff>
    </xdr:to>
    <xdr:sp macro="" textlink="">
      <xdr:nvSpPr>
        <xdr:cNvPr id="1067" name="Line 43">
          <a:extLst>
            <a:ext uri="{FF2B5EF4-FFF2-40B4-BE49-F238E27FC236}">
              <a16:creationId xmlns:a16="http://schemas.microsoft.com/office/drawing/2014/main" id="{D22BAAB5-BEC9-AF39-9508-537A54DE8FF5}"/>
            </a:ext>
          </a:extLst>
        </xdr:cNvPr>
        <xdr:cNvSpPr>
          <a:spLocks noChangeShapeType="1"/>
        </xdr:cNvSpPr>
      </xdr:nvSpPr>
      <xdr:spPr bwMode="auto">
        <a:xfrm flipH="1" flipV="1">
          <a:off x="2124075" y="4152900"/>
          <a:ext cx="800100" cy="733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295275</xdr:colOff>
      <xdr:row>15</xdr:row>
      <xdr:rowOff>123825</xdr:rowOff>
    </xdr:from>
    <xdr:to>
      <xdr:col>9</xdr:col>
      <xdr:colOff>114300</xdr:colOff>
      <xdr:row>16</xdr:row>
      <xdr:rowOff>142875</xdr:rowOff>
    </xdr:to>
    <xdr:sp macro="" textlink="_SV812">
      <xdr:nvSpPr>
        <xdr:cNvPr id="1068" name="812S">
          <a:extLst>
            <a:ext uri="{FF2B5EF4-FFF2-40B4-BE49-F238E27FC236}">
              <a16:creationId xmlns:a16="http://schemas.microsoft.com/office/drawing/2014/main" id="{29F55404-90CC-F690-ADE0-FBC8E1639718}"/>
            </a:ext>
          </a:extLst>
        </xdr:cNvPr>
        <xdr:cNvSpPr txBox="1">
          <a:spLocks noChangeArrowheads="1" noTextEdit="1"/>
        </xdr:cNvSpPr>
      </xdr:nvSpPr>
      <xdr:spPr bwMode="auto">
        <a:xfrm>
          <a:off x="5019675" y="3124200"/>
          <a:ext cx="40957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F2A4CB69-FD92-4A1E-A547-E1CC2136FC8C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333375</xdr:colOff>
      <xdr:row>21</xdr:row>
      <xdr:rowOff>66675</xdr:rowOff>
    </xdr:from>
    <xdr:to>
      <xdr:col>6</xdr:col>
      <xdr:colOff>180975</xdr:colOff>
      <xdr:row>22</xdr:row>
      <xdr:rowOff>76200</xdr:rowOff>
    </xdr:to>
    <xdr:sp macro="" textlink="_SV806">
      <xdr:nvSpPr>
        <xdr:cNvPr id="1069" name="806S">
          <a:extLst>
            <a:ext uri="{FF2B5EF4-FFF2-40B4-BE49-F238E27FC236}">
              <a16:creationId xmlns:a16="http://schemas.microsoft.com/office/drawing/2014/main" id="{F62B53FD-89A3-9260-5973-C0593CCD2883}"/>
            </a:ext>
          </a:extLst>
        </xdr:cNvPr>
        <xdr:cNvSpPr txBox="1">
          <a:spLocks noChangeArrowheads="1" noTextEdit="1"/>
        </xdr:cNvSpPr>
      </xdr:nvSpPr>
      <xdr:spPr bwMode="auto">
        <a:xfrm>
          <a:off x="3286125" y="4267200"/>
          <a:ext cx="4381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0FBE6A34-C231-429F-8784-81FD959378EF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676275</xdr:colOff>
      <xdr:row>14</xdr:row>
      <xdr:rowOff>38100</xdr:rowOff>
    </xdr:from>
    <xdr:to>
      <xdr:col>7</xdr:col>
      <xdr:colOff>428625</xdr:colOff>
      <xdr:row>18</xdr:row>
      <xdr:rowOff>114300</xdr:rowOff>
    </xdr:to>
    <xdr:sp macro="" textlink="">
      <xdr:nvSpPr>
        <xdr:cNvPr id="1070" name="Line 46">
          <a:extLst>
            <a:ext uri="{FF2B5EF4-FFF2-40B4-BE49-F238E27FC236}">
              <a16:creationId xmlns:a16="http://schemas.microsoft.com/office/drawing/2014/main" id="{7E7403F2-C79F-33A2-A464-0A85E91A7C6E}"/>
            </a:ext>
          </a:extLst>
        </xdr:cNvPr>
        <xdr:cNvSpPr>
          <a:spLocks noChangeShapeType="1"/>
        </xdr:cNvSpPr>
      </xdr:nvSpPr>
      <xdr:spPr bwMode="auto">
        <a:xfrm>
          <a:off x="3543300" y="2838450"/>
          <a:ext cx="1019175" cy="876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409575</xdr:colOff>
      <xdr:row>17</xdr:row>
      <xdr:rowOff>142875</xdr:rowOff>
    </xdr:from>
    <xdr:to>
      <xdr:col>8</xdr:col>
      <xdr:colOff>257175</xdr:colOff>
      <xdr:row>18</xdr:row>
      <xdr:rowOff>152400</xdr:rowOff>
    </xdr:to>
    <xdr:sp macro="" textlink="_SV809">
      <xdr:nvSpPr>
        <xdr:cNvPr id="1071" name="809S">
          <a:extLst>
            <a:ext uri="{FF2B5EF4-FFF2-40B4-BE49-F238E27FC236}">
              <a16:creationId xmlns:a16="http://schemas.microsoft.com/office/drawing/2014/main" id="{642F6457-24CF-A018-B9C3-E602ACEC59CE}"/>
            </a:ext>
          </a:extLst>
        </xdr:cNvPr>
        <xdr:cNvSpPr txBox="1">
          <a:spLocks noChangeArrowheads="1" noTextEdit="1"/>
        </xdr:cNvSpPr>
      </xdr:nvSpPr>
      <xdr:spPr bwMode="auto">
        <a:xfrm>
          <a:off x="4543425" y="3543300"/>
          <a:ext cx="4381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5E556A55-C821-4817-8D4D-4F51B301576C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7</xdr:col>
      <xdr:colOff>161925</xdr:colOff>
      <xdr:row>10</xdr:row>
      <xdr:rowOff>76200</xdr:rowOff>
    </xdr:from>
    <xdr:to>
      <xdr:col>8</xdr:col>
      <xdr:colOff>314325</xdr:colOff>
      <xdr:row>16</xdr:row>
      <xdr:rowOff>104775</xdr:rowOff>
    </xdr:to>
    <xdr:sp macro="" textlink="">
      <xdr:nvSpPr>
        <xdr:cNvPr id="1072" name="Line 48">
          <a:extLst>
            <a:ext uri="{FF2B5EF4-FFF2-40B4-BE49-F238E27FC236}">
              <a16:creationId xmlns:a16="http://schemas.microsoft.com/office/drawing/2014/main" id="{48C7702D-4FF9-7B6D-93D1-C9AB92E26242}"/>
            </a:ext>
          </a:extLst>
        </xdr:cNvPr>
        <xdr:cNvSpPr>
          <a:spLocks noChangeShapeType="1"/>
        </xdr:cNvSpPr>
      </xdr:nvSpPr>
      <xdr:spPr bwMode="auto">
        <a:xfrm flipH="1" flipV="1">
          <a:off x="4295775" y="2076450"/>
          <a:ext cx="742950" cy="1228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457200</xdr:colOff>
      <xdr:row>8</xdr:row>
      <xdr:rowOff>152400</xdr:rowOff>
    </xdr:from>
    <xdr:to>
      <xdr:col>7</xdr:col>
      <xdr:colOff>533400</xdr:colOff>
      <xdr:row>9</xdr:row>
      <xdr:rowOff>47625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965D2A64-5036-53A3-C5BB-4ECF926BE1A9}"/>
            </a:ext>
          </a:extLst>
        </xdr:cNvPr>
        <xdr:cNvSpPr>
          <a:spLocks noChangeArrowheads="1"/>
        </xdr:cNvSpPr>
      </xdr:nvSpPr>
      <xdr:spPr bwMode="auto">
        <a:xfrm>
          <a:off x="4591050" y="1752600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47625</xdr:colOff>
      <xdr:row>14</xdr:row>
      <xdr:rowOff>180975</xdr:rowOff>
    </xdr:from>
    <xdr:to>
      <xdr:col>9</xdr:col>
      <xdr:colOff>304800</xdr:colOff>
      <xdr:row>15</xdr:row>
      <xdr:rowOff>152400</xdr:rowOff>
    </xdr:to>
    <xdr:sp macro="" textlink="">
      <xdr:nvSpPr>
        <xdr:cNvPr id="1074" name="Text 69">
          <a:extLst>
            <a:ext uri="{FF2B5EF4-FFF2-40B4-BE49-F238E27FC236}">
              <a16:creationId xmlns:a16="http://schemas.microsoft.com/office/drawing/2014/main" id="{68C1D6BB-4C9C-EA31-9F26-9FD6CB7AAB3E}"/>
            </a:ext>
          </a:extLst>
        </xdr:cNvPr>
        <xdr:cNvSpPr txBox="1">
          <a:spLocks noChangeArrowheads="1"/>
        </xdr:cNvSpPr>
      </xdr:nvSpPr>
      <xdr:spPr bwMode="auto">
        <a:xfrm>
          <a:off x="5362575" y="2981325"/>
          <a:ext cx="2571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813</a:t>
          </a:r>
        </a:p>
      </xdr:txBody>
    </xdr:sp>
    <xdr:clientData/>
  </xdr:twoCellAnchor>
  <xdr:twoCellAnchor editAs="absolute">
    <xdr:from>
      <xdr:col>7</xdr:col>
      <xdr:colOff>504825</xdr:colOff>
      <xdr:row>9</xdr:row>
      <xdr:rowOff>66675</xdr:rowOff>
    </xdr:from>
    <xdr:to>
      <xdr:col>9</xdr:col>
      <xdr:colOff>9525</xdr:colOff>
      <xdr:row>14</xdr:row>
      <xdr:rowOff>180975</xdr:rowOff>
    </xdr:to>
    <xdr:sp macro="" textlink="">
      <xdr:nvSpPr>
        <xdr:cNvPr id="1075" name="Line 51">
          <a:extLst>
            <a:ext uri="{FF2B5EF4-FFF2-40B4-BE49-F238E27FC236}">
              <a16:creationId xmlns:a16="http://schemas.microsoft.com/office/drawing/2014/main" id="{5F300B84-F92C-9AF6-A460-0F9A252FDEAD}"/>
            </a:ext>
          </a:extLst>
        </xdr:cNvPr>
        <xdr:cNvSpPr>
          <a:spLocks noChangeShapeType="1"/>
        </xdr:cNvSpPr>
      </xdr:nvSpPr>
      <xdr:spPr bwMode="auto">
        <a:xfrm flipH="1" flipV="1">
          <a:off x="4638675" y="1866900"/>
          <a:ext cx="685800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200025</xdr:colOff>
      <xdr:row>12</xdr:row>
      <xdr:rowOff>142875</xdr:rowOff>
    </xdr:from>
    <xdr:to>
      <xdr:col>9</xdr:col>
      <xdr:colOff>457200</xdr:colOff>
      <xdr:row>13</xdr:row>
      <xdr:rowOff>114300</xdr:rowOff>
    </xdr:to>
    <xdr:sp macro="" textlink="">
      <xdr:nvSpPr>
        <xdr:cNvPr id="1076" name="Text 74">
          <a:extLst>
            <a:ext uri="{FF2B5EF4-FFF2-40B4-BE49-F238E27FC236}">
              <a16:creationId xmlns:a16="http://schemas.microsoft.com/office/drawing/2014/main" id="{4213F647-65A9-788C-1994-EF40B2806996}"/>
            </a:ext>
          </a:extLst>
        </xdr:cNvPr>
        <xdr:cNvSpPr txBox="1">
          <a:spLocks noChangeArrowheads="1"/>
        </xdr:cNvSpPr>
      </xdr:nvSpPr>
      <xdr:spPr bwMode="auto">
        <a:xfrm>
          <a:off x="5514975" y="2543175"/>
          <a:ext cx="2571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814</a:t>
          </a:r>
        </a:p>
      </xdr:txBody>
    </xdr:sp>
    <xdr:clientData/>
  </xdr:twoCellAnchor>
  <xdr:twoCellAnchor editAs="absolute">
    <xdr:from>
      <xdr:col>8</xdr:col>
      <xdr:colOff>28575</xdr:colOff>
      <xdr:row>8</xdr:row>
      <xdr:rowOff>104775</xdr:rowOff>
    </xdr:from>
    <xdr:to>
      <xdr:col>9</xdr:col>
      <xdr:colOff>190500</xdr:colOff>
      <xdr:row>12</xdr:row>
      <xdr:rowOff>142875</xdr:rowOff>
    </xdr:to>
    <xdr:sp macro="" textlink="">
      <xdr:nvSpPr>
        <xdr:cNvPr id="1077" name="Line 53">
          <a:extLst>
            <a:ext uri="{FF2B5EF4-FFF2-40B4-BE49-F238E27FC236}">
              <a16:creationId xmlns:a16="http://schemas.microsoft.com/office/drawing/2014/main" id="{4FFE25EB-DC1C-B1B1-10E7-87633C1892F5}"/>
            </a:ext>
          </a:extLst>
        </xdr:cNvPr>
        <xdr:cNvSpPr>
          <a:spLocks noChangeShapeType="1"/>
        </xdr:cNvSpPr>
      </xdr:nvSpPr>
      <xdr:spPr bwMode="auto">
        <a:xfrm flipH="1" flipV="1">
          <a:off x="4752975" y="1704975"/>
          <a:ext cx="752475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581025</xdr:colOff>
      <xdr:row>11</xdr:row>
      <xdr:rowOff>66675</xdr:rowOff>
    </xdr:from>
    <xdr:to>
      <xdr:col>10</xdr:col>
      <xdr:colOff>161925</xdr:colOff>
      <xdr:row>12</xdr:row>
      <xdr:rowOff>38100</xdr:rowOff>
    </xdr:to>
    <xdr:sp macro="" textlink="">
      <xdr:nvSpPr>
        <xdr:cNvPr id="1078" name="Text 77">
          <a:extLst>
            <a:ext uri="{FF2B5EF4-FFF2-40B4-BE49-F238E27FC236}">
              <a16:creationId xmlns:a16="http://schemas.microsoft.com/office/drawing/2014/main" id="{B5E2A56B-CAA6-8705-E944-026C14AE8BF2}"/>
            </a:ext>
          </a:extLst>
        </xdr:cNvPr>
        <xdr:cNvSpPr txBox="1">
          <a:spLocks noChangeArrowheads="1"/>
        </xdr:cNvSpPr>
      </xdr:nvSpPr>
      <xdr:spPr bwMode="auto">
        <a:xfrm>
          <a:off x="5895975" y="2266950"/>
          <a:ext cx="4000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814-1A</a:t>
          </a:r>
        </a:p>
      </xdr:txBody>
    </xdr:sp>
    <xdr:clientData/>
  </xdr:twoCellAnchor>
  <xdr:twoCellAnchor editAs="absolute">
    <xdr:from>
      <xdr:col>8</xdr:col>
      <xdr:colOff>219075</xdr:colOff>
      <xdr:row>8</xdr:row>
      <xdr:rowOff>0</xdr:rowOff>
    </xdr:from>
    <xdr:to>
      <xdr:col>9</xdr:col>
      <xdr:colOff>561975</xdr:colOff>
      <xdr:row>11</xdr:row>
      <xdr:rowOff>28575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3E514DDC-4091-B868-BB4F-A03B8669078B}"/>
            </a:ext>
          </a:extLst>
        </xdr:cNvPr>
        <xdr:cNvSpPr>
          <a:spLocks noChangeShapeType="1"/>
        </xdr:cNvSpPr>
      </xdr:nvSpPr>
      <xdr:spPr bwMode="auto">
        <a:xfrm flipH="1" flipV="1">
          <a:off x="4943475" y="1600200"/>
          <a:ext cx="933450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9</xdr:row>
      <xdr:rowOff>142875</xdr:rowOff>
    </xdr:from>
    <xdr:to>
      <xdr:col>11</xdr:col>
      <xdr:colOff>276225</xdr:colOff>
      <xdr:row>10</xdr:row>
      <xdr:rowOff>114300</xdr:rowOff>
    </xdr:to>
    <xdr:sp macro="" textlink="">
      <xdr:nvSpPr>
        <xdr:cNvPr id="1080" name="Text 80">
          <a:extLst>
            <a:ext uri="{FF2B5EF4-FFF2-40B4-BE49-F238E27FC236}">
              <a16:creationId xmlns:a16="http://schemas.microsoft.com/office/drawing/2014/main" id="{3725B001-BCC3-C682-56AF-B9996C0AEE1D}"/>
            </a:ext>
          </a:extLst>
        </xdr:cNvPr>
        <xdr:cNvSpPr txBox="1">
          <a:spLocks noChangeArrowheads="1"/>
        </xdr:cNvSpPr>
      </xdr:nvSpPr>
      <xdr:spPr bwMode="auto">
        <a:xfrm>
          <a:off x="6724650" y="1943100"/>
          <a:ext cx="2762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820</a:t>
          </a:r>
        </a:p>
      </xdr:txBody>
    </xdr:sp>
    <xdr:clientData/>
  </xdr:twoCellAnchor>
  <xdr:twoCellAnchor editAs="absolute">
    <xdr:from>
      <xdr:col>9</xdr:col>
      <xdr:colOff>723900</xdr:colOff>
      <xdr:row>3</xdr:row>
      <xdr:rowOff>104775</xdr:rowOff>
    </xdr:from>
    <xdr:to>
      <xdr:col>10</xdr:col>
      <xdr:colOff>590550</xdr:colOff>
      <xdr:row>9</xdr:row>
      <xdr:rowOff>123825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7CCDE1C7-8B6A-3025-5C04-099E94FC8BEC}"/>
            </a:ext>
          </a:extLst>
        </xdr:cNvPr>
        <xdr:cNvSpPr>
          <a:spLocks noChangeShapeType="1"/>
        </xdr:cNvSpPr>
      </xdr:nvSpPr>
      <xdr:spPr bwMode="auto">
        <a:xfrm flipH="1" flipV="1">
          <a:off x="6038850" y="704850"/>
          <a:ext cx="68580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638175</xdr:colOff>
      <xdr:row>0</xdr:row>
      <xdr:rowOff>180975</xdr:rowOff>
    </xdr:from>
    <xdr:to>
      <xdr:col>12</xdr:col>
      <xdr:colOff>561975</xdr:colOff>
      <xdr:row>3</xdr:row>
      <xdr:rowOff>28575</xdr:rowOff>
    </xdr:to>
    <xdr:sp macro="" textlink="">
      <xdr:nvSpPr>
        <xdr:cNvPr id="1082" name="Text 83">
          <a:extLst>
            <a:ext uri="{FF2B5EF4-FFF2-40B4-BE49-F238E27FC236}">
              <a16:creationId xmlns:a16="http://schemas.microsoft.com/office/drawing/2014/main" id="{017E6628-A517-D0FB-A468-DA0921E02E30}"/>
            </a:ext>
          </a:extLst>
        </xdr:cNvPr>
        <xdr:cNvSpPr txBox="1">
          <a:spLocks noChangeArrowheads="1"/>
        </xdr:cNvSpPr>
      </xdr:nvSpPr>
      <xdr:spPr bwMode="auto">
        <a:xfrm>
          <a:off x="6724650" y="180975"/>
          <a:ext cx="1152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36576" anchor="ctr" upright="1"/>
        <a:lstStyle/>
        <a:p>
          <a:pPr algn="l" rtl="0">
            <a:lnSpc>
              <a:spcPts val="2400"/>
            </a:lnSpc>
            <a:defRPr sz="1000"/>
          </a:pPr>
          <a:r>
            <a:rPr lang="en-US" sz="22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Louisiana</a:t>
          </a:r>
        </a:p>
      </xdr:txBody>
    </xdr:sp>
    <xdr:clientData/>
  </xdr:twoCellAnchor>
  <xdr:twoCellAnchor editAs="absolute">
    <xdr:from>
      <xdr:col>4</xdr:col>
      <xdr:colOff>180975</xdr:colOff>
      <xdr:row>18</xdr:row>
      <xdr:rowOff>66675</xdr:rowOff>
    </xdr:from>
    <xdr:to>
      <xdr:col>5</xdr:col>
      <xdr:colOff>352425</xdr:colOff>
      <xdr:row>22</xdr:row>
      <xdr:rowOff>47625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14044EF2-AAD8-3B5B-DAAB-C858A2F61797}"/>
            </a:ext>
          </a:extLst>
        </xdr:cNvPr>
        <xdr:cNvSpPr>
          <a:spLocks noChangeShapeType="1"/>
        </xdr:cNvSpPr>
      </xdr:nvSpPr>
      <xdr:spPr bwMode="auto">
        <a:xfrm flipH="1" flipV="1">
          <a:off x="2543175" y="3667125"/>
          <a:ext cx="76200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0</xdr:colOff>
      <xdr:row>27</xdr:row>
      <xdr:rowOff>66675</xdr:rowOff>
    </xdr:from>
    <xdr:to>
      <xdr:col>3</xdr:col>
      <xdr:colOff>47625</xdr:colOff>
      <xdr:row>28</xdr:row>
      <xdr:rowOff>38100</xdr:rowOff>
    </xdr:to>
    <xdr:sp macro="" textlink="">
      <xdr:nvSpPr>
        <xdr:cNvPr id="1084" name="Text 47">
          <a:extLst>
            <a:ext uri="{FF2B5EF4-FFF2-40B4-BE49-F238E27FC236}">
              <a16:creationId xmlns:a16="http://schemas.microsoft.com/office/drawing/2014/main" id="{F50E8DF6-749C-F995-A7C2-D8016C4F8C00}"/>
            </a:ext>
          </a:extLst>
        </xdr:cNvPr>
        <xdr:cNvSpPr txBox="1">
          <a:spLocks noChangeArrowheads="1"/>
        </xdr:cNvSpPr>
      </xdr:nvSpPr>
      <xdr:spPr bwMode="auto">
        <a:xfrm>
          <a:off x="1181100" y="5467350"/>
          <a:ext cx="6381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South Texas</a:t>
          </a:r>
        </a:p>
      </xdr:txBody>
    </xdr:sp>
    <xdr:clientData/>
  </xdr:twoCellAnchor>
  <xdr:twoCellAnchor editAs="absolute">
    <xdr:from>
      <xdr:col>3</xdr:col>
      <xdr:colOff>504825</xdr:colOff>
      <xdr:row>26</xdr:row>
      <xdr:rowOff>85725</xdr:rowOff>
    </xdr:from>
    <xdr:to>
      <xdr:col>4</xdr:col>
      <xdr:colOff>190500</xdr:colOff>
      <xdr:row>27</xdr:row>
      <xdr:rowOff>66675</xdr:rowOff>
    </xdr:to>
    <xdr:sp macro="" textlink="">
      <xdr:nvSpPr>
        <xdr:cNvPr id="1085" name="Text 52">
          <a:extLst>
            <a:ext uri="{FF2B5EF4-FFF2-40B4-BE49-F238E27FC236}">
              <a16:creationId xmlns:a16="http://schemas.microsoft.com/office/drawing/2014/main" id="{9687AC3D-E506-9A5F-43F6-1194B9CE6E70}"/>
            </a:ext>
          </a:extLst>
        </xdr:cNvPr>
        <xdr:cNvSpPr txBox="1">
          <a:spLocks noChangeArrowheads="1"/>
        </xdr:cNvSpPr>
      </xdr:nvSpPr>
      <xdr:spPr bwMode="auto">
        <a:xfrm>
          <a:off x="2276475" y="5286375"/>
          <a:ext cx="2762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802</a:t>
          </a:r>
        </a:p>
      </xdr:txBody>
    </xdr:sp>
    <xdr:clientData/>
  </xdr:twoCellAnchor>
  <xdr:twoCellAnchor editAs="absolute">
    <xdr:from>
      <xdr:col>4</xdr:col>
      <xdr:colOff>581025</xdr:colOff>
      <xdr:row>24</xdr:row>
      <xdr:rowOff>114300</xdr:rowOff>
    </xdr:from>
    <xdr:to>
      <xdr:col>5</xdr:col>
      <xdr:colOff>266700</xdr:colOff>
      <xdr:row>25</xdr:row>
      <xdr:rowOff>85725</xdr:rowOff>
    </xdr:to>
    <xdr:sp macro="" textlink="">
      <xdr:nvSpPr>
        <xdr:cNvPr id="1086" name="Text 51">
          <a:extLst>
            <a:ext uri="{FF2B5EF4-FFF2-40B4-BE49-F238E27FC236}">
              <a16:creationId xmlns:a16="http://schemas.microsoft.com/office/drawing/2014/main" id="{DA1B4776-C08B-66E6-B4A1-4A925031984E}"/>
            </a:ext>
          </a:extLst>
        </xdr:cNvPr>
        <xdr:cNvSpPr txBox="1">
          <a:spLocks noChangeArrowheads="1"/>
        </xdr:cNvSpPr>
      </xdr:nvSpPr>
      <xdr:spPr bwMode="auto">
        <a:xfrm>
          <a:off x="2943225" y="4914900"/>
          <a:ext cx="2762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804</a:t>
          </a:r>
        </a:p>
      </xdr:txBody>
    </xdr:sp>
    <xdr:clientData/>
  </xdr:twoCellAnchor>
  <xdr:twoCellAnchor editAs="absolute">
    <xdr:from>
      <xdr:col>5</xdr:col>
      <xdr:colOff>371475</xdr:colOff>
      <xdr:row>22</xdr:row>
      <xdr:rowOff>66675</xdr:rowOff>
    </xdr:from>
    <xdr:to>
      <xdr:col>6</xdr:col>
      <xdr:colOff>47625</xdr:colOff>
      <xdr:row>23</xdr:row>
      <xdr:rowOff>38100</xdr:rowOff>
    </xdr:to>
    <xdr:sp macro="" textlink="">
      <xdr:nvSpPr>
        <xdr:cNvPr id="1087" name="Text 60">
          <a:extLst>
            <a:ext uri="{FF2B5EF4-FFF2-40B4-BE49-F238E27FC236}">
              <a16:creationId xmlns:a16="http://schemas.microsoft.com/office/drawing/2014/main" id="{23924AA8-660A-9388-B977-141D721D82DC}"/>
            </a:ext>
          </a:extLst>
        </xdr:cNvPr>
        <xdr:cNvSpPr txBox="1">
          <a:spLocks noChangeArrowheads="1"/>
        </xdr:cNvSpPr>
      </xdr:nvSpPr>
      <xdr:spPr bwMode="auto">
        <a:xfrm>
          <a:off x="3324225" y="4467225"/>
          <a:ext cx="2667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806</a:t>
          </a:r>
        </a:p>
      </xdr:txBody>
    </xdr:sp>
    <xdr:clientData/>
  </xdr:twoCellAnchor>
  <xdr:twoCellAnchor editAs="absolute">
    <xdr:from>
      <xdr:col>7</xdr:col>
      <xdr:colOff>457200</xdr:colOff>
      <xdr:row>18</xdr:row>
      <xdr:rowOff>123825</xdr:rowOff>
    </xdr:from>
    <xdr:to>
      <xdr:col>8</xdr:col>
      <xdr:colOff>142875</xdr:colOff>
      <xdr:row>19</xdr:row>
      <xdr:rowOff>104775</xdr:rowOff>
    </xdr:to>
    <xdr:sp macro="" textlink="">
      <xdr:nvSpPr>
        <xdr:cNvPr id="1088" name="Text 59">
          <a:extLst>
            <a:ext uri="{FF2B5EF4-FFF2-40B4-BE49-F238E27FC236}">
              <a16:creationId xmlns:a16="http://schemas.microsoft.com/office/drawing/2014/main" id="{453B6D66-4569-4D6C-1663-07404EB70D25}"/>
            </a:ext>
          </a:extLst>
        </xdr:cNvPr>
        <xdr:cNvSpPr txBox="1">
          <a:spLocks noChangeArrowheads="1"/>
        </xdr:cNvSpPr>
      </xdr:nvSpPr>
      <xdr:spPr bwMode="auto">
        <a:xfrm>
          <a:off x="4591050" y="3724275"/>
          <a:ext cx="2762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809</a:t>
          </a:r>
        </a:p>
      </xdr:txBody>
    </xdr:sp>
    <xdr:clientData/>
  </xdr:twoCellAnchor>
  <xdr:twoCellAnchor editAs="absolute">
    <xdr:from>
      <xdr:col>8</xdr:col>
      <xdr:colOff>333375</xdr:colOff>
      <xdr:row>16</xdr:row>
      <xdr:rowOff>114300</xdr:rowOff>
    </xdr:from>
    <xdr:to>
      <xdr:col>8</xdr:col>
      <xdr:colOff>581025</xdr:colOff>
      <xdr:row>17</xdr:row>
      <xdr:rowOff>85725</xdr:rowOff>
    </xdr:to>
    <xdr:sp macro="" textlink="">
      <xdr:nvSpPr>
        <xdr:cNvPr id="1089" name="Text 66">
          <a:extLst>
            <a:ext uri="{FF2B5EF4-FFF2-40B4-BE49-F238E27FC236}">
              <a16:creationId xmlns:a16="http://schemas.microsoft.com/office/drawing/2014/main" id="{D821CF89-A512-FB36-9276-609F82D0330F}"/>
            </a:ext>
          </a:extLst>
        </xdr:cNvPr>
        <xdr:cNvSpPr txBox="1">
          <a:spLocks noChangeArrowheads="1"/>
        </xdr:cNvSpPr>
      </xdr:nvSpPr>
      <xdr:spPr bwMode="auto">
        <a:xfrm>
          <a:off x="5057775" y="3314700"/>
          <a:ext cx="2476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812</a:t>
          </a:r>
        </a:p>
      </xdr:txBody>
    </xdr:sp>
    <xdr:clientData/>
  </xdr:twoCellAnchor>
  <xdr:twoCellAnchor editAs="absolute">
    <xdr:from>
      <xdr:col>6</xdr:col>
      <xdr:colOff>495300</xdr:colOff>
      <xdr:row>7</xdr:row>
      <xdr:rowOff>66675</xdr:rowOff>
    </xdr:from>
    <xdr:to>
      <xdr:col>7</xdr:col>
      <xdr:colOff>161925</xdr:colOff>
      <xdr:row>9</xdr:row>
      <xdr:rowOff>180975</xdr:rowOff>
    </xdr:to>
    <xdr:sp macro="" textlink="">
      <xdr:nvSpPr>
        <xdr:cNvPr id="1090" name="Line 66">
          <a:extLst>
            <a:ext uri="{FF2B5EF4-FFF2-40B4-BE49-F238E27FC236}">
              <a16:creationId xmlns:a16="http://schemas.microsoft.com/office/drawing/2014/main" id="{C1F88D52-7216-7556-875A-8F622E7D3EAA}"/>
            </a:ext>
          </a:extLst>
        </xdr:cNvPr>
        <xdr:cNvSpPr>
          <a:spLocks noChangeShapeType="1"/>
        </xdr:cNvSpPr>
      </xdr:nvSpPr>
      <xdr:spPr bwMode="auto">
        <a:xfrm>
          <a:off x="4038600" y="1466850"/>
          <a:ext cx="257175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352425</xdr:colOff>
      <xdr:row>6</xdr:row>
      <xdr:rowOff>66675</xdr:rowOff>
    </xdr:from>
    <xdr:to>
      <xdr:col>7</xdr:col>
      <xdr:colOff>104775</xdr:colOff>
      <xdr:row>7</xdr:row>
      <xdr:rowOff>38100</xdr:rowOff>
    </xdr:to>
    <xdr:sp macro="" textlink="">
      <xdr:nvSpPr>
        <xdr:cNvPr id="1091" name="Text 92">
          <a:extLst>
            <a:ext uri="{FF2B5EF4-FFF2-40B4-BE49-F238E27FC236}">
              <a16:creationId xmlns:a16="http://schemas.microsoft.com/office/drawing/2014/main" id="{198C48DB-C85D-AB8D-C5C3-45C90300AFBB}"/>
            </a:ext>
          </a:extLst>
        </xdr:cNvPr>
        <xdr:cNvSpPr txBox="1">
          <a:spLocks noChangeArrowheads="1"/>
        </xdr:cNvSpPr>
      </xdr:nvSpPr>
      <xdr:spPr bwMode="auto">
        <a:xfrm>
          <a:off x="3895725" y="1266825"/>
          <a:ext cx="3429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Julliff</a:t>
          </a:r>
        </a:p>
      </xdr:txBody>
    </xdr:sp>
    <xdr:clientData/>
  </xdr:twoCellAnchor>
  <xdr:twoCellAnchor editAs="absolute">
    <xdr:from>
      <xdr:col>8</xdr:col>
      <xdr:colOff>0</xdr:colOff>
      <xdr:row>2</xdr:row>
      <xdr:rowOff>114300</xdr:rowOff>
    </xdr:from>
    <xdr:to>
      <xdr:col>9</xdr:col>
      <xdr:colOff>9525</xdr:colOff>
      <xdr:row>3</xdr:row>
      <xdr:rowOff>85725</xdr:rowOff>
    </xdr:to>
    <xdr:sp macro="" textlink="">
      <xdr:nvSpPr>
        <xdr:cNvPr id="1092" name="Text 94">
          <a:extLst>
            <a:ext uri="{FF2B5EF4-FFF2-40B4-BE49-F238E27FC236}">
              <a16:creationId xmlns:a16="http://schemas.microsoft.com/office/drawing/2014/main" id="{5B014787-DE4D-814E-15AD-82880F8E0070}"/>
            </a:ext>
          </a:extLst>
        </xdr:cNvPr>
        <xdr:cNvSpPr txBox="1">
          <a:spLocks noChangeArrowheads="1"/>
        </xdr:cNvSpPr>
      </xdr:nvSpPr>
      <xdr:spPr bwMode="auto">
        <a:xfrm>
          <a:off x="4724400" y="514350"/>
          <a:ext cx="6000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Moss Bluff</a:t>
          </a:r>
        </a:p>
      </xdr:txBody>
    </xdr:sp>
    <xdr:clientData/>
  </xdr:twoCellAnchor>
  <xdr:twoCellAnchor editAs="absolute">
    <xdr:from>
      <xdr:col>8</xdr:col>
      <xdr:colOff>295275</xdr:colOff>
      <xdr:row>3</xdr:row>
      <xdr:rowOff>104775</xdr:rowOff>
    </xdr:from>
    <xdr:to>
      <xdr:col>8</xdr:col>
      <xdr:colOff>571500</xdr:colOff>
      <xdr:row>5</xdr:row>
      <xdr:rowOff>190500</xdr:rowOff>
    </xdr:to>
    <xdr:sp macro="" textlink="">
      <xdr:nvSpPr>
        <xdr:cNvPr id="1093" name="MBIN" hidden="1">
          <a:extLst>
            <a:ext uri="{FF2B5EF4-FFF2-40B4-BE49-F238E27FC236}">
              <a16:creationId xmlns:a16="http://schemas.microsoft.com/office/drawing/2014/main" id="{D344E096-D195-0E34-5087-DA6DD4E36AA8}"/>
            </a:ext>
          </a:extLst>
        </xdr:cNvPr>
        <xdr:cNvSpPr>
          <a:spLocks noChangeShapeType="1"/>
        </xdr:cNvSpPr>
      </xdr:nvSpPr>
      <xdr:spPr bwMode="auto">
        <a:xfrm>
          <a:off x="5019675" y="704850"/>
          <a:ext cx="276225" cy="4857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409575</xdr:colOff>
      <xdr:row>3</xdr:row>
      <xdr:rowOff>123825</xdr:rowOff>
    </xdr:from>
    <xdr:to>
      <xdr:col>9</xdr:col>
      <xdr:colOff>0</xdr:colOff>
      <xdr:row>6</xdr:row>
      <xdr:rowOff>0</xdr:rowOff>
    </xdr:to>
    <xdr:sp macro="" textlink="">
      <xdr:nvSpPr>
        <xdr:cNvPr id="1094" name="MBOUT">
          <a:extLst>
            <a:ext uri="{FF2B5EF4-FFF2-40B4-BE49-F238E27FC236}">
              <a16:creationId xmlns:a16="http://schemas.microsoft.com/office/drawing/2014/main" id="{97890672-DC2D-A4A0-B792-7A0E9C4F0F83}"/>
            </a:ext>
          </a:extLst>
        </xdr:cNvPr>
        <xdr:cNvSpPr>
          <a:spLocks noChangeShapeType="1"/>
        </xdr:cNvSpPr>
      </xdr:nvSpPr>
      <xdr:spPr bwMode="auto">
        <a:xfrm flipH="1" flipV="1">
          <a:off x="5133975" y="723900"/>
          <a:ext cx="180975" cy="4762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9525</xdr:colOff>
      <xdr:row>0</xdr:row>
      <xdr:rowOff>0</xdr:rowOff>
    </xdr:from>
    <xdr:to>
      <xdr:col>3</xdr:col>
      <xdr:colOff>104775</xdr:colOff>
      <xdr:row>2</xdr:row>
      <xdr:rowOff>19050</xdr:rowOff>
    </xdr:to>
    <xdr:pic>
      <xdr:nvPicPr>
        <xdr:cNvPr id="1095" name="Picture 98">
          <a:extLst>
            <a:ext uri="{FF2B5EF4-FFF2-40B4-BE49-F238E27FC236}">
              <a16:creationId xmlns:a16="http://schemas.microsoft.com/office/drawing/2014/main" id="{5CF915FC-1DE7-B3C4-C195-5B65CF63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8669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  <xdr:twoCellAnchor editAs="absolute">
    <xdr:from>
      <xdr:col>0</xdr:col>
      <xdr:colOff>0</xdr:colOff>
      <xdr:row>2</xdr:row>
      <xdr:rowOff>66675</xdr:rowOff>
    </xdr:from>
    <xdr:to>
      <xdr:col>3</xdr:col>
      <xdr:colOff>104775</xdr:colOff>
      <xdr:row>6</xdr:row>
      <xdr:rowOff>28575</xdr:rowOff>
    </xdr:to>
    <xdr:sp macro="" textlink="">
      <xdr:nvSpPr>
        <xdr:cNvPr id="1096" name="Text 99">
          <a:extLst>
            <a:ext uri="{FF2B5EF4-FFF2-40B4-BE49-F238E27FC236}">
              <a16:creationId xmlns:a16="http://schemas.microsoft.com/office/drawing/2014/main" id="{8E2D671C-2122-125C-E9BC-0A8EF7DC77BC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18764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45720" tIns="36576" rIns="45720" bIns="36576" anchor="ctr" upright="1"/>
        <a:lstStyle/>
        <a:p>
          <a:pPr algn="ctr" rtl="0">
            <a:lnSpc>
              <a:spcPts val="2400"/>
            </a:lnSpc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Channel A/S Pipeline</a:t>
          </a:r>
        </a:p>
      </xdr:txBody>
    </xdr:sp>
    <xdr:clientData/>
  </xdr:twoCellAnchor>
  <xdr:twoCellAnchor editAs="absolute">
    <xdr:from>
      <xdr:col>6</xdr:col>
      <xdr:colOff>447675</xdr:colOff>
      <xdr:row>22</xdr:row>
      <xdr:rowOff>28575</xdr:rowOff>
    </xdr:from>
    <xdr:to>
      <xdr:col>9</xdr:col>
      <xdr:colOff>561975</xdr:colOff>
      <xdr:row>24</xdr:row>
      <xdr:rowOff>76200</xdr:rowOff>
    </xdr:to>
    <xdr:sp macro="" textlink="">
      <xdr:nvSpPr>
        <xdr:cNvPr id="1097" name="Text 100">
          <a:extLst>
            <a:ext uri="{FF2B5EF4-FFF2-40B4-BE49-F238E27FC236}">
              <a16:creationId xmlns:a16="http://schemas.microsoft.com/office/drawing/2014/main" id="{55A0C46E-E757-ACDD-8AAF-B2BB09FF236E}"/>
            </a:ext>
          </a:extLst>
        </xdr:cNvPr>
        <xdr:cNvSpPr txBox="1">
          <a:spLocks noChangeArrowheads="1"/>
        </xdr:cNvSpPr>
      </xdr:nvSpPr>
      <xdr:spPr bwMode="auto">
        <a:xfrm>
          <a:off x="3990975" y="4429125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32004" anchor="ctr" upright="1"/>
        <a:lstStyle/>
        <a:p>
          <a:pPr algn="l" rtl="0">
            <a:defRPr sz="1000"/>
          </a:pPr>
          <a:r>
            <a:rPr lang="en-US" sz="22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Gulf of Mexico</a:t>
          </a:r>
        </a:p>
      </xdr:txBody>
    </xdr:sp>
    <xdr:clientData/>
  </xdr:twoCellAnchor>
  <xdr:twoCellAnchor editAs="absolute">
    <xdr:from>
      <xdr:col>3</xdr:col>
      <xdr:colOff>219075</xdr:colOff>
      <xdr:row>27</xdr:row>
      <xdr:rowOff>180975</xdr:rowOff>
    </xdr:from>
    <xdr:to>
      <xdr:col>12</xdr:col>
      <xdr:colOff>257175</xdr:colOff>
      <xdr:row>35</xdr:row>
      <xdr:rowOff>180975</xdr:rowOff>
    </xdr:to>
    <xdr:sp macro="" textlink="" fLocksText="0">
      <xdr:nvSpPr>
        <xdr:cNvPr id="1098" name="Text 101">
          <a:extLst>
            <a:ext uri="{FF2B5EF4-FFF2-40B4-BE49-F238E27FC236}">
              <a16:creationId xmlns:a16="http://schemas.microsoft.com/office/drawing/2014/main" id="{1ADF3F2C-638A-F070-88B5-2A1BE45ECB60}"/>
            </a:ext>
          </a:extLst>
        </xdr:cNvPr>
        <xdr:cNvSpPr txBox="1">
          <a:spLocks noChangeArrowheads="1"/>
        </xdr:cNvSpPr>
      </xdr:nvSpPr>
      <xdr:spPr bwMode="auto">
        <a:xfrm>
          <a:off x="1990725" y="5581650"/>
          <a:ext cx="5581650" cy="160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COMMENTS: </a:t>
          </a:r>
        </a:p>
      </xdr:txBody>
    </xdr:sp>
    <xdr:clientData/>
  </xdr:twoCellAnchor>
  <xdr:twoCellAnchor editAs="absolute">
    <xdr:from>
      <xdr:col>5</xdr:col>
      <xdr:colOff>123825</xdr:colOff>
      <xdr:row>7</xdr:row>
      <xdr:rowOff>114300</xdr:rowOff>
    </xdr:from>
    <xdr:to>
      <xdr:col>5</xdr:col>
      <xdr:colOff>495300</xdr:colOff>
      <xdr:row>8</xdr:row>
      <xdr:rowOff>95250</xdr:rowOff>
    </xdr:to>
    <xdr:sp macro="" textlink="SVKaty">
      <xdr:nvSpPr>
        <xdr:cNvPr id="1099" name="16088S">
          <a:extLst>
            <a:ext uri="{FF2B5EF4-FFF2-40B4-BE49-F238E27FC236}">
              <a16:creationId xmlns:a16="http://schemas.microsoft.com/office/drawing/2014/main" id="{0404839F-A0E7-40EB-6812-2EDAC652A95D}"/>
            </a:ext>
          </a:extLst>
        </xdr:cNvPr>
        <xdr:cNvSpPr txBox="1">
          <a:spLocks noChangeArrowheads="1" noTextEdit="1"/>
        </xdr:cNvSpPr>
      </xdr:nvSpPr>
      <xdr:spPr bwMode="auto">
        <a:xfrm>
          <a:off x="3076575" y="1514475"/>
          <a:ext cx="3714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fld id="{A3DE6087-7683-4DFD-8B36-F050C903D05A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495300</xdr:colOff>
      <xdr:row>9</xdr:row>
      <xdr:rowOff>142875</xdr:rowOff>
    </xdr:from>
    <xdr:to>
      <xdr:col>6</xdr:col>
      <xdr:colOff>333375</xdr:colOff>
      <xdr:row>10</xdr:row>
      <xdr:rowOff>104775</xdr:rowOff>
    </xdr:to>
    <xdr:sp macro="" textlink="SVParish">
      <xdr:nvSpPr>
        <xdr:cNvPr id="1100" name="16088S">
          <a:extLst>
            <a:ext uri="{FF2B5EF4-FFF2-40B4-BE49-F238E27FC236}">
              <a16:creationId xmlns:a16="http://schemas.microsoft.com/office/drawing/2014/main" id="{BD608127-5FB4-8686-7E44-783AA7307757}"/>
            </a:ext>
          </a:extLst>
        </xdr:cNvPr>
        <xdr:cNvSpPr txBox="1">
          <a:spLocks noChangeArrowheads="1" noTextEdit="1"/>
        </xdr:cNvSpPr>
      </xdr:nvSpPr>
      <xdr:spPr bwMode="auto">
        <a:xfrm>
          <a:off x="3448050" y="1943100"/>
          <a:ext cx="4286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fld id="{BE9037C6-FE52-43D6-9AF8-2B3958D87069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104775</xdr:colOff>
      <xdr:row>8</xdr:row>
      <xdr:rowOff>85725</xdr:rowOff>
    </xdr:from>
    <xdr:to>
      <xdr:col>6</xdr:col>
      <xdr:colOff>28575</xdr:colOff>
      <xdr:row>9</xdr:row>
      <xdr:rowOff>66675</xdr:rowOff>
    </xdr:to>
    <xdr:sp macro="" textlink="">
      <xdr:nvSpPr>
        <xdr:cNvPr id="1101" name="Text 92">
          <a:extLst>
            <a:ext uri="{FF2B5EF4-FFF2-40B4-BE49-F238E27FC236}">
              <a16:creationId xmlns:a16="http://schemas.microsoft.com/office/drawing/2014/main" id="{3B101DA8-2D1B-3FED-EFE3-965B279FD2C5}"/>
            </a:ext>
          </a:extLst>
        </xdr:cNvPr>
        <xdr:cNvSpPr txBox="1">
          <a:spLocks noChangeArrowheads="1"/>
        </xdr:cNvSpPr>
      </xdr:nvSpPr>
      <xdr:spPr bwMode="auto">
        <a:xfrm>
          <a:off x="3057525" y="1685925"/>
          <a:ext cx="5143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TGP Katy</a:t>
          </a:r>
        </a:p>
      </xdr:txBody>
    </xdr:sp>
    <xdr:clientData/>
  </xdr:twoCellAnchor>
  <xdr:twoCellAnchor editAs="absolute">
    <xdr:from>
      <xdr:col>5</xdr:col>
      <xdr:colOff>485775</xdr:colOff>
      <xdr:row>10</xdr:row>
      <xdr:rowOff>114300</xdr:rowOff>
    </xdr:from>
    <xdr:to>
      <xdr:col>6</xdr:col>
      <xdr:colOff>504825</xdr:colOff>
      <xdr:row>11</xdr:row>
      <xdr:rowOff>85725</xdr:rowOff>
    </xdr:to>
    <xdr:sp macro="" textlink="">
      <xdr:nvSpPr>
        <xdr:cNvPr id="1102" name="Text 92">
          <a:extLst>
            <a:ext uri="{FF2B5EF4-FFF2-40B4-BE49-F238E27FC236}">
              <a16:creationId xmlns:a16="http://schemas.microsoft.com/office/drawing/2014/main" id="{2853EC17-CD2F-EA9A-ECCC-36FBAA78AAB6}"/>
            </a:ext>
          </a:extLst>
        </xdr:cNvPr>
        <xdr:cNvSpPr txBox="1">
          <a:spLocks noChangeArrowheads="1"/>
        </xdr:cNvSpPr>
      </xdr:nvSpPr>
      <xdr:spPr bwMode="auto">
        <a:xfrm>
          <a:off x="3438525" y="2114550"/>
          <a:ext cx="6096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Parish Plant</a:t>
          </a:r>
        </a:p>
      </xdr:txBody>
    </xdr:sp>
    <xdr:clientData/>
  </xdr:twoCellAnchor>
  <xdr:twoCellAnchor>
    <xdr:from>
      <xdr:col>6</xdr:col>
      <xdr:colOff>361950</xdr:colOff>
      <xdr:row>9</xdr:row>
      <xdr:rowOff>114300</xdr:rowOff>
    </xdr:from>
    <xdr:to>
      <xdr:col>6</xdr:col>
      <xdr:colOff>561975</xdr:colOff>
      <xdr:row>10</xdr:row>
      <xdr:rowOff>9525</xdr:rowOff>
    </xdr:to>
    <xdr:sp macro="" textlink="">
      <xdr:nvSpPr>
        <xdr:cNvPr id="1103" name="Line 79">
          <a:extLst>
            <a:ext uri="{FF2B5EF4-FFF2-40B4-BE49-F238E27FC236}">
              <a16:creationId xmlns:a16="http://schemas.microsoft.com/office/drawing/2014/main" id="{71EF9A13-3CBE-3C8D-94CC-EA59D4919E1F}"/>
            </a:ext>
          </a:extLst>
        </xdr:cNvPr>
        <xdr:cNvSpPr>
          <a:spLocks noChangeShapeType="1"/>
        </xdr:cNvSpPr>
      </xdr:nvSpPr>
      <xdr:spPr bwMode="auto">
        <a:xfrm flipH="1">
          <a:off x="3905250" y="1914525"/>
          <a:ext cx="20002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657225</xdr:colOff>
      <xdr:row>7</xdr:row>
      <xdr:rowOff>133350</xdr:rowOff>
    </xdr:from>
    <xdr:to>
      <xdr:col>6</xdr:col>
      <xdr:colOff>276225</xdr:colOff>
      <xdr:row>8</xdr:row>
      <xdr:rowOff>28575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2F9B3216-6AEB-95BC-AB3A-B15B1C903AFF}"/>
            </a:ext>
          </a:extLst>
        </xdr:cNvPr>
        <xdr:cNvSpPr>
          <a:spLocks noChangeShapeType="1"/>
        </xdr:cNvSpPr>
      </xdr:nvSpPr>
      <xdr:spPr bwMode="auto">
        <a:xfrm flipH="1">
          <a:off x="3543300" y="1533525"/>
          <a:ext cx="27622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2</xdr:row>
      <xdr:rowOff>180975</xdr:rowOff>
    </xdr:from>
    <xdr:to>
      <xdr:col>11</xdr:col>
      <xdr:colOff>352425</xdr:colOff>
      <xdr:row>5</xdr:row>
      <xdr:rowOff>85725</xdr:rowOff>
    </xdr:to>
    <xdr:sp macro="" textlink="">
      <xdr:nvSpPr>
        <xdr:cNvPr id="1105" name="Line 81">
          <a:extLst>
            <a:ext uri="{FF2B5EF4-FFF2-40B4-BE49-F238E27FC236}">
              <a16:creationId xmlns:a16="http://schemas.microsoft.com/office/drawing/2014/main" id="{38E83B14-CCC2-9A42-316C-60AEE21F0463}"/>
            </a:ext>
          </a:extLst>
        </xdr:cNvPr>
        <xdr:cNvSpPr>
          <a:spLocks noChangeShapeType="1"/>
        </xdr:cNvSpPr>
      </xdr:nvSpPr>
      <xdr:spPr bwMode="auto">
        <a:xfrm>
          <a:off x="6591300" y="581025"/>
          <a:ext cx="485775" cy="504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200025</xdr:colOff>
      <xdr:row>5</xdr:row>
      <xdr:rowOff>114300</xdr:rowOff>
    </xdr:from>
    <xdr:to>
      <xdr:col>12</xdr:col>
      <xdr:colOff>581025</xdr:colOff>
      <xdr:row>6</xdr:row>
      <xdr:rowOff>85725</xdr:rowOff>
    </xdr:to>
    <xdr:sp macro="" textlink="">
      <xdr:nvSpPr>
        <xdr:cNvPr id="1106" name="Text 92">
          <a:extLst>
            <a:ext uri="{FF2B5EF4-FFF2-40B4-BE49-F238E27FC236}">
              <a16:creationId xmlns:a16="http://schemas.microsoft.com/office/drawing/2014/main" id="{869673D6-CF7C-9088-17C6-A6178DF6BDEF}"/>
            </a:ext>
          </a:extLst>
        </xdr:cNvPr>
        <xdr:cNvSpPr txBox="1">
          <a:spLocks noChangeArrowheads="1"/>
        </xdr:cNvSpPr>
      </xdr:nvSpPr>
      <xdr:spPr bwMode="auto">
        <a:xfrm>
          <a:off x="6924675" y="1114425"/>
          <a:ext cx="9715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Total Net @ Sabine</a:t>
          </a:r>
        </a:p>
      </xdr:txBody>
    </xdr:sp>
    <xdr:clientData/>
  </xdr:twoCellAnchor>
  <xdr:twoCellAnchor editAs="absolute">
    <xdr:from>
      <xdr:col>7</xdr:col>
      <xdr:colOff>276225</xdr:colOff>
      <xdr:row>3</xdr:row>
      <xdr:rowOff>180975</xdr:rowOff>
    </xdr:from>
    <xdr:to>
      <xdr:col>8</xdr:col>
      <xdr:colOff>190500</xdr:colOff>
      <xdr:row>4</xdr:row>
      <xdr:rowOff>190500</xdr:rowOff>
    </xdr:to>
    <xdr:sp macro="" textlink="SVSCNET">
      <xdr:nvSpPr>
        <xdr:cNvPr id="1107" name="MBS">
          <a:extLst>
            <a:ext uri="{FF2B5EF4-FFF2-40B4-BE49-F238E27FC236}">
              <a16:creationId xmlns:a16="http://schemas.microsoft.com/office/drawing/2014/main" id="{6B7ACB16-30C6-3722-0C15-A4450A8FEB77}"/>
            </a:ext>
          </a:extLst>
        </xdr:cNvPr>
        <xdr:cNvSpPr txBox="1">
          <a:spLocks noChangeArrowheads="1" noTextEdit="1"/>
        </xdr:cNvSpPr>
      </xdr:nvSpPr>
      <xdr:spPr bwMode="auto">
        <a:xfrm>
          <a:off x="4410075" y="781050"/>
          <a:ext cx="50482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6B83418A-F09A-4C94-B768-4485A62FBBF9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7</xdr:col>
      <xdr:colOff>123825</xdr:colOff>
      <xdr:row>4</xdr:row>
      <xdr:rowOff>142875</xdr:rowOff>
    </xdr:from>
    <xdr:to>
      <xdr:col>8</xdr:col>
      <xdr:colOff>200025</xdr:colOff>
      <xdr:row>6</xdr:row>
      <xdr:rowOff>57150</xdr:rowOff>
    </xdr:to>
    <xdr:sp macro="" textlink="">
      <xdr:nvSpPr>
        <xdr:cNvPr id="1108" name="Text 94">
          <a:extLst>
            <a:ext uri="{FF2B5EF4-FFF2-40B4-BE49-F238E27FC236}">
              <a16:creationId xmlns:a16="http://schemas.microsoft.com/office/drawing/2014/main" id="{29911145-0EC1-416A-5BDB-A8BFE98F1ADF}"/>
            </a:ext>
          </a:extLst>
        </xdr:cNvPr>
        <xdr:cNvSpPr txBox="1">
          <a:spLocks noChangeArrowheads="1"/>
        </xdr:cNvSpPr>
      </xdr:nvSpPr>
      <xdr:spPr bwMode="auto">
        <a:xfrm>
          <a:off x="4257675" y="942975"/>
          <a:ext cx="6667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Ship Channel Net</a:t>
          </a:r>
        </a:p>
      </xdr:txBody>
    </xdr:sp>
    <xdr:clientData/>
  </xdr:twoCellAnchor>
  <xdr:twoCellAnchor>
    <xdr:from>
      <xdr:col>7</xdr:col>
      <xdr:colOff>561975</xdr:colOff>
      <xdr:row>6</xdr:row>
      <xdr:rowOff>95250</xdr:rowOff>
    </xdr:from>
    <xdr:to>
      <xdr:col>8</xdr:col>
      <xdr:colOff>0</xdr:colOff>
      <xdr:row>7</xdr:row>
      <xdr:rowOff>66675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C1C6BEEC-6DB5-FA9A-8DA0-D2E99DFC22DD}"/>
            </a:ext>
          </a:extLst>
        </xdr:cNvPr>
        <xdr:cNvSpPr>
          <a:spLocks noChangeShapeType="1"/>
        </xdr:cNvSpPr>
      </xdr:nvSpPr>
      <xdr:spPr bwMode="auto">
        <a:xfrm flipH="1" flipV="1">
          <a:off x="4695825" y="1295400"/>
          <a:ext cx="2857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504825</xdr:colOff>
      <xdr:row>7</xdr:row>
      <xdr:rowOff>28575</xdr:rowOff>
    </xdr:from>
    <xdr:to>
      <xdr:col>12</xdr:col>
      <xdr:colOff>314325</xdr:colOff>
      <xdr:row>8</xdr:row>
      <xdr:rowOff>38100</xdr:rowOff>
    </xdr:to>
    <xdr:sp macro="" textlink="SVSYSNET">
      <xdr:nvSpPr>
        <xdr:cNvPr id="1110" name="MBS">
          <a:extLst>
            <a:ext uri="{FF2B5EF4-FFF2-40B4-BE49-F238E27FC236}">
              <a16:creationId xmlns:a16="http://schemas.microsoft.com/office/drawing/2014/main" id="{0656D3C1-4CF7-52C9-6852-9EEC8EF7F6EB}"/>
            </a:ext>
          </a:extLst>
        </xdr:cNvPr>
        <xdr:cNvSpPr txBox="1">
          <a:spLocks noChangeArrowheads="1" noTextEdit="1"/>
        </xdr:cNvSpPr>
      </xdr:nvSpPr>
      <xdr:spPr bwMode="auto">
        <a:xfrm>
          <a:off x="7229475" y="1428750"/>
          <a:ext cx="400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206C73AC-2E77-4DB9-807F-5EB526597113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11</xdr:col>
      <xdr:colOff>352425</xdr:colOff>
      <xdr:row>8</xdr:row>
      <xdr:rowOff>0</xdr:rowOff>
    </xdr:from>
    <xdr:to>
      <xdr:col>12</xdr:col>
      <xdr:colOff>485775</xdr:colOff>
      <xdr:row>8</xdr:row>
      <xdr:rowOff>180975</xdr:rowOff>
    </xdr:to>
    <xdr:sp macro="" textlink="">
      <xdr:nvSpPr>
        <xdr:cNvPr id="1111" name="Text 94">
          <a:extLst>
            <a:ext uri="{FF2B5EF4-FFF2-40B4-BE49-F238E27FC236}">
              <a16:creationId xmlns:a16="http://schemas.microsoft.com/office/drawing/2014/main" id="{248E50CA-5D36-0E98-C68E-749E73860795}"/>
            </a:ext>
          </a:extLst>
        </xdr:cNvPr>
        <xdr:cNvSpPr txBox="1">
          <a:spLocks noChangeArrowheads="1"/>
        </xdr:cNvSpPr>
      </xdr:nvSpPr>
      <xdr:spPr bwMode="auto">
        <a:xfrm>
          <a:off x="7077075" y="1600200"/>
          <a:ext cx="7239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Est LP change</a:t>
          </a:r>
        </a:p>
      </xdr:txBody>
    </xdr:sp>
    <xdr:clientData/>
  </xdr:twoCellAnchor>
  <xdr:twoCellAnchor editAs="absolute">
    <xdr:from>
      <xdr:col>0</xdr:col>
      <xdr:colOff>152400</xdr:colOff>
      <xdr:row>26</xdr:row>
      <xdr:rowOff>38100</xdr:rowOff>
    </xdr:from>
    <xdr:to>
      <xdr:col>0</xdr:col>
      <xdr:colOff>447675</xdr:colOff>
      <xdr:row>27</xdr:row>
      <xdr:rowOff>47625</xdr:rowOff>
    </xdr:to>
    <xdr:sp macro="" textlink="_SV402">
      <xdr:nvSpPr>
        <xdr:cNvPr id="1112" name="MBS">
          <a:extLst>
            <a:ext uri="{FF2B5EF4-FFF2-40B4-BE49-F238E27FC236}">
              <a16:creationId xmlns:a16="http://schemas.microsoft.com/office/drawing/2014/main" id="{0D5503E0-A38E-8C52-DC93-E7ECD018EB6A}"/>
            </a:ext>
          </a:extLst>
        </xdr:cNvPr>
        <xdr:cNvSpPr txBox="1">
          <a:spLocks noChangeArrowheads="1" noTextEdit="1"/>
        </xdr:cNvSpPr>
      </xdr:nvSpPr>
      <xdr:spPr bwMode="auto">
        <a:xfrm>
          <a:off x="152400" y="5238750"/>
          <a:ext cx="2952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DB26A169-2598-4D66-93F8-D3FF503D9FE4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0</xdr:col>
      <xdr:colOff>47625</xdr:colOff>
      <xdr:row>27</xdr:row>
      <xdr:rowOff>123825</xdr:rowOff>
    </xdr:from>
    <xdr:to>
      <xdr:col>0</xdr:col>
      <xdr:colOff>571500</xdr:colOff>
      <xdr:row>28</xdr:row>
      <xdr:rowOff>114300</xdr:rowOff>
    </xdr:to>
    <xdr:sp macro="" textlink="">
      <xdr:nvSpPr>
        <xdr:cNvPr id="1113" name="Text 94">
          <a:extLst>
            <a:ext uri="{FF2B5EF4-FFF2-40B4-BE49-F238E27FC236}">
              <a16:creationId xmlns:a16="http://schemas.microsoft.com/office/drawing/2014/main" id="{111812BB-E3EC-A998-9CE2-962793EDADE8}"/>
            </a:ext>
          </a:extLst>
        </xdr:cNvPr>
        <xdr:cNvSpPr txBox="1">
          <a:spLocks noChangeArrowheads="1"/>
        </xdr:cNvSpPr>
      </xdr:nvSpPr>
      <xdr:spPr bwMode="auto">
        <a:xfrm>
          <a:off x="47625" y="5524500"/>
          <a:ext cx="5238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Falfurrias</a:t>
          </a:r>
        </a:p>
      </xdr:txBody>
    </xdr:sp>
    <xdr:clientData/>
  </xdr:twoCellAnchor>
  <xdr:twoCellAnchor>
    <xdr:from>
      <xdr:col>0</xdr:col>
      <xdr:colOff>342900</xdr:colOff>
      <xdr:row>28</xdr:row>
      <xdr:rowOff>161925</xdr:rowOff>
    </xdr:from>
    <xdr:to>
      <xdr:col>0</xdr:col>
      <xdr:colOff>628650</xdr:colOff>
      <xdr:row>29</xdr:row>
      <xdr:rowOff>190500</xdr:rowOff>
    </xdr:to>
    <xdr:sp macro="" textlink="">
      <xdr:nvSpPr>
        <xdr:cNvPr id="1114" name="Line 90">
          <a:extLst>
            <a:ext uri="{FF2B5EF4-FFF2-40B4-BE49-F238E27FC236}">
              <a16:creationId xmlns:a16="http://schemas.microsoft.com/office/drawing/2014/main" id="{93155A0C-77B4-96CD-0FB5-88BB950E57A1}"/>
            </a:ext>
          </a:extLst>
        </xdr:cNvPr>
        <xdr:cNvSpPr>
          <a:spLocks noChangeShapeType="1"/>
        </xdr:cNvSpPr>
      </xdr:nvSpPr>
      <xdr:spPr bwMode="auto">
        <a:xfrm>
          <a:off x="342900" y="5762625"/>
          <a:ext cx="24765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971550</xdr:colOff>
      <xdr:row>0</xdr:row>
      <xdr:rowOff>419100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DBE798FF-6D5B-4B8E-26B9-D96D0007B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526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0</xdr:row>
      <xdr:rowOff>476250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F1FEDF5-6F31-B6C2-D836-623277C26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CHANNEL/Originals/Chans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"/>
      <sheetName val="System Detail"/>
      <sheetName val="Previous"/>
      <sheetName val="Changes"/>
      <sheetName val="Maint Sch"/>
      <sheetName val="DT SCH"/>
      <sheetName val="CGIP"/>
      <sheetName val="CGOP"/>
      <sheetName val="HGIP"/>
      <sheetName val="HGOP"/>
      <sheetName val="CWData"/>
    </sheetNames>
    <sheetDataSet>
      <sheetData sheetId="0"/>
      <sheetData sheetId="1"/>
      <sheetData sheetId="2">
        <row r="1">
          <cell r="D1">
            <v>36755</v>
          </cell>
          <cell r="N1" t="str">
            <v>CHANNEL SYSTEM</v>
          </cell>
        </row>
        <row r="2">
          <cell r="A2" t="str">
            <v>Meter</v>
          </cell>
          <cell r="B2" t="str">
            <v>Sec</v>
          </cell>
          <cell r="C2" t="str">
            <v>HPL Mtr</v>
          </cell>
          <cell r="D2" t="str">
            <v>Location</v>
          </cell>
          <cell r="E2" t="str">
            <v>CGIP</v>
          </cell>
          <cell r="F2" t="str">
            <v>CGOP</v>
          </cell>
          <cell r="G2" t="str">
            <v>CIG Dispatch</v>
          </cell>
          <cell r="H2" t="str">
            <v>CIG Thruput</v>
          </cell>
          <cell r="I2" t="str">
            <v>HGIP</v>
          </cell>
          <cell r="J2" t="str">
            <v>HGOP</v>
          </cell>
          <cell r="K2" t="str">
            <v>HPL Dispatch</v>
          </cell>
          <cell r="L2" t="str">
            <v>HPL Thruput</v>
          </cell>
          <cell r="M2" t="str">
            <v>TTL Dispatch</v>
          </cell>
          <cell r="N2" t="str">
            <v>Total Thruput</v>
          </cell>
          <cell r="O2" t="str">
            <v>Cap</v>
          </cell>
        </row>
        <row r="3">
          <cell r="A3">
            <v>16361</v>
          </cell>
          <cell r="B3" t="str">
            <v>KR</v>
          </cell>
          <cell r="D3" t="str">
            <v>Exxon - El Paistle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>
            <v>26213</v>
          </cell>
          <cell r="B4" t="str">
            <v>KR</v>
          </cell>
          <cell r="D4" t="str">
            <v>Exxon - King Ranch Plant</v>
          </cell>
          <cell r="E4">
            <v>0</v>
          </cell>
          <cell r="F4">
            <v>2332</v>
          </cell>
          <cell r="G4">
            <v>-2332</v>
          </cell>
          <cell r="H4">
            <v>-2332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-2332</v>
          </cell>
          <cell r="N4">
            <v>-2332</v>
          </cell>
        </row>
        <row r="5">
          <cell r="A5">
            <v>16105</v>
          </cell>
          <cell r="B5" t="str">
            <v>KR</v>
          </cell>
          <cell r="D5" t="str">
            <v>Lamar - Potrero Lorena Sales</v>
          </cell>
          <cell r="E5">
            <v>600</v>
          </cell>
          <cell r="F5">
            <v>0</v>
          </cell>
          <cell r="G5">
            <v>600</v>
          </cell>
          <cell r="H5">
            <v>-1732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600</v>
          </cell>
          <cell r="N5">
            <v>-1732</v>
          </cell>
        </row>
        <row r="6">
          <cell r="A6">
            <v>16218</v>
          </cell>
          <cell r="B6" t="str">
            <v>KR</v>
          </cell>
          <cell r="D6" t="str">
            <v>Exxon - Potrero Farris</v>
          </cell>
          <cell r="E6">
            <v>650</v>
          </cell>
          <cell r="F6">
            <v>0</v>
          </cell>
          <cell r="G6">
            <v>650</v>
          </cell>
          <cell r="H6">
            <v>-1082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650</v>
          </cell>
          <cell r="N6">
            <v>-1082</v>
          </cell>
        </row>
        <row r="7">
          <cell r="A7">
            <v>16314</v>
          </cell>
          <cell r="B7" t="str">
            <v>KR</v>
          </cell>
          <cell r="D7" t="str">
            <v>Danex - El Anzuelo</v>
          </cell>
          <cell r="E7">
            <v>100</v>
          </cell>
          <cell r="F7">
            <v>0</v>
          </cell>
          <cell r="G7">
            <v>100</v>
          </cell>
          <cell r="H7">
            <v>-982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100</v>
          </cell>
          <cell r="N7">
            <v>-982</v>
          </cell>
        </row>
        <row r="8">
          <cell r="A8">
            <v>16167</v>
          </cell>
          <cell r="B8" t="str">
            <v>KR</v>
          </cell>
          <cell r="D8" t="str">
            <v>Marwell - Rupp #3</v>
          </cell>
          <cell r="E8">
            <v>76</v>
          </cell>
          <cell r="F8">
            <v>0</v>
          </cell>
          <cell r="G8">
            <v>76</v>
          </cell>
          <cell r="H8">
            <v>-906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76</v>
          </cell>
          <cell r="N8">
            <v>-906</v>
          </cell>
        </row>
        <row r="9">
          <cell r="A9">
            <v>16320</v>
          </cell>
          <cell r="B9" t="str">
            <v>KR</v>
          </cell>
          <cell r="D9" t="str">
            <v>Vintage - La Gloria Field</v>
          </cell>
          <cell r="E9">
            <v>906</v>
          </cell>
          <cell r="F9">
            <v>0</v>
          </cell>
          <cell r="G9">
            <v>906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906</v>
          </cell>
          <cell r="N9">
            <v>0</v>
          </cell>
        </row>
        <row r="10">
          <cell r="A10">
            <v>16347</v>
          </cell>
          <cell r="B10" t="str">
            <v>KR</v>
          </cell>
          <cell r="D10" t="str">
            <v>TGP - Falfurrias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>
            <v>26200</v>
          </cell>
          <cell r="B11" t="str">
            <v>KR</v>
          </cell>
          <cell r="D11" t="str">
            <v>Duke - La Gloria Plant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>
            <v>26201</v>
          </cell>
          <cell r="B12" t="str">
            <v>KR</v>
          </cell>
          <cell r="D12" t="str">
            <v>Duke - La Gloria Bypass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E13">
            <v>2332</v>
          </cell>
          <cell r="F13">
            <v>2332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11922</v>
          </cell>
          <cell r="B14" t="str">
            <v>WM</v>
          </cell>
          <cell r="D14" t="str">
            <v>Dominion - McMullen Transport</v>
          </cell>
          <cell r="E14">
            <v>225</v>
          </cell>
          <cell r="F14">
            <v>0</v>
          </cell>
          <cell r="G14">
            <v>225</v>
          </cell>
          <cell r="H14">
            <v>225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225</v>
          </cell>
          <cell r="N14">
            <v>225</v>
          </cell>
        </row>
        <row r="15">
          <cell r="A15">
            <v>10093</v>
          </cell>
          <cell r="B15" t="str">
            <v>WM</v>
          </cell>
          <cell r="D15" t="str">
            <v>Swift Energy-Green Branch Dehy.</v>
          </cell>
          <cell r="E15">
            <v>825</v>
          </cell>
          <cell r="F15">
            <v>0</v>
          </cell>
          <cell r="G15">
            <v>825</v>
          </cell>
          <cell r="H15">
            <v>1050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825</v>
          </cell>
          <cell r="N15">
            <v>1050</v>
          </cell>
        </row>
        <row r="16">
          <cell r="A16">
            <v>12207</v>
          </cell>
          <cell r="B16" t="str">
            <v>WM</v>
          </cell>
          <cell r="D16" t="str">
            <v>SW - Piedre Lumbre Dehy.</v>
          </cell>
          <cell r="E16">
            <v>125</v>
          </cell>
          <cell r="F16">
            <v>0</v>
          </cell>
          <cell r="G16">
            <v>125</v>
          </cell>
          <cell r="H16">
            <v>1175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125</v>
          </cell>
          <cell r="N16">
            <v>1175</v>
          </cell>
        </row>
        <row r="17">
          <cell r="A17">
            <v>10061</v>
          </cell>
          <cell r="B17" t="str">
            <v>WM</v>
          </cell>
          <cell r="D17" t="str">
            <v>Fair-Government Well Dehy</v>
          </cell>
          <cell r="E17">
            <v>1575</v>
          </cell>
          <cell r="F17">
            <v>0</v>
          </cell>
          <cell r="G17">
            <v>1575</v>
          </cell>
          <cell r="H17">
            <v>2750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1575</v>
          </cell>
          <cell r="N17">
            <v>2750</v>
          </cell>
        </row>
        <row r="18">
          <cell r="A18">
            <v>12377</v>
          </cell>
          <cell r="B18" t="str">
            <v>WM</v>
          </cell>
          <cell r="D18" t="str">
            <v>Suemaur-Wendt #3 Dehy</v>
          </cell>
          <cell r="E18">
            <v>450</v>
          </cell>
          <cell r="F18">
            <v>0</v>
          </cell>
          <cell r="G18">
            <v>450</v>
          </cell>
          <cell r="H18">
            <v>3200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450</v>
          </cell>
          <cell r="N18">
            <v>3200</v>
          </cell>
        </row>
        <row r="19">
          <cell r="A19">
            <v>11889</v>
          </cell>
          <cell r="B19" t="str">
            <v>WM</v>
          </cell>
          <cell r="D19" t="str">
            <v>Taurus Minerals - Seven Sisters Dehy</v>
          </cell>
          <cell r="E19">
            <v>350</v>
          </cell>
          <cell r="F19">
            <v>0</v>
          </cell>
          <cell r="G19">
            <v>350</v>
          </cell>
          <cell r="H19">
            <v>3550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350</v>
          </cell>
          <cell r="N19">
            <v>3550</v>
          </cell>
        </row>
        <row r="20">
          <cell r="A20">
            <v>11583</v>
          </cell>
          <cell r="B20" t="str">
            <v>WM</v>
          </cell>
          <cell r="D20" t="str">
            <v>Mueller-N E Loma Novia Dehy.</v>
          </cell>
          <cell r="E20">
            <v>190</v>
          </cell>
          <cell r="F20">
            <v>0</v>
          </cell>
          <cell r="G20">
            <v>190</v>
          </cell>
          <cell r="H20">
            <v>3740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190</v>
          </cell>
          <cell r="N20">
            <v>3740</v>
          </cell>
        </row>
        <row r="21">
          <cell r="A21">
            <v>11916</v>
          </cell>
          <cell r="B21" t="str">
            <v>WM</v>
          </cell>
          <cell r="D21" t="str">
            <v>Hurd-Yorba #1 Dehy</v>
          </cell>
          <cell r="E21">
            <v>50</v>
          </cell>
          <cell r="F21">
            <v>0</v>
          </cell>
          <cell r="G21">
            <v>50</v>
          </cell>
          <cell r="H21">
            <v>3790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50</v>
          </cell>
          <cell r="N21">
            <v>3790</v>
          </cell>
        </row>
        <row r="22">
          <cell r="A22">
            <v>12323</v>
          </cell>
          <cell r="B22" t="str">
            <v>WM</v>
          </cell>
          <cell r="D22" t="str">
            <v>Texas Safari - Alice #1 Dehy</v>
          </cell>
          <cell r="E22">
            <v>1</v>
          </cell>
          <cell r="F22">
            <v>0</v>
          </cell>
          <cell r="G22">
            <v>1</v>
          </cell>
          <cell r="H22">
            <v>3791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3791</v>
          </cell>
        </row>
        <row r="23">
          <cell r="A23">
            <v>12408</v>
          </cell>
          <cell r="B23" t="str">
            <v>WM</v>
          </cell>
          <cell r="D23" t="str">
            <v>Shoreline Gas - Cook #1</v>
          </cell>
          <cell r="E23">
            <v>300</v>
          </cell>
          <cell r="F23">
            <v>0</v>
          </cell>
          <cell r="G23">
            <v>300</v>
          </cell>
          <cell r="H23">
            <v>4091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300</v>
          </cell>
          <cell r="N23">
            <v>4091</v>
          </cell>
        </row>
        <row r="24">
          <cell r="A24">
            <v>11241</v>
          </cell>
          <cell r="B24" t="str">
            <v>WM</v>
          </cell>
          <cell r="D24" t="str">
            <v>Laguna - Magnolia City Dehy.</v>
          </cell>
          <cell r="E24">
            <v>5</v>
          </cell>
          <cell r="F24">
            <v>0</v>
          </cell>
          <cell r="G24">
            <v>5</v>
          </cell>
          <cell r="H24">
            <v>4096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</v>
          </cell>
          <cell r="N24">
            <v>4096</v>
          </cell>
        </row>
        <row r="25">
          <cell r="A25">
            <v>26218</v>
          </cell>
          <cell r="B25" t="str">
            <v>WM</v>
          </cell>
          <cell r="D25" t="str">
            <v>TGP- West Magnolia City</v>
          </cell>
          <cell r="E25">
            <v>0</v>
          </cell>
          <cell r="F25">
            <v>2900</v>
          </cell>
          <cell r="G25">
            <v>-2900</v>
          </cell>
          <cell r="H25">
            <v>1196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-2900</v>
          </cell>
          <cell r="N25">
            <v>1196</v>
          </cell>
        </row>
        <row r="26">
          <cell r="E26">
            <v>3550</v>
          </cell>
          <cell r="F26">
            <v>0</v>
          </cell>
          <cell r="G26">
            <v>1196</v>
          </cell>
          <cell r="H26">
            <v>1196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1196</v>
          </cell>
          <cell r="N26">
            <v>1196</v>
          </cell>
        </row>
        <row r="27">
          <cell r="A27">
            <v>16127</v>
          </cell>
          <cell r="B27" t="str">
            <v>ST</v>
          </cell>
          <cell r="D27" t="str">
            <v>Duke - La Gloria Transport</v>
          </cell>
          <cell r="E27">
            <v>36508</v>
          </cell>
          <cell r="F27">
            <v>0</v>
          </cell>
          <cell r="G27">
            <v>36508</v>
          </cell>
          <cell r="H27">
            <v>36508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36508</v>
          </cell>
          <cell r="N27">
            <v>36508</v>
          </cell>
        </row>
        <row r="28">
          <cell r="A28">
            <v>26071</v>
          </cell>
          <cell r="B28" t="str">
            <v>ST</v>
          </cell>
          <cell r="D28" t="str">
            <v>Hoechest - Premont</v>
          </cell>
          <cell r="E28">
            <v>0</v>
          </cell>
          <cell r="F28">
            <v>0</v>
          </cell>
          <cell r="G28">
            <v>0</v>
          </cell>
          <cell r="H28">
            <v>36508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36508</v>
          </cell>
        </row>
        <row r="29">
          <cell r="A29">
            <v>26091</v>
          </cell>
          <cell r="B29" t="str">
            <v>ST</v>
          </cell>
          <cell r="D29" t="str">
            <v>Hoechest - Kingsville</v>
          </cell>
          <cell r="E29">
            <v>0</v>
          </cell>
          <cell r="F29">
            <v>20000</v>
          </cell>
          <cell r="G29">
            <v>-20000</v>
          </cell>
          <cell r="H29">
            <v>16508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-20000</v>
          </cell>
          <cell r="N29">
            <v>16508</v>
          </cell>
        </row>
        <row r="30">
          <cell r="A30">
            <v>16066</v>
          </cell>
          <cell r="B30" t="str">
            <v>ST</v>
          </cell>
          <cell r="D30" t="str">
            <v>UPRC - Gulf Plains</v>
          </cell>
          <cell r="E30">
            <v>24073</v>
          </cell>
          <cell r="F30">
            <v>0</v>
          </cell>
          <cell r="G30">
            <v>24073</v>
          </cell>
          <cell r="H30">
            <v>40581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24073</v>
          </cell>
          <cell r="N30">
            <v>40581</v>
          </cell>
        </row>
        <row r="31">
          <cell r="A31">
            <v>16281</v>
          </cell>
          <cell r="B31">
            <v>801</v>
          </cell>
          <cell r="D31" t="str">
            <v>TGP - Aqua Dulce Receipts</v>
          </cell>
          <cell r="E31">
            <v>0</v>
          </cell>
          <cell r="F31">
            <v>0</v>
          </cell>
          <cell r="G31">
            <v>0</v>
          </cell>
          <cell r="H31">
            <v>40581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40581</v>
          </cell>
        </row>
        <row r="32">
          <cell r="A32">
            <v>26081</v>
          </cell>
          <cell r="B32">
            <v>801</v>
          </cell>
          <cell r="C32">
            <v>694</v>
          </cell>
          <cell r="D32" t="str">
            <v>TGP - Aqua Dulce Deliveries</v>
          </cell>
          <cell r="E32">
            <v>0</v>
          </cell>
          <cell r="F32">
            <v>24</v>
          </cell>
          <cell r="G32">
            <v>-24</v>
          </cell>
          <cell r="H32">
            <v>40557</v>
          </cell>
          <cell r="I32">
            <v>0</v>
          </cell>
          <cell r="J32">
            <v>450</v>
          </cell>
          <cell r="K32">
            <v>-450</v>
          </cell>
          <cell r="L32">
            <v>-450</v>
          </cell>
          <cell r="M32">
            <v>-474</v>
          </cell>
          <cell r="N32">
            <v>40107</v>
          </cell>
        </row>
        <row r="33">
          <cell r="A33">
            <v>16032</v>
          </cell>
          <cell r="B33">
            <v>801</v>
          </cell>
          <cell r="C33">
            <v>3500</v>
          </cell>
          <cell r="D33" t="str">
            <v>HPL - Agua Dulce Receipts</v>
          </cell>
          <cell r="E33">
            <v>20243</v>
          </cell>
          <cell r="F33">
            <v>0</v>
          </cell>
          <cell r="G33">
            <v>20243</v>
          </cell>
          <cell r="H33">
            <v>60800</v>
          </cell>
          <cell r="I33">
            <v>73437</v>
          </cell>
          <cell r="J33">
            <v>0</v>
          </cell>
          <cell r="K33">
            <v>82757</v>
          </cell>
          <cell r="L33">
            <v>82307</v>
          </cell>
          <cell r="M33">
            <v>103000</v>
          </cell>
          <cell r="N33">
            <v>143107</v>
          </cell>
        </row>
        <row r="34">
          <cell r="A34">
            <v>26205</v>
          </cell>
          <cell r="B34">
            <v>801</v>
          </cell>
          <cell r="C34">
            <v>3561</v>
          </cell>
          <cell r="D34" t="str">
            <v>HPL - Agua Dulce Deliveries</v>
          </cell>
          <cell r="E34">
            <v>0</v>
          </cell>
          <cell r="F34">
            <v>0</v>
          </cell>
          <cell r="G34">
            <v>0</v>
          </cell>
          <cell r="H34">
            <v>60800</v>
          </cell>
          <cell r="I34">
            <v>0</v>
          </cell>
          <cell r="J34">
            <v>0</v>
          </cell>
          <cell r="K34">
            <v>0</v>
          </cell>
          <cell r="L34">
            <v>82307</v>
          </cell>
          <cell r="M34">
            <v>0</v>
          </cell>
          <cell r="N34">
            <v>143107</v>
          </cell>
        </row>
        <row r="35">
          <cell r="A35">
            <v>16244</v>
          </cell>
          <cell r="B35">
            <v>801</v>
          </cell>
          <cell r="C35">
            <v>7038</v>
          </cell>
          <cell r="D35" t="str">
            <v>Lobo - Channel Agua Dulce</v>
          </cell>
          <cell r="E35">
            <v>113000</v>
          </cell>
          <cell r="F35">
            <v>0</v>
          </cell>
          <cell r="G35">
            <v>113000</v>
          </cell>
          <cell r="H35">
            <v>173800</v>
          </cell>
          <cell r="I35">
            <v>59950</v>
          </cell>
          <cell r="J35">
            <v>0</v>
          </cell>
          <cell r="K35">
            <v>59950</v>
          </cell>
          <cell r="L35">
            <v>142257</v>
          </cell>
          <cell r="M35">
            <v>172950</v>
          </cell>
          <cell r="N35">
            <v>316057</v>
          </cell>
        </row>
        <row r="36">
          <cell r="A36">
            <v>16130</v>
          </cell>
          <cell r="B36">
            <v>801</v>
          </cell>
          <cell r="C36">
            <v>584</v>
          </cell>
          <cell r="D36" t="str">
            <v>PG &amp; E Valero - Agua Dulce</v>
          </cell>
          <cell r="E36">
            <v>70000</v>
          </cell>
          <cell r="F36">
            <v>20202</v>
          </cell>
          <cell r="G36">
            <v>49798</v>
          </cell>
          <cell r="H36">
            <v>223598</v>
          </cell>
          <cell r="I36">
            <v>1810</v>
          </cell>
          <cell r="J36">
            <v>0</v>
          </cell>
          <cell r="K36">
            <v>1810</v>
          </cell>
          <cell r="L36">
            <v>144067</v>
          </cell>
          <cell r="M36">
            <v>51608</v>
          </cell>
          <cell r="N36">
            <v>367665</v>
          </cell>
        </row>
        <row r="37">
          <cell r="A37">
            <v>16291</v>
          </cell>
          <cell r="B37">
            <v>801</v>
          </cell>
          <cell r="D37" t="str">
            <v>Tejas - Robstown Receipts</v>
          </cell>
          <cell r="E37">
            <v>0</v>
          </cell>
          <cell r="F37">
            <v>0</v>
          </cell>
          <cell r="G37">
            <v>0</v>
          </cell>
          <cell r="H37">
            <v>223598</v>
          </cell>
          <cell r="I37">
            <v>0</v>
          </cell>
          <cell r="J37">
            <v>0</v>
          </cell>
          <cell r="K37">
            <v>0</v>
          </cell>
          <cell r="L37">
            <v>144067</v>
          </cell>
          <cell r="M37">
            <v>0</v>
          </cell>
          <cell r="N37">
            <v>367665</v>
          </cell>
        </row>
        <row r="38">
          <cell r="A38">
            <v>26176</v>
          </cell>
          <cell r="B38">
            <v>801</v>
          </cell>
          <cell r="D38" t="str">
            <v>Tejas - Robstown Deliveries</v>
          </cell>
          <cell r="E38">
            <v>0</v>
          </cell>
          <cell r="F38">
            <v>0</v>
          </cell>
          <cell r="G38">
            <v>0</v>
          </cell>
          <cell r="H38">
            <v>223598</v>
          </cell>
          <cell r="I38">
            <v>0</v>
          </cell>
          <cell r="J38">
            <v>0</v>
          </cell>
          <cell r="K38">
            <v>0</v>
          </cell>
          <cell r="L38">
            <v>144067</v>
          </cell>
          <cell r="M38">
            <v>0</v>
          </cell>
          <cell r="N38">
            <v>367665</v>
          </cell>
        </row>
        <row r="39">
          <cell r="A39">
            <v>16107</v>
          </cell>
          <cell r="B39">
            <v>801</v>
          </cell>
          <cell r="D39" t="str">
            <v>Delhi - Saxet</v>
          </cell>
          <cell r="E39">
            <v>0</v>
          </cell>
          <cell r="F39">
            <v>0</v>
          </cell>
          <cell r="G39">
            <v>0</v>
          </cell>
          <cell r="H39">
            <v>223598</v>
          </cell>
          <cell r="I39">
            <v>0</v>
          </cell>
          <cell r="J39">
            <v>0</v>
          </cell>
          <cell r="K39">
            <v>0</v>
          </cell>
          <cell r="L39">
            <v>144067</v>
          </cell>
          <cell r="M39">
            <v>0</v>
          </cell>
          <cell r="N39">
            <v>367665</v>
          </cell>
        </row>
        <row r="40">
          <cell r="A40">
            <v>26043</v>
          </cell>
          <cell r="B40">
            <v>801</v>
          </cell>
          <cell r="D40" t="str">
            <v>Pena - Banquette</v>
          </cell>
          <cell r="E40">
            <v>0</v>
          </cell>
          <cell r="F40">
            <v>0</v>
          </cell>
          <cell r="G40">
            <v>0</v>
          </cell>
          <cell r="H40">
            <v>223598</v>
          </cell>
          <cell r="I40">
            <v>0</v>
          </cell>
          <cell r="J40">
            <v>0</v>
          </cell>
          <cell r="K40">
            <v>0</v>
          </cell>
          <cell r="L40">
            <v>144067</v>
          </cell>
          <cell r="M40">
            <v>0</v>
          </cell>
          <cell r="N40">
            <v>367665</v>
          </cell>
        </row>
        <row r="41">
          <cell r="A41">
            <v>16182</v>
          </cell>
          <cell r="B41">
            <v>801</v>
          </cell>
          <cell r="D41" t="str">
            <v>Dominion - Banquette Transport</v>
          </cell>
          <cell r="E41">
            <v>1200</v>
          </cell>
          <cell r="F41">
            <v>0</v>
          </cell>
          <cell r="G41">
            <v>1200</v>
          </cell>
          <cell r="H41">
            <v>224798</v>
          </cell>
          <cell r="I41">
            <v>0</v>
          </cell>
          <cell r="J41">
            <v>0</v>
          </cell>
          <cell r="K41">
            <v>0</v>
          </cell>
          <cell r="L41">
            <v>144067</v>
          </cell>
          <cell r="M41">
            <v>1200</v>
          </cell>
          <cell r="N41">
            <v>368865</v>
          </cell>
        </row>
        <row r="42">
          <cell r="A42">
            <v>16161</v>
          </cell>
          <cell r="B42">
            <v>801</v>
          </cell>
          <cell r="D42" t="str">
            <v>Dominion - Riverside</v>
          </cell>
          <cell r="E42">
            <v>301</v>
          </cell>
          <cell r="F42">
            <v>0</v>
          </cell>
          <cell r="G42">
            <v>301</v>
          </cell>
          <cell r="H42">
            <v>225099</v>
          </cell>
          <cell r="I42">
            <v>0</v>
          </cell>
          <cell r="J42">
            <v>0</v>
          </cell>
          <cell r="K42">
            <v>0</v>
          </cell>
          <cell r="L42">
            <v>144067</v>
          </cell>
          <cell r="M42">
            <v>301</v>
          </cell>
          <cell r="N42">
            <v>369166</v>
          </cell>
          <cell r="O42" t="str">
            <v>CIG</v>
          </cell>
        </row>
        <row r="43">
          <cell r="A43">
            <v>26107</v>
          </cell>
          <cell r="B43">
            <v>801</v>
          </cell>
          <cell r="C43">
            <v>3545</v>
          </cell>
          <cell r="D43" t="str">
            <v>NGPL - Riverside</v>
          </cell>
          <cell r="E43">
            <v>0</v>
          </cell>
          <cell r="F43">
            <v>0</v>
          </cell>
          <cell r="G43">
            <v>0</v>
          </cell>
          <cell r="H43">
            <v>225099</v>
          </cell>
          <cell r="I43">
            <v>0</v>
          </cell>
          <cell r="J43">
            <v>1000</v>
          </cell>
          <cell r="K43">
            <v>-1000</v>
          </cell>
          <cell r="L43">
            <v>143067</v>
          </cell>
          <cell r="M43">
            <v>-1000</v>
          </cell>
          <cell r="N43">
            <v>368166</v>
          </cell>
          <cell r="O43">
            <v>27533</v>
          </cell>
        </row>
        <row r="44">
          <cell r="A44">
            <v>26123</v>
          </cell>
          <cell r="B44">
            <v>801</v>
          </cell>
          <cell r="D44" t="str">
            <v>Tejas - Calallen</v>
          </cell>
          <cell r="E44">
            <v>0</v>
          </cell>
          <cell r="F44">
            <v>11766</v>
          </cell>
          <cell r="G44">
            <v>-11766</v>
          </cell>
          <cell r="H44">
            <v>213333</v>
          </cell>
          <cell r="I44">
            <v>0</v>
          </cell>
          <cell r="J44">
            <v>0</v>
          </cell>
          <cell r="K44">
            <v>0</v>
          </cell>
          <cell r="L44">
            <v>143067</v>
          </cell>
          <cell r="M44">
            <v>-11766</v>
          </cell>
          <cell r="N44">
            <v>356400</v>
          </cell>
          <cell r="O44" t="str">
            <v>HPL</v>
          </cell>
        </row>
        <row r="45">
          <cell r="A45">
            <v>26083</v>
          </cell>
          <cell r="B45">
            <v>801</v>
          </cell>
          <cell r="D45" t="str">
            <v>Equistar - Corpus Christi</v>
          </cell>
          <cell r="E45">
            <v>0</v>
          </cell>
          <cell r="F45">
            <v>5000</v>
          </cell>
          <cell r="G45">
            <v>-5000</v>
          </cell>
          <cell r="H45">
            <v>208333</v>
          </cell>
          <cell r="I45">
            <v>0</v>
          </cell>
          <cell r="J45">
            <v>0</v>
          </cell>
          <cell r="K45">
            <v>0</v>
          </cell>
          <cell r="L45">
            <v>143067</v>
          </cell>
          <cell r="M45">
            <v>-5000</v>
          </cell>
          <cell r="N45">
            <v>351400</v>
          </cell>
          <cell r="O45">
            <v>-30246</v>
          </cell>
        </row>
        <row r="46">
          <cell r="A46">
            <v>26124</v>
          </cell>
          <cell r="B46">
            <v>801</v>
          </cell>
          <cell r="D46" t="str">
            <v>CP &amp; L - Lon C. Hill</v>
          </cell>
          <cell r="E46">
            <v>0</v>
          </cell>
          <cell r="F46">
            <v>5000</v>
          </cell>
          <cell r="G46">
            <v>-5000</v>
          </cell>
          <cell r="H46">
            <v>203333</v>
          </cell>
          <cell r="I46">
            <v>0</v>
          </cell>
          <cell r="J46">
            <v>0</v>
          </cell>
          <cell r="K46">
            <v>0</v>
          </cell>
          <cell r="L46">
            <v>143067</v>
          </cell>
          <cell r="M46">
            <v>-5000</v>
          </cell>
          <cell r="N46">
            <v>346400</v>
          </cell>
          <cell r="O46" t="str">
            <v>TTL</v>
          </cell>
        </row>
        <row r="47">
          <cell r="A47">
            <v>26101</v>
          </cell>
          <cell r="B47">
            <v>801</v>
          </cell>
          <cell r="C47">
            <v>3543</v>
          </cell>
          <cell r="D47" t="str">
            <v>Tejas - Riverside</v>
          </cell>
          <cell r="E47">
            <v>0</v>
          </cell>
          <cell r="F47">
            <v>0</v>
          </cell>
          <cell r="G47">
            <v>0</v>
          </cell>
          <cell r="H47">
            <v>203333</v>
          </cell>
          <cell r="I47">
            <v>0</v>
          </cell>
          <cell r="J47">
            <v>0</v>
          </cell>
          <cell r="K47">
            <v>0</v>
          </cell>
          <cell r="L47">
            <v>143067</v>
          </cell>
          <cell r="M47">
            <v>0</v>
          </cell>
          <cell r="N47">
            <v>346400</v>
          </cell>
          <cell r="O47">
            <v>-2713</v>
          </cell>
        </row>
        <row r="48">
          <cell r="A48">
            <v>16222</v>
          </cell>
          <cell r="B48">
            <v>801</v>
          </cell>
          <cell r="C48">
            <v>6040</v>
          </cell>
          <cell r="D48" t="str">
            <v>PG &amp; E - Cardwell</v>
          </cell>
          <cell r="E48">
            <v>6200</v>
          </cell>
          <cell r="F48">
            <v>0</v>
          </cell>
          <cell r="G48">
            <v>6200</v>
          </cell>
          <cell r="H48">
            <v>209533</v>
          </cell>
          <cell r="I48">
            <v>8687</v>
          </cell>
          <cell r="J48">
            <v>0</v>
          </cell>
          <cell r="K48">
            <v>8687</v>
          </cell>
          <cell r="L48">
            <v>151754</v>
          </cell>
          <cell r="M48">
            <v>14887</v>
          </cell>
          <cell r="N48">
            <v>361287</v>
          </cell>
        </row>
        <row r="49">
          <cell r="A49">
            <v>16069</v>
          </cell>
          <cell r="B49">
            <v>802</v>
          </cell>
          <cell r="C49">
            <v>3525</v>
          </cell>
          <cell r="D49" t="str">
            <v>HPL - Odem</v>
          </cell>
          <cell r="E49">
            <v>0</v>
          </cell>
          <cell r="F49">
            <v>0</v>
          </cell>
          <cell r="G49">
            <v>0</v>
          </cell>
          <cell r="H49">
            <v>209533</v>
          </cell>
          <cell r="I49">
            <v>0</v>
          </cell>
          <cell r="J49">
            <v>0</v>
          </cell>
          <cell r="K49">
            <v>0</v>
          </cell>
          <cell r="L49">
            <v>151754</v>
          </cell>
          <cell r="M49">
            <v>0</v>
          </cell>
          <cell r="N49">
            <v>361287</v>
          </cell>
        </row>
        <row r="50">
          <cell r="A50">
            <v>26093</v>
          </cell>
          <cell r="B50">
            <v>802</v>
          </cell>
          <cell r="D50" t="str">
            <v>Florida - Sinton</v>
          </cell>
          <cell r="E50">
            <v>0</v>
          </cell>
          <cell r="F50">
            <v>0</v>
          </cell>
          <cell r="G50">
            <v>0</v>
          </cell>
          <cell r="H50">
            <v>209533</v>
          </cell>
          <cell r="I50">
            <v>0</v>
          </cell>
          <cell r="J50">
            <v>0</v>
          </cell>
          <cell r="K50">
            <v>0</v>
          </cell>
          <cell r="L50">
            <v>151754</v>
          </cell>
          <cell r="M50">
            <v>0</v>
          </cell>
          <cell r="N50">
            <v>361287</v>
          </cell>
          <cell r="O50" t="str">
            <v>364/182</v>
          </cell>
        </row>
        <row r="51">
          <cell r="A51">
            <v>26046</v>
          </cell>
          <cell r="B51">
            <v>803</v>
          </cell>
          <cell r="D51" t="str">
            <v>PG &amp; E - Taft Transport</v>
          </cell>
          <cell r="E51">
            <v>0</v>
          </cell>
          <cell r="F51">
            <v>0</v>
          </cell>
          <cell r="G51">
            <v>0</v>
          </cell>
          <cell r="H51">
            <v>209533</v>
          </cell>
          <cell r="I51">
            <v>0</v>
          </cell>
          <cell r="J51">
            <v>0</v>
          </cell>
          <cell r="K51">
            <v>0</v>
          </cell>
          <cell r="L51">
            <v>151754</v>
          </cell>
          <cell r="M51">
            <v>0</v>
          </cell>
          <cell r="N51">
            <v>361287</v>
          </cell>
        </row>
        <row r="52">
          <cell r="A52">
            <v>16152</v>
          </cell>
          <cell r="B52">
            <v>803</v>
          </cell>
          <cell r="D52" t="str">
            <v>Abraxas - White Point</v>
          </cell>
          <cell r="E52">
            <v>0</v>
          </cell>
          <cell r="F52">
            <v>0</v>
          </cell>
          <cell r="G52">
            <v>0</v>
          </cell>
          <cell r="H52">
            <v>209533</v>
          </cell>
          <cell r="I52">
            <v>0</v>
          </cell>
          <cell r="J52">
            <v>0</v>
          </cell>
          <cell r="K52">
            <v>0</v>
          </cell>
          <cell r="L52">
            <v>151754</v>
          </cell>
          <cell r="M52">
            <v>0</v>
          </cell>
          <cell r="N52">
            <v>361287</v>
          </cell>
        </row>
        <row r="53">
          <cell r="A53">
            <v>16164</v>
          </cell>
          <cell r="B53">
            <v>803</v>
          </cell>
          <cell r="D53" t="str">
            <v>Dominion - Northwest Taft</v>
          </cell>
          <cell r="E53">
            <v>600</v>
          </cell>
          <cell r="F53">
            <v>0</v>
          </cell>
          <cell r="G53">
            <v>600</v>
          </cell>
          <cell r="H53">
            <v>210133</v>
          </cell>
          <cell r="I53">
            <v>0</v>
          </cell>
          <cell r="J53">
            <v>0</v>
          </cell>
          <cell r="K53">
            <v>0</v>
          </cell>
          <cell r="L53">
            <v>151754</v>
          </cell>
          <cell r="M53">
            <v>600</v>
          </cell>
          <cell r="N53">
            <v>361887</v>
          </cell>
        </row>
        <row r="54">
          <cell r="A54">
            <v>16227</v>
          </cell>
          <cell r="B54">
            <v>803</v>
          </cell>
          <cell r="D54" t="str">
            <v>Houston American Petroleum</v>
          </cell>
          <cell r="E54">
            <v>0</v>
          </cell>
          <cell r="F54">
            <v>0</v>
          </cell>
          <cell r="G54">
            <v>0</v>
          </cell>
          <cell r="H54">
            <v>210133</v>
          </cell>
          <cell r="I54">
            <v>0</v>
          </cell>
          <cell r="J54">
            <v>0</v>
          </cell>
          <cell r="K54">
            <v>0</v>
          </cell>
          <cell r="L54">
            <v>151754</v>
          </cell>
          <cell r="M54">
            <v>0</v>
          </cell>
          <cell r="N54">
            <v>361887</v>
          </cell>
        </row>
        <row r="55">
          <cell r="A55">
            <v>16304</v>
          </cell>
          <cell r="B55">
            <v>803</v>
          </cell>
          <cell r="D55" t="str">
            <v>W L Roots - W L Roots</v>
          </cell>
          <cell r="E55">
            <v>0</v>
          </cell>
          <cell r="F55">
            <v>0</v>
          </cell>
          <cell r="G55">
            <v>0</v>
          </cell>
          <cell r="H55">
            <v>210133</v>
          </cell>
          <cell r="I55">
            <v>0</v>
          </cell>
          <cell r="J55">
            <v>0</v>
          </cell>
          <cell r="K55">
            <v>0</v>
          </cell>
          <cell r="L55">
            <v>151754</v>
          </cell>
          <cell r="M55">
            <v>0</v>
          </cell>
          <cell r="N55">
            <v>361887</v>
          </cell>
          <cell r="O55" t="str">
            <v>CIG</v>
          </cell>
        </row>
        <row r="56">
          <cell r="A56">
            <v>26075</v>
          </cell>
          <cell r="B56">
            <v>803</v>
          </cell>
          <cell r="D56" t="str">
            <v>East Plymouth Sales</v>
          </cell>
          <cell r="E56">
            <v>0</v>
          </cell>
          <cell r="F56">
            <v>1</v>
          </cell>
          <cell r="G56">
            <v>-1</v>
          </cell>
          <cell r="H56">
            <v>210132</v>
          </cell>
          <cell r="I56">
            <v>0</v>
          </cell>
          <cell r="J56">
            <v>0</v>
          </cell>
          <cell r="K56">
            <v>0</v>
          </cell>
          <cell r="L56">
            <v>151754</v>
          </cell>
          <cell r="M56">
            <v>-1</v>
          </cell>
          <cell r="N56">
            <v>361886</v>
          </cell>
          <cell r="O56">
            <v>10132</v>
          </cell>
        </row>
        <row r="57">
          <cell r="A57">
            <v>16351</v>
          </cell>
          <cell r="B57">
            <v>803</v>
          </cell>
          <cell r="C57">
            <v>3506</v>
          </cell>
          <cell r="D57" t="str">
            <v>HPL - Gregory Deliveries</v>
          </cell>
          <cell r="E57">
            <v>0</v>
          </cell>
          <cell r="F57">
            <v>0</v>
          </cell>
          <cell r="G57">
            <v>0</v>
          </cell>
          <cell r="H57">
            <v>210132</v>
          </cell>
          <cell r="I57">
            <v>0</v>
          </cell>
          <cell r="J57">
            <v>0</v>
          </cell>
          <cell r="K57">
            <v>0</v>
          </cell>
          <cell r="L57">
            <v>151754</v>
          </cell>
          <cell r="M57">
            <v>0</v>
          </cell>
          <cell r="N57">
            <v>361886</v>
          </cell>
          <cell r="O57" t="str">
            <v>HPL</v>
          </cell>
        </row>
        <row r="58">
          <cell r="A58">
            <v>26191</v>
          </cell>
          <cell r="B58">
            <v>803</v>
          </cell>
          <cell r="C58">
            <v>3540</v>
          </cell>
          <cell r="D58" t="str">
            <v>HPL - Gregory Receipts</v>
          </cell>
          <cell r="E58">
            <v>0</v>
          </cell>
          <cell r="F58">
            <v>0</v>
          </cell>
          <cell r="G58">
            <v>0</v>
          </cell>
          <cell r="H58">
            <v>210132</v>
          </cell>
          <cell r="I58">
            <v>0</v>
          </cell>
          <cell r="J58">
            <v>25000</v>
          </cell>
          <cell r="K58">
            <v>-25000</v>
          </cell>
          <cell r="L58">
            <v>126754</v>
          </cell>
          <cell r="M58">
            <v>-25000</v>
          </cell>
          <cell r="N58">
            <v>336886</v>
          </cell>
          <cell r="O58">
            <v>-48246</v>
          </cell>
        </row>
        <row r="59">
          <cell r="A59">
            <v>26079</v>
          </cell>
          <cell r="B59">
            <v>803</v>
          </cell>
          <cell r="C59">
            <v>3537</v>
          </cell>
          <cell r="D59" t="str">
            <v>Koch - Bayside</v>
          </cell>
          <cell r="E59">
            <v>0</v>
          </cell>
          <cell r="F59">
            <v>0</v>
          </cell>
          <cell r="G59">
            <v>0</v>
          </cell>
          <cell r="H59">
            <v>210132</v>
          </cell>
          <cell r="I59">
            <v>0</v>
          </cell>
          <cell r="J59">
            <v>0</v>
          </cell>
          <cell r="K59">
            <v>0</v>
          </cell>
          <cell r="L59">
            <v>126754</v>
          </cell>
          <cell r="M59">
            <v>0</v>
          </cell>
          <cell r="N59">
            <v>336886</v>
          </cell>
          <cell r="O59" t="str">
            <v>TTL</v>
          </cell>
        </row>
        <row r="60">
          <cell r="A60">
            <v>26210</v>
          </cell>
          <cell r="B60">
            <v>803</v>
          </cell>
          <cell r="D60" t="str">
            <v>Texana - Bonnie View</v>
          </cell>
          <cell r="E60">
            <v>0</v>
          </cell>
          <cell r="F60">
            <v>0</v>
          </cell>
          <cell r="G60">
            <v>0</v>
          </cell>
          <cell r="H60">
            <v>210132</v>
          </cell>
          <cell r="I60">
            <v>0</v>
          </cell>
          <cell r="J60">
            <v>0</v>
          </cell>
          <cell r="K60">
            <v>0</v>
          </cell>
          <cell r="L60">
            <v>126754</v>
          </cell>
          <cell r="M60">
            <v>0</v>
          </cell>
          <cell r="N60">
            <v>336886</v>
          </cell>
          <cell r="O60">
            <v>-38114</v>
          </cell>
        </row>
        <row r="61">
          <cell r="A61">
            <v>16340</v>
          </cell>
          <cell r="B61">
            <v>804</v>
          </cell>
          <cell r="D61" t="str">
            <v>Copano - Copano Bay</v>
          </cell>
          <cell r="E61">
            <v>0</v>
          </cell>
          <cell r="F61">
            <v>0</v>
          </cell>
          <cell r="G61">
            <v>0</v>
          </cell>
          <cell r="H61">
            <v>210132</v>
          </cell>
          <cell r="I61">
            <v>0</v>
          </cell>
          <cell r="J61">
            <v>0</v>
          </cell>
          <cell r="K61">
            <v>0</v>
          </cell>
          <cell r="L61">
            <v>126754</v>
          </cell>
          <cell r="M61">
            <v>0</v>
          </cell>
          <cell r="N61">
            <v>336886</v>
          </cell>
        </row>
        <row r="62">
          <cell r="A62">
            <v>16341</v>
          </cell>
          <cell r="B62">
            <v>804</v>
          </cell>
          <cell r="D62" t="str">
            <v>Copano - Copano Bay</v>
          </cell>
          <cell r="E62">
            <v>0</v>
          </cell>
          <cell r="F62">
            <v>0</v>
          </cell>
          <cell r="G62">
            <v>0</v>
          </cell>
          <cell r="H62">
            <v>210132</v>
          </cell>
          <cell r="I62">
            <v>0</v>
          </cell>
          <cell r="J62">
            <v>0</v>
          </cell>
          <cell r="K62">
            <v>0</v>
          </cell>
          <cell r="L62">
            <v>126754</v>
          </cell>
          <cell r="M62">
            <v>0</v>
          </cell>
          <cell r="N62">
            <v>336886</v>
          </cell>
        </row>
        <row r="63">
          <cell r="A63">
            <v>16036</v>
          </cell>
          <cell r="B63">
            <v>804</v>
          </cell>
          <cell r="C63">
            <v>3520</v>
          </cell>
          <cell r="D63" t="str">
            <v>HPL - Refugio</v>
          </cell>
          <cell r="E63">
            <v>0</v>
          </cell>
          <cell r="F63">
            <v>0</v>
          </cell>
          <cell r="G63">
            <v>0</v>
          </cell>
          <cell r="H63">
            <v>210132</v>
          </cell>
          <cell r="I63">
            <v>25000</v>
          </cell>
          <cell r="J63">
            <v>0</v>
          </cell>
          <cell r="K63">
            <v>25000</v>
          </cell>
          <cell r="L63">
            <v>151754</v>
          </cell>
          <cell r="M63">
            <v>25000</v>
          </cell>
          <cell r="N63">
            <v>361886</v>
          </cell>
          <cell r="O63" t="str">
            <v>400/200</v>
          </cell>
        </row>
        <row r="64">
          <cell r="A64">
            <v>26179</v>
          </cell>
          <cell r="B64">
            <v>805</v>
          </cell>
          <cell r="C64">
            <v>3560</v>
          </cell>
          <cell r="D64" t="str">
            <v>HPL - Refugio</v>
          </cell>
          <cell r="E64">
            <v>0</v>
          </cell>
          <cell r="F64">
            <v>0</v>
          </cell>
          <cell r="G64">
            <v>0</v>
          </cell>
          <cell r="H64">
            <v>210132</v>
          </cell>
          <cell r="I64">
            <v>0</v>
          </cell>
          <cell r="J64">
            <v>0</v>
          </cell>
          <cell r="K64">
            <v>0</v>
          </cell>
          <cell r="L64">
            <v>151754</v>
          </cell>
          <cell r="M64">
            <v>0</v>
          </cell>
          <cell r="N64">
            <v>361886</v>
          </cell>
        </row>
        <row r="65">
          <cell r="A65">
            <v>16055</v>
          </cell>
          <cell r="B65">
            <v>805</v>
          </cell>
          <cell r="C65">
            <v>3527</v>
          </cell>
          <cell r="D65" t="str">
            <v>HPL - San Antonio Bay</v>
          </cell>
          <cell r="E65">
            <v>0</v>
          </cell>
          <cell r="F65">
            <v>0</v>
          </cell>
          <cell r="G65">
            <v>0</v>
          </cell>
          <cell r="H65">
            <v>210132</v>
          </cell>
          <cell r="I65">
            <v>1000</v>
          </cell>
          <cell r="J65">
            <v>0</v>
          </cell>
          <cell r="K65">
            <v>1000</v>
          </cell>
          <cell r="L65">
            <v>152754</v>
          </cell>
          <cell r="M65">
            <v>1000</v>
          </cell>
          <cell r="N65">
            <v>362886</v>
          </cell>
          <cell r="O65" t="str">
            <v>CIG</v>
          </cell>
        </row>
        <row r="66">
          <cell r="A66">
            <v>16210</v>
          </cell>
          <cell r="B66">
            <v>805</v>
          </cell>
          <cell r="C66">
            <v>5674</v>
          </cell>
          <cell r="D66" t="str">
            <v>Northern Natural - Tivoli</v>
          </cell>
          <cell r="E66">
            <v>0</v>
          </cell>
          <cell r="F66">
            <v>0</v>
          </cell>
          <cell r="G66">
            <v>0</v>
          </cell>
          <cell r="H66">
            <v>210132</v>
          </cell>
          <cell r="I66">
            <v>0</v>
          </cell>
          <cell r="J66">
            <v>0</v>
          </cell>
          <cell r="K66">
            <v>0</v>
          </cell>
          <cell r="L66">
            <v>152754</v>
          </cell>
          <cell r="M66">
            <v>0</v>
          </cell>
          <cell r="N66">
            <v>362886</v>
          </cell>
          <cell r="O66">
            <v>-1512</v>
          </cell>
        </row>
        <row r="67">
          <cell r="A67">
            <v>26113</v>
          </cell>
          <cell r="B67">
            <v>806</v>
          </cell>
          <cell r="D67" t="str">
            <v>Seadrift - Seadrift Plant</v>
          </cell>
          <cell r="E67">
            <v>0</v>
          </cell>
          <cell r="F67">
            <v>120</v>
          </cell>
          <cell r="G67">
            <v>-120</v>
          </cell>
          <cell r="H67">
            <v>210012</v>
          </cell>
          <cell r="I67">
            <v>0</v>
          </cell>
          <cell r="J67">
            <v>0</v>
          </cell>
          <cell r="K67">
            <v>0</v>
          </cell>
          <cell r="L67">
            <v>152754</v>
          </cell>
          <cell r="M67">
            <v>-120</v>
          </cell>
          <cell r="N67">
            <v>362766</v>
          </cell>
          <cell r="O67" t="str">
            <v>HPL</v>
          </cell>
        </row>
        <row r="68">
          <cell r="A68">
            <v>26002</v>
          </cell>
          <cell r="B68">
            <v>806</v>
          </cell>
          <cell r="D68" t="str">
            <v>Union Carbide - Seadrift Plant</v>
          </cell>
          <cell r="E68">
            <v>0</v>
          </cell>
          <cell r="F68">
            <v>4500</v>
          </cell>
          <cell r="G68">
            <v>-4500</v>
          </cell>
          <cell r="H68">
            <v>205512</v>
          </cell>
          <cell r="I68">
            <v>0</v>
          </cell>
          <cell r="J68">
            <v>0</v>
          </cell>
          <cell r="K68">
            <v>0</v>
          </cell>
          <cell r="L68">
            <v>152754</v>
          </cell>
          <cell r="M68">
            <v>-4500</v>
          </cell>
          <cell r="N68">
            <v>358266</v>
          </cell>
          <cell r="O68">
            <v>-62691</v>
          </cell>
        </row>
        <row r="69">
          <cell r="A69">
            <v>26080</v>
          </cell>
          <cell r="B69">
            <v>806</v>
          </cell>
          <cell r="C69">
            <v>1332</v>
          </cell>
          <cell r="D69" t="str">
            <v>Union Carbide - Seadrift Plant</v>
          </cell>
          <cell r="E69">
            <v>0</v>
          </cell>
          <cell r="F69">
            <v>0</v>
          </cell>
          <cell r="G69">
            <v>0</v>
          </cell>
          <cell r="H69">
            <v>205512</v>
          </cell>
          <cell r="I69">
            <v>0</v>
          </cell>
          <cell r="J69">
            <v>11000</v>
          </cell>
          <cell r="K69">
            <v>-11000</v>
          </cell>
          <cell r="L69">
            <v>141754</v>
          </cell>
          <cell r="M69">
            <v>-11000</v>
          </cell>
          <cell r="N69">
            <v>347266</v>
          </cell>
          <cell r="O69" t="str">
            <v>TTL</v>
          </cell>
        </row>
        <row r="70">
          <cell r="A70">
            <v>16290</v>
          </cell>
          <cell r="B70">
            <v>806</v>
          </cell>
          <cell r="C70">
            <v>553</v>
          </cell>
          <cell r="D70" t="str">
            <v>EPFS -Tomcat MILSP</v>
          </cell>
          <cell r="E70">
            <v>476</v>
          </cell>
          <cell r="F70">
            <v>0</v>
          </cell>
          <cell r="G70">
            <v>476</v>
          </cell>
          <cell r="H70">
            <v>205988</v>
          </cell>
          <cell r="I70">
            <v>3056</v>
          </cell>
          <cell r="J70">
            <v>0</v>
          </cell>
          <cell r="K70">
            <v>3056</v>
          </cell>
          <cell r="L70">
            <v>144810</v>
          </cell>
          <cell r="M70">
            <v>3532</v>
          </cell>
          <cell r="N70">
            <v>350798</v>
          </cell>
          <cell r="O70">
            <v>-64203</v>
          </cell>
        </row>
        <row r="71">
          <cell r="A71">
            <v>26038</v>
          </cell>
          <cell r="B71">
            <v>806</v>
          </cell>
          <cell r="D71" t="str">
            <v>Entex - Port Lavaca East</v>
          </cell>
          <cell r="E71">
            <v>0</v>
          </cell>
          <cell r="F71">
            <v>0</v>
          </cell>
          <cell r="G71">
            <v>0</v>
          </cell>
          <cell r="H71">
            <v>205988</v>
          </cell>
          <cell r="I71">
            <v>0</v>
          </cell>
          <cell r="J71">
            <v>1</v>
          </cell>
          <cell r="K71">
            <v>-1</v>
          </cell>
          <cell r="L71">
            <v>144809</v>
          </cell>
          <cell r="M71">
            <v>-1</v>
          </cell>
          <cell r="N71">
            <v>350797</v>
          </cell>
        </row>
        <row r="72">
          <cell r="A72">
            <v>26192</v>
          </cell>
          <cell r="B72">
            <v>806</v>
          </cell>
          <cell r="D72" t="str">
            <v>Entex - Port Lavaca West</v>
          </cell>
          <cell r="E72">
            <v>0</v>
          </cell>
          <cell r="F72">
            <v>0</v>
          </cell>
          <cell r="G72">
            <v>0</v>
          </cell>
          <cell r="H72">
            <v>205988</v>
          </cell>
          <cell r="I72">
            <v>0</v>
          </cell>
          <cell r="J72">
            <v>0</v>
          </cell>
          <cell r="K72">
            <v>0</v>
          </cell>
          <cell r="L72">
            <v>144809</v>
          </cell>
          <cell r="M72">
            <v>0</v>
          </cell>
          <cell r="N72">
            <v>350797</v>
          </cell>
          <cell r="O72" t="str">
            <v>415/207.5</v>
          </cell>
        </row>
        <row r="73">
          <cell r="A73">
            <v>16254</v>
          </cell>
          <cell r="B73">
            <v>807</v>
          </cell>
          <cell r="D73" t="str">
            <v>Castillo - East Sheriff</v>
          </cell>
          <cell r="E73">
            <v>0</v>
          </cell>
          <cell r="F73">
            <v>0</v>
          </cell>
          <cell r="G73">
            <v>0</v>
          </cell>
          <cell r="H73">
            <v>205988</v>
          </cell>
          <cell r="I73">
            <v>0</v>
          </cell>
          <cell r="J73">
            <v>0</v>
          </cell>
          <cell r="K73">
            <v>0</v>
          </cell>
          <cell r="L73">
            <v>144809</v>
          </cell>
          <cell r="M73">
            <v>0</v>
          </cell>
          <cell r="N73">
            <v>350797</v>
          </cell>
        </row>
        <row r="74">
          <cell r="A74">
            <v>26146</v>
          </cell>
          <cell r="B74">
            <v>807</v>
          </cell>
          <cell r="D74" t="str">
            <v>Formosa - Co-Gen</v>
          </cell>
          <cell r="E74">
            <v>0</v>
          </cell>
          <cell r="F74">
            <v>0</v>
          </cell>
          <cell r="G74">
            <v>0</v>
          </cell>
          <cell r="H74">
            <v>205988</v>
          </cell>
          <cell r="I74">
            <v>0</v>
          </cell>
          <cell r="J74">
            <v>0</v>
          </cell>
          <cell r="K74">
            <v>0</v>
          </cell>
          <cell r="L74">
            <v>144809</v>
          </cell>
          <cell r="M74">
            <v>0</v>
          </cell>
          <cell r="N74">
            <v>350797</v>
          </cell>
        </row>
        <row r="75">
          <cell r="A75">
            <v>26136</v>
          </cell>
          <cell r="B75">
            <v>807</v>
          </cell>
          <cell r="D75" t="str">
            <v>Formosa - Low Pressure</v>
          </cell>
          <cell r="E75">
            <v>0</v>
          </cell>
          <cell r="F75">
            <v>0</v>
          </cell>
          <cell r="G75">
            <v>0</v>
          </cell>
          <cell r="H75">
            <v>205988</v>
          </cell>
          <cell r="I75">
            <v>0</v>
          </cell>
          <cell r="J75">
            <v>0</v>
          </cell>
          <cell r="K75">
            <v>0</v>
          </cell>
          <cell r="L75">
            <v>144809</v>
          </cell>
          <cell r="M75">
            <v>0</v>
          </cell>
          <cell r="N75">
            <v>350797</v>
          </cell>
        </row>
        <row r="76">
          <cell r="A76">
            <v>26184</v>
          </cell>
          <cell r="B76">
            <v>807</v>
          </cell>
          <cell r="D76" t="str">
            <v>Formosa - Point Comfort</v>
          </cell>
          <cell r="E76">
            <v>0</v>
          </cell>
          <cell r="F76">
            <v>20000</v>
          </cell>
          <cell r="G76">
            <v>-20000</v>
          </cell>
          <cell r="H76">
            <v>185988</v>
          </cell>
          <cell r="I76">
            <v>0</v>
          </cell>
          <cell r="J76">
            <v>0</v>
          </cell>
          <cell r="K76">
            <v>0</v>
          </cell>
          <cell r="L76">
            <v>144809</v>
          </cell>
          <cell r="M76">
            <v>-20000</v>
          </cell>
          <cell r="N76">
            <v>330797</v>
          </cell>
        </row>
        <row r="77">
          <cell r="A77">
            <v>16306</v>
          </cell>
          <cell r="B77">
            <v>807</v>
          </cell>
          <cell r="D77" t="str">
            <v>Formosa - Plant</v>
          </cell>
          <cell r="E77">
            <v>0</v>
          </cell>
          <cell r="F77">
            <v>0</v>
          </cell>
          <cell r="G77">
            <v>0</v>
          </cell>
          <cell r="H77">
            <v>185988</v>
          </cell>
          <cell r="I77">
            <v>0</v>
          </cell>
          <cell r="J77">
            <v>0</v>
          </cell>
          <cell r="K77">
            <v>0</v>
          </cell>
          <cell r="L77">
            <v>144809</v>
          </cell>
          <cell r="M77">
            <v>0</v>
          </cell>
          <cell r="N77">
            <v>330797</v>
          </cell>
        </row>
        <row r="78">
          <cell r="A78">
            <v>26168</v>
          </cell>
          <cell r="B78">
            <v>807</v>
          </cell>
          <cell r="D78" t="str">
            <v>Alcoa - Point Comfort</v>
          </cell>
          <cell r="E78">
            <v>0</v>
          </cell>
          <cell r="F78">
            <v>20000</v>
          </cell>
          <cell r="G78">
            <v>-20000</v>
          </cell>
          <cell r="H78">
            <v>165988</v>
          </cell>
          <cell r="I78">
            <v>0</v>
          </cell>
          <cell r="J78">
            <v>0</v>
          </cell>
          <cell r="K78">
            <v>0</v>
          </cell>
          <cell r="L78">
            <v>144809</v>
          </cell>
          <cell r="M78">
            <v>-20000</v>
          </cell>
          <cell r="N78">
            <v>310797</v>
          </cell>
        </row>
        <row r="79">
          <cell r="A79">
            <v>26154</v>
          </cell>
          <cell r="B79">
            <v>807</v>
          </cell>
          <cell r="D79" t="str">
            <v>CPL - Joslin Deliveries</v>
          </cell>
          <cell r="E79">
            <v>0</v>
          </cell>
          <cell r="F79">
            <v>10000</v>
          </cell>
          <cell r="G79">
            <v>-10000</v>
          </cell>
          <cell r="H79">
            <v>155988</v>
          </cell>
          <cell r="I79">
            <v>0</v>
          </cell>
          <cell r="J79">
            <v>0</v>
          </cell>
          <cell r="K79">
            <v>0</v>
          </cell>
          <cell r="L79">
            <v>144809</v>
          </cell>
          <cell r="M79">
            <v>-10000</v>
          </cell>
          <cell r="N79">
            <v>300797</v>
          </cell>
        </row>
        <row r="80">
          <cell r="A80">
            <v>26073</v>
          </cell>
          <cell r="B80">
            <v>807</v>
          </cell>
          <cell r="C80">
            <v>3521</v>
          </cell>
          <cell r="D80" t="str">
            <v>HPL - Swan Lake Deliveries</v>
          </cell>
          <cell r="E80">
            <v>0</v>
          </cell>
          <cell r="F80">
            <v>0</v>
          </cell>
          <cell r="G80">
            <v>0</v>
          </cell>
          <cell r="H80">
            <v>155988</v>
          </cell>
          <cell r="I80">
            <v>0</v>
          </cell>
          <cell r="J80">
            <v>55952</v>
          </cell>
          <cell r="K80">
            <v>-101140</v>
          </cell>
          <cell r="L80">
            <v>43669</v>
          </cell>
          <cell r="M80">
            <v>-101140</v>
          </cell>
          <cell r="N80">
            <v>199657</v>
          </cell>
        </row>
        <row r="81">
          <cell r="A81">
            <v>26063</v>
          </cell>
          <cell r="B81">
            <v>807</v>
          </cell>
          <cell r="D81" t="str">
            <v>Formosa - Traylor</v>
          </cell>
          <cell r="E81">
            <v>0</v>
          </cell>
          <cell r="F81">
            <v>0</v>
          </cell>
          <cell r="G81">
            <v>0</v>
          </cell>
          <cell r="H81">
            <v>155988</v>
          </cell>
          <cell r="I81">
            <v>0</v>
          </cell>
          <cell r="J81">
            <v>0</v>
          </cell>
          <cell r="K81">
            <v>0</v>
          </cell>
          <cell r="L81">
            <v>43669</v>
          </cell>
          <cell r="M81">
            <v>0</v>
          </cell>
          <cell r="N81">
            <v>199657</v>
          </cell>
        </row>
        <row r="82">
          <cell r="A82">
            <v>16241</v>
          </cell>
          <cell r="B82">
            <v>807</v>
          </cell>
          <cell r="D82" t="str">
            <v>SAB - Maude Traylor</v>
          </cell>
          <cell r="E82">
            <v>100</v>
          </cell>
          <cell r="F82">
            <v>0</v>
          </cell>
          <cell r="G82">
            <v>100</v>
          </cell>
          <cell r="H82">
            <v>156088</v>
          </cell>
          <cell r="I82">
            <v>0</v>
          </cell>
          <cell r="J82">
            <v>0</v>
          </cell>
          <cell r="K82">
            <v>0</v>
          </cell>
          <cell r="L82">
            <v>43669</v>
          </cell>
          <cell r="M82">
            <v>100</v>
          </cell>
          <cell r="N82">
            <v>199757</v>
          </cell>
        </row>
        <row r="83">
          <cell r="A83">
            <v>16094</v>
          </cell>
          <cell r="B83">
            <v>808</v>
          </cell>
          <cell r="D83" t="str">
            <v>PIE - Carancuhua Bay</v>
          </cell>
          <cell r="E83">
            <v>15</v>
          </cell>
          <cell r="F83">
            <v>0</v>
          </cell>
          <cell r="G83">
            <v>15</v>
          </cell>
          <cell r="H83">
            <v>156103</v>
          </cell>
          <cell r="I83">
            <v>0</v>
          </cell>
          <cell r="J83">
            <v>0</v>
          </cell>
          <cell r="K83">
            <v>0</v>
          </cell>
          <cell r="L83">
            <v>43669</v>
          </cell>
          <cell r="M83">
            <v>15</v>
          </cell>
          <cell r="N83">
            <v>199772</v>
          </cell>
        </row>
        <row r="84">
          <cell r="A84">
            <v>26013</v>
          </cell>
          <cell r="B84">
            <v>808</v>
          </cell>
          <cell r="D84" t="str">
            <v>Peterson Grass Farms</v>
          </cell>
          <cell r="E84">
            <v>0</v>
          </cell>
          <cell r="F84">
            <v>10</v>
          </cell>
          <cell r="G84">
            <v>-10</v>
          </cell>
          <cell r="H84">
            <v>156093</v>
          </cell>
          <cell r="I84">
            <v>0</v>
          </cell>
          <cell r="J84">
            <v>0</v>
          </cell>
          <cell r="K84">
            <v>0</v>
          </cell>
          <cell r="L84">
            <v>43669</v>
          </cell>
          <cell r="M84">
            <v>-10</v>
          </cell>
          <cell r="N84">
            <v>199762</v>
          </cell>
        </row>
        <row r="85">
          <cell r="A85">
            <v>26151</v>
          </cell>
          <cell r="B85">
            <v>809</v>
          </cell>
          <cell r="D85" t="str">
            <v>Entex - Palacios City</v>
          </cell>
          <cell r="E85">
            <v>0</v>
          </cell>
          <cell r="F85">
            <v>0</v>
          </cell>
          <cell r="G85">
            <v>0</v>
          </cell>
          <cell r="H85">
            <v>156093</v>
          </cell>
          <cell r="I85">
            <v>0</v>
          </cell>
          <cell r="J85">
            <v>0</v>
          </cell>
          <cell r="K85">
            <v>0</v>
          </cell>
          <cell r="L85">
            <v>43669</v>
          </cell>
          <cell r="M85">
            <v>0</v>
          </cell>
          <cell r="N85">
            <v>199762</v>
          </cell>
        </row>
        <row r="86">
          <cell r="A86">
            <v>26207</v>
          </cell>
          <cell r="B86">
            <v>809</v>
          </cell>
          <cell r="D86" t="str">
            <v>Farmers - Blessing #1</v>
          </cell>
          <cell r="E86">
            <v>0</v>
          </cell>
          <cell r="F86">
            <v>0</v>
          </cell>
          <cell r="G86">
            <v>0</v>
          </cell>
          <cell r="H86">
            <v>156093</v>
          </cell>
          <cell r="I86">
            <v>0</v>
          </cell>
          <cell r="J86">
            <v>0</v>
          </cell>
          <cell r="K86">
            <v>0</v>
          </cell>
          <cell r="L86">
            <v>43669</v>
          </cell>
          <cell r="M86">
            <v>0</v>
          </cell>
          <cell r="N86">
            <v>199762</v>
          </cell>
        </row>
        <row r="87">
          <cell r="A87">
            <v>16057</v>
          </cell>
          <cell r="B87">
            <v>809</v>
          </cell>
          <cell r="D87" t="str">
            <v>Sue Ann - Blessing Field</v>
          </cell>
          <cell r="E87">
            <v>686</v>
          </cell>
          <cell r="F87">
            <v>0</v>
          </cell>
          <cell r="G87">
            <v>686</v>
          </cell>
          <cell r="H87">
            <v>156779</v>
          </cell>
          <cell r="I87">
            <v>0</v>
          </cell>
          <cell r="J87">
            <v>0</v>
          </cell>
          <cell r="K87">
            <v>0</v>
          </cell>
          <cell r="L87">
            <v>43669</v>
          </cell>
          <cell r="M87">
            <v>686</v>
          </cell>
          <cell r="N87">
            <v>200448</v>
          </cell>
        </row>
        <row r="88">
          <cell r="A88">
            <v>26155</v>
          </cell>
          <cell r="B88">
            <v>809</v>
          </cell>
          <cell r="D88" t="str">
            <v>Entex - Blessing City Gate</v>
          </cell>
          <cell r="E88">
            <v>0</v>
          </cell>
          <cell r="F88">
            <v>0</v>
          </cell>
          <cell r="G88">
            <v>0</v>
          </cell>
          <cell r="H88">
            <v>156779</v>
          </cell>
          <cell r="I88">
            <v>0</v>
          </cell>
          <cell r="J88">
            <v>65</v>
          </cell>
          <cell r="K88">
            <v>-65</v>
          </cell>
          <cell r="L88">
            <v>43604</v>
          </cell>
          <cell r="M88">
            <v>-65</v>
          </cell>
          <cell r="N88">
            <v>200383</v>
          </cell>
        </row>
        <row r="89">
          <cell r="A89">
            <v>16151</v>
          </cell>
          <cell r="B89">
            <v>809</v>
          </cell>
          <cell r="C89">
            <v>3536</v>
          </cell>
          <cell r="D89" t="str">
            <v>EPFS -El Gordo Blessing</v>
          </cell>
          <cell r="E89">
            <v>0</v>
          </cell>
          <cell r="F89">
            <v>0</v>
          </cell>
          <cell r="G89">
            <v>0</v>
          </cell>
          <cell r="H89">
            <v>156779</v>
          </cell>
          <cell r="I89">
            <v>128669</v>
          </cell>
          <cell r="J89">
            <v>0</v>
          </cell>
          <cell r="K89">
            <v>128669</v>
          </cell>
          <cell r="L89">
            <v>172273</v>
          </cell>
          <cell r="M89">
            <v>128669</v>
          </cell>
          <cell r="N89">
            <v>329052</v>
          </cell>
        </row>
        <row r="90">
          <cell r="A90">
            <v>16354</v>
          </cell>
          <cell r="B90">
            <v>809</v>
          </cell>
          <cell r="D90" t="str">
            <v>EPFS - Seahawk Blessing</v>
          </cell>
          <cell r="E90">
            <v>78772</v>
          </cell>
          <cell r="F90">
            <v>0</v>
          </cell>
          <cell r="G90">
            <v>78772</v>
          </cell>
          <cell r="H90">
            <v>235551</v>
          </cell>
          <cell r="I90">
            <v>0</v>
          </cell>
          <cell r="J90">
            <v>0</v>
          </cell>
          <cell r="K90">
            <v>0</v>
          </cell>
          <cell r="L90">
            <v>172273</v>
          </cell>
          <cell r="M90">
            <v>78772</v>
          </cell>
          <cell r="N90">
            <v>407824</v>
          </cell>
          <cell r="O90" t="str">
            <v>CIG</v>
          </cell>
        </row>
        <row r="91">
          <cell r="A91">
            <v>26208</v>
          </cell>
          <cell r="B91">
            <v>809</v>
          </cell>
          <cell r="D91" t="str">
            <v>Farmers - Blessing #2</v>
          </cell>
          <cell r="E91">
            <v>0</v>
          </cell>
          <cell r="F91">
            <v>20</v>
          </cell>
          <cell r="G91">
            <v>-20</v>
          </cell>
          <cell r="H91">
            <v>235531</v>
          </cell>
          <cell r="I91">
            <v>0</v>
          </cell>
          <cell r="J91">
            <v>0</v>
          </cell>
          <cell r="K91">
            <v>0</v>
          </cell>
          <cell r="L91">
            <v>172273</v>
          </cell>
          <cell r="M91">
            <v>-20</v>
          </cell>
          <cell r="N91">
            <v>407804</v>
          </cell>
          <cell r="O91">
            <v>-42479</v>
          </cell>
        </row>
        <row r="92">
          <cell r="A92">
            <v>26049</v>
          </cell>
          <cell r="B92">
            <v>809</v>
          </cell>
          <cell r="D92" t="str">
            <v>Elerida - Southwest Pheasant</v>
          </cell>
          <cell r="E92">
            <v>0</v>
          </cell>
          <cell r="F92">
            <v>0</v>
          </cell>
          <cell r="G92">
            <v>0</v>
          </cell>
          <cell r="H92">
            <v>235531</v>
          </cell>
          <cell r="I92">
            <v>0</v>
          </cell>
          <cell r="J92">
            <v>0</v>
          </cell>
          <cell r="K92">
            <v>0</v>
          </cell>
          <cell r="L92">
            <v>172273</v>
          </cell>
          <cell r="M92">
            <v>0</v>
          </cell>
          <cell r="N92">
            <v>407804</v>
          </cell>
          <cell r="O92" t="str">
            <v>HPL</v>
          </cell>
        </row>
        <row r="93">
          <cell r="A93">
            <v>26061</v>
          </cell>
          <cell r="B93">
            <v>809</v>
          </cell>
          <cell r="C93">
            <v>1038</v>
          </cell>
          <cell r="D93" t="str">
            <v>Markham - Markham City Gate</v>
          </cell>
          <cell r="E93">
            <v>0</v>
          </cell>
          <cell r="F93">
            <v>0</v>
          </cell>
          <cell r="G93">
            <v>0</v>
          </cell>
          <cell r="H93">
            <v>235531</v>
          </cell>
          <cell r="I93">
            <v>0</v>
          </cell>
          <cell r="J93">
            <v>48</v>
          </cell>
          <cell r="K93">
            <v>-48</v>
          </cell>
          <cell r="L93">
            <v>172225</v>
          </cell>
          <cell r="M93">
            <v>-48</v>
          </cell>
          <cell r="N93">
            <v>407756</v>
          </cell>
          <cell r="O93">
            <v>-91775</v>
          </cell>
        </row>
        <row r="94">
          <cell r="A94">
            <v>26023</v>
          </cell>
          <cell r="B94">
            <v>809</v>
          </cell>
          <cell r="D94" t="str">
            <v>Hoechst - Bay City Plant</v>
          </cell>
          <cell r="E94">
            <v>0</v>
          </cell>
          <cell r="F94">
            <v>14000</v>
          </cell>
          <cell r="G94">
            <v>-14000</v>
          </cell>
          <cell r="H94">
            <v>221531</v>
          </cell>
          <cell r="I94">
            <v>0</v>
          </cell>
          <cell r="J94">
            <v>0</v>
          </cell>
          <cell r="K94">
            <v>0</v>
          </cell>
          <cell r="L94">
            <v>172225</v>
          </cell>
          <cell r="M94">
            <v>-14000</v>
          </cell>
          <cell r="N94">
            <v>393756</v>
          </cell>
          <cell r="O94" t="str">
            <v>TTL</v>
          </cell>
        </row>
        <row r="95">
          <cell r="A95">
            <v>26209</v>
          </cell>
          <cell r="B95">
            <v>809</v>
          </cell>
          <cell r="D95" t="str">
            <v>Moltem - Bay City Deliveries</v>
          </cell>
          <cell r="E95">
            <v>0</v>
          </cell>
          <cell r="F95">
            <v>0</v>
          </cell>
          <cell r="G95">
            <v>0</v>
          </cell>
          <cell r="H95">
            <v>221531</v>
          </cell>
          <cell r="I95">
            <v>0</v>
          </cell>
          <cell r="J95">
            <v>0</v>
          </cell>
          <cell r="K95">
            <v>0</v>
          </cell>
          <cell r="L95">
            <v>172225</v>
          </cell>
          <cell r="M95">
            <v>0</v>
          </cell>
          <cell r="N95">
            <v>393756</v>
          </cell>
          <cell r="O95">
            <v>-134254</v>
          </cell>
        </row>
        <row r="96">
          <cell r="A96">
            <v>16247</v>
          </cell>
          <cell r="B96">
            <v>809</v>
          </cell>
          <cell r="C96">
            <v>7061</v>
          </cell>
          <cell r="D96" t="str">
            <v>Transco - Markham</v>
          </cell>
          <cell r="E96">
            <v>0</v>
          </cell>
          <cell r="F96">
            <v>0</v>
          </cell>
          <cell r="G96">
            <v>0</v>
          </cell>
          <cell r="H96">
            <v>221531</v>
          </cell>
          <cell r="I96">
            <v>0</v>
          </cell>
          <cell r="J96">
            <v>0</v>
          </cell>
          <cell r="K96">
            <v>0</v>
          </cell>
          <cell r="L96">
            <v>172225</v>
          </cell>
          <cell r="M96">
            <v>0</v>
          </cell>
          <cell r="N96">
            <v>393756</v>
          </cell>
        </row>
        <row r="97">
          <cell r="A97">
            <v>26042</v>
          </cell>
          <cell r="B97">
            <v>809</v>
          </cell>
          <cell r="D97" t="str">
            <v>RBWI - Bay City</v>
          </cell>
          <cell r="E97">
            <v>0</v>
          </cell>
          <cell r="F97">
            <v>10</v>
          </cell>
          <cell r="G97">
            <v>-10</v>
          </cell>
          <cell r="H97">
            <v>221521</v>
          </cell>
          <cell r="I97">
            <v>0</v>
          </cell>
          <cell r="J97">
            <v>0</v>
          </cell>
          <cell r="K97">
            <v>0</v>
          </cell>
          <cell r="L97">
            <v>172225</v>
          </cell>
          <cell r="M97">
            <v>-10</v>
          </cell>
          <cell r="N97">
            <v>393746</v>
          </cell>
          <cell r="O97" t="str">
            <v>528/264</v>
          </cell>
        </row>
        <row r="98">
          <cell r="A98">
            <v>26129</v>
          </cell>
          <cell r="B98">
            <v>810</v>
          </cell>
          <cell r="C98">
            <v>1432</v>
          </cell>
          <cell r="D98" t="str">
            <v>Florida Gas  - Magnet Withers</v>
          </cell>
          <cell r="E98">
            <v>0</v>
          </cell>
          <cell r="F98">
            <v>64959</v>
          </cell>
          <cell r="G98">
            <v>-64959</v>
          </cell>
          <cell r="H98">
            <v>156562</v>
          </cell>
          <cell r="I98">
            <v>0</v>
          </cell>
          <cell r="J98">
            <v>0</v>
          </cell>
          <cell r="K98">
            <v>0</v>
          </cell>
          <cell r="L98">
            <v>172225</v>
          </cell>
          <cell r="M98">
            <v>-64959</v>
          </cell>
          <cell r="N98">
            <v>328787</v>
          </cell>
        </row>
        <row r="99">
          <cell r="A99">
            <v>16366</v>
          </cell>
          <cell r="B99">
            <v>810</v>
          </cell>
          <cell r="D99" t="str">
            <v>EOG-North Bay City</v>
          </cell>
          <cell r="E99">
            <v>2000</v>
          </cell>
          <cell r="F99">
            <v>0</v>
          </cell>
          <cell r="G99">
            <v>2000</v>
          </cell>
          <cell r="H99">
            <v>158562</v>
          </cell>
          <cell r="I99">
            <v>0</v>
          </cell>
          <cell r="J99">
            <v>0</v>
          </cell>
          <cell r="K99">
            <v>0</v>
          </cell>
          <cell r="L99">
            <v>172225</v>
          </cell>
          <cell r="M99">
            <v>2000</v>
          </cell>
          <cell r="N99">
            <v>330787</v>
          </cell>
        </row>
        <row r="100">
          <cell r="A100">
            <v>26022</v>
          </cell>
          <cell r="B100">
            <v>811</v>
          </cell>
          <cell r="D100" t="str">
            <v>HPL - Pledger Texas</v>
          </cell>
          <cell r="E100">
            <v>0</v>
          </cell>
          <cell r="F100">
            <v>0</v>
          </cell>
          <cell r="G100">
            <v>0</v>
          </cell>
          <cell r="H100">
            <v>158562</v>
          </cell>
          <cell r="I100">
            <v>0</v>
          </cell>
          <cell r="J100">
            <v>0</v>
          </cell>
          <cell r="K100">
            <v>0</v>
          </cell>
          <cell r="L100">
            <v>172225</v>
          </cell>
          <cell r="M100">
            <v>0</v>
          </cell>
          <cell r="N100">
            <v>330787</v>
          </cell>
        </row>
        <row r="101">
          <cell r="A101">
            <v>16087</v>
          </cell>
          <cell r="B101">
            <v>811</v>
          </cell>
          <cell r="D101" t="str">
            <v>Hil-Corp - Old Ocean</v>
          </cell>
          <cell r="E101">
            <v>0</v>
          </cell>
          <cell r="F101">
            <v>0</v>
          </cell>
          <cell r="G101">
            <v>0</v>
          </cell>
          <cell r="H101">
            <v>158562</v>
          </cell>
          <cell r="I101">
            <v>0</v>
          </cell>
          <cell r="J101">
            <v>0</v>
          </cell>
          <cell r="K101">
            <v>0</v>
          </cell>
          <cell r="L101">
            <v>172225</v>
          </cell>
          <cell r="M101">
            <v>0</v>
          </cell>
          <cell r="N101">
            <v>330787</v>
          </cell>
        </row>
        <row r="102">
          <cell r="A102">
            <v>26008</v>
          </cell>
          <cell r="B102">
            <v>811</v>
          </cell>
          <cell r="D102" t="str">
            <v>Phillips - Sweeny Plant</v>
          </cell>
          <cell r="E102">
            <v>0</v>
          </cell>
          <cell r="F102">
            <v>0</v>
          </cell>
          <cell r="G102">
            <v>0</v>
          </cell>
          <cell r="H102">
            <v>158562</v>
          </cell>
          <cell r="I102">
            <v>0</v>
          </cell>
          <cell r="J102">
            <v>0</v>
          </cell>
          <cell r="K102">
            <v>0</v>
          </cell>
          <cell r="L102">
            <v>172225</v>
          </cell>
          <cell r="M102">
            <v>0</v>
          </cell>
          <cell r="N102">
            <v>330787</v>
          </cell>
        </row>
        <row r="103">
          <cell r="A103">
            <v>16321</v>
          </cell>
          <cell r="B103">
            <v>811</v>
          </cell>
          <cell r="C103">
            <v>6790</v>
          </cell>
          <cell r="D103" t="str">
            <v>Penzoil -  Pledger</v>
          </cell>
          <cell r="E103">
            <v>0</v>
          </cell>
          <cell r="F103">
            <v>0</v>
          </cell>
          <cell r="G103">
            <v>0</v>
          </cell>
          <cell r="H103">
            <v>158562</v>
          </cell>
          <cell r="I103">
            <v>182</v>
          </cell>
          <cell r="J103">
            <v>0</v>
          </cell>
          <cell r="K103">
            <v>182</v>
          </cell>
          <cell r="L103">
            <v>172407</v>
          </cell>
          <cell r="M103">
            <v>182</v>
          </cell>
          <cell r="N103">
            <v>330969</v>
          </cell>
        </row>
        <row r="104">
          <cell r="A104">
            <v>16322</v>
          </cell>
          <cell r="B104">
            <v>811</v>
          </cell>
          <cell r="C104">
            <v>6759</v>
          </cell>
          <cell r="D104" t="str">
            <v>American Explorer - Pledger</v>
          </cell>
          <cell r="E104">
            <v>0</v>
          </cell>
          <cell r="F104">
            <v>0</v>
          </cell>
          <cell r="G104">
            <v>0</v>
          </cell>
          <cell r="H104">
            <v>158562</v>
          </cell>
          <cell r="I104">
            <v>0</v>
          </cell>
          <cell r="J104">
            <v>0</v>
          </cell>
          <cell r="K104">
            <v>0</v>
          </cell>
          <cell r="L104">
            <v>172407</v>
          </cell>
          <cell r="M104">
            <v>0</v>
          </cell>
          <cell r="N104">
            <v>330969</v>
          </cell>
        </row>
        <row r="105">
          <cell r="A105">
            <v>26160</v>
          </cell>
          <cell r="B105">
            <v>811</v>
          </cell>
          <cell r="C105">
            <v>3555</v>
          </cell>
          <cell r="D105" t="str">
            <v>HPL - Pledger New Gulf</v>
          </cell>
          <cell r="E105">
            <v>0</v>
          </cell>
          <cell r="F105">
            <v>0</v>
          </cell>
          <cell r="G105">
            <v>0</v>
          </cell>
          <cell r="H105">
            <v>158562</v>
          </cell>
          <cell r="I105">
            <v>0</v>
          </cell>
          <cell r="J105">
            <v>7000</v>
          </cell>
          <cell r="K105">
            <v>-7000</v>
          </cell>
          <cell r="L105">
            <v>165407</v>
          </cell>
          <cell r="M105">
            <v>-7000</v>
          </cell>
          <cell r="N105">
            <v>323969</v>
          </cell>
        </row>
        <row r="106">
          <cell r="A106">
            <v>26011</v>
          </cell>
          <cell r="B106">
            <v>811</v>
          </cell>
          <cell r="D106" t="str">
            <v>MRF - Milseka Rice Farm</v>
          </cell>
          <cell r="E106">
            <v>0</v>
          </cell>
          <cell r="F106">
            <v>10</v>
          </cell>
          <cell r="G106">
            <v>-10</v>
          </cell>
          <cell r="H106">
            <v>158552</v>
          </cell>
          <cell r="I106">
            <v>0</v>
          </cell>
          <cell r="J106">
            <v>0</v>
          </cell>
          <cell r="K106">
            <v>0</v>
          </cell>
          <cell r="L106">
            <v>165407</v>
          </cell>
          <cell r="M106">
            <v>-10</v>
          </cell>
          <cell r="N106">
            <v>323959</v>
          </cell>
        </row>
        <row r="107">
          <cell r="A107">
            <v>26034</v>
          </cell>
          <cell r="B107">
            <v>812</v>
          </cell>
          <cell r="D107" t="str">
            <v>GRF - Gless Rice Farms</v>
          </cell>
          <cell r="E107">
            <v>0</v>
          </cell>
          <cell r="F107">
            <v>10</v>
          </cell>
          <cell r="G107">
            <v>-10</v>
          </cell>
          <cell r="H107">
            <v>158542</v>
          </cell>
          <cell r="I107">
            <v>0</v>
          </cell>
          <cell r="J107">
            <v>0</v>
          </cell>
          <cell r="K107">
            <v>0</v>
          </cell>
          <cell r="L107">
            <v>165407</v>
          </cell>
          <cell r="M107">
            <v>-10</v>
          </cell>
          <cell r="N107">
            <v>323949</v>
          </cell>
        </row>
        <row r="108">
          <cell r="A108">
            <v>16282</v>
          </cell>
          <cell r="B108">
            <v>812</v>
          </cell>
          <cell r="D108" t="str">
            <v>SAGE Energy - Lochridge Field</v>
          </cell>
          <cell r="E108">
            <v>1000</v>
          </cell>
          <cell r="F108">
            <v>0</v>
          </cell>
          <cell r="G108">
            <v>1000</v>
          </cell>
          <cell r="H108">
            <v>159542</v>
          </cell>
          <cell r="I108">
            <v>0</v>
          </cell>
          <cell r="J108">
            <v>0</v>
          </cell>
          <cell r="K108">
            <v>0</v>
          </cell>
          <cell r="L108">
            <v>165407</v>
          </cell>
          <cell r="M108">
            <v>1000</v>
          </cell>
          <cell r="N108">
            <v>324949</v>
          </cell>
        </row>
        <row r="109">
          <cell r="A109">
            <v>26076</v>
          </cell>
          <cell r="B109">
            <v>812</v>
          </cell>
          <cell r="D109" t="str">
            <v>Entex - Ramsey Unit</v>
          </cell>
          <cell r="E109">
            <v>0</v>
          </cell>
          <cell r="F109">
            <v>0</v>
          </cell>
          <cell r="G109">
            <v>0</v>
          </cell>
          <cell r="H109">
            <v>159542</v>
          </cell>
          <cell r="I109">
            <v>0</v>
          </cell>
          <cell r="J109">
            <v>0</v>
          </cell>
          <cell r="K109">
            <v>0</v>
          </cell>
          <cell r="L109">
            <v>165407</v>
          </cell>
          <cell r="M109">
            <v>0</v>
          </cell>
          <cell r="N109">
            <v>324949</v>
          </cell>
        </row>
        <row r="110">
          <cell r="A110">
            <v>26007</v>
          </cell>
          <cell r="B110">
            <v>812.1</v>
          </cell>
          <cell r="D110" t="str">
            <v>HPL - Rosharon City Gate</v>
          </cell>
          <cell r="E110">
            <v>0</v>
          </cell>
          <cell r="F110">
            <v>0</v>
          </cell>
          <cell r="G110">
            <v>0</v>
          </cell>
          <cell r="H110">
            <v>159542</v>
          </cell>
          <cell r="I110">
            <v>0</v>
          </cell>
          <cell r="J110">
            <v>0</v>
          </cell>
          <cell r="K110">
            <v>0</v>
          </cell>
          <cell r="L110">
            <v>165407</v>
          </cell>
          <cell r="M110">
            <v>0</v>
          </cell>
          <cell r="N110">
            <v>324949</v>
          </cell>
        </row>
        <row r="111">
          <cell r="A111">
            <v>26092</v>
          </cell>
          <cell r="B111">
            <v>812.1</v>
          </cell>
          <cell r="D111" t="str">
            <v>DOW DT - Iowa Colony</v>
          </cell>
          <cell r="E111">
            <v>0</v>
          </cell>
          <cell r="F111">
            <v>0</v>
          </cell>
          <cell r="G111">
            <v>0</v>
          </cell>
          <cell r="H111">
            <v>159542</v>
          </cell>
          <cell r="I111">
            <v>0</v>
          </cell>
          <cell r="J111">
            <v>0</v>
          </cell>
          <cell r="K111">
            <v>0</v>
          </cell>
          <cell r="L111">
            <v>165407</v>
          </cell>
          <cell r="M111">
            <v>0</v>
          </cell>
          <cell r="N111">
            <v>324949</v>
          </cell>
        </row>
        <row r="112">
          <cell r="A112">
            <v>16273</v>
          </cell>
          <cell r="B112">
            <v>813</v>
          </cell>
          <cell r="C112">
            <v>3553</v>
          </cell>
          <cell r="D112" t="str">
            <v>HPL - Manville</v>
          </cell>
          <cell r="E112">
            <v>0</v>
          </cell>
          <cell r="F112">
            <v>0</v>
          </cell>
          <cell r="G112">
            <v>0</v>
          </cell>
          <cell r="H112">
            <v>159542</v>
          </cell>
          <cell r="I112">
            <v>0</v>
          </cell>
          <cell r="J112">
            <v>0</v>
          </cell>
          <cell r="K112">
            <v>0</v>
          </cell>
          <cell r="L112">
            <v>165407</v>
          </cell>
          <cell r="M112">
            <v>0</v>
          </cell>
          <cell r="N112">
            <v>324949</v>
          </cell>
        </row>
        <row r="113">
          <cell r="A113">
            <v>16088</v>
          </cell>
          <cell r="B113">
            <v>813</v>
          </cell>
          <cell r="D113" t="str">
            <v>DOW - Julliff</v>
          </cell>
          <cell r="E113">
            <v>17544</v>
          </cell>
          <cell r="F113">
            <v>0</v>
          </cell>
          <cell r="G113">
            <v>17544</v>
          </cell>
          <cell r="H113">
            <v>177086</v>
          </cell>
          <cell r="I113">
            <v>0</v>
          </cell>
          <cell r="J113">
            <v>0</v>
          </cell>
          <cell r="K113">
            <v>0</v>
          </cell>
          <cell r="L113">
            <v>165407</v>
          </cell>
          <cell r="M113">
            <v>17544</v>
          </cell>
          <cell r="N113">
            <v>342493</v>
          </cell>
          <cell r="O113" t="str">
            <v>CIG</v>
          </cell>
        </row>
        <row r="114">
          <cell r="A114">
            <v>26077</v>
          </cell>
          <cell r="B114">
            <v>813</v>
          </cell>
          <cell r="D114" t="str">
            <v>DOW - Julliff</v>
          </cell>
          <cell r="E114">
            <v>0</v>
          </cell>
          <cell r="F114">
            <v>0</v>
          </cell>
          <cell r="G114">
            <v>0</v>
          </cell>
          <cell r="H114">
            <v>177086</v>
          </cell>
          <cell r="I114">
            <v>0</v>
          </cell>
          <cell r="J114">
            <v>0</v>
          </cell>
          <cell r="K114">
            <v>0</v>
          </cell>
          <cell r="L114">
            <v>165407</v>
          </cell>
          <cell r="M114">
            <v>0</v>
          </cell>
          <cell r="N114">
            <v>342493</v>
          </cell>
          <cell r="O114">
            <v>-120199</v>
          </cell>
        </row>
        <row r="115">
          <cell r="A115">
            <v>16154</v>
          </cell>
          <cell r="B115">
            <v>813</v>
          </cell>
          <cell r="D115" t="str">
            <v>Dominion Pipeline - Arcola Field</v>
          </cell>
          <cell r="E115">
            <v>215</v>
          </cell>
          <cell r="F115">
            <v>0</v>
          </cell>
          <cell r="G115">
            <v>215</v>
          </cell>
          <cell r="H115">
            <v>177301</v>
          </cell>
          <cell r="I115">
            <v>0</v>
          </cell>
          <cell r="J115">
            <v>0</v>
          </cell>
          <cell r="K115">
            <v>0</v>
          </cell>
          <cell r="L115">
            <v>165407</v>
          </cell>
          <cell r="M115">
            <v>215</v>
          </cell>
          <cell r="N115">
            <v>342708</v>
          </cell>
          <cell r="O115" t="str">
            <v>HPL</v>
          </cell>
        </row>
        <row r="116">
          <cell r="A116">
            <v>26009</v>
          </cell>
          <cell r="B116">
            <v>813</v>
          </cell>
          <cell r="D116" t="str">
            <v>PG&amp;E - Alvin Deliveries</v>
          </cell>
          <cell r="E116">
            <v>0</v>
          </cell>
          <cell r="F116">
            <v>0</v>
          </cell>
          <cell r="G116">
            <v>0</v>
          </cell>
          <cell r="H116">
            <v>177301</v>
          </cell>
          <cell r="I116">
            <v>0</v>
          </cell>
          <cell r="J116">
            <v>0</v>
          </cell>
          <cell r="K116">
            <v>0</v>
          </cell>
          <cell r="L116">
            <v>165407</v>
          </cell>
          <cell r="M116">
            <v>0</v>
          </cell>
          <cell r="N116">
            <v>342708</v>
          </cell>
          <cell r="O116">
            <v>-132093</v>
          </cell>
        </row>
        <row r="117">
          <cell r="A117">
            <v>26018</v>
          </cell>
          <cell r="B117">
            <v>813</v>
          </cell>
          <cell r="C117">
            <v>3516</v>
          </cell>
          <cell r="D117" t="str">
            <v>HPL - Pearland Deliveries</v>
          </cell>
          <cell r="E117">
            <v>0</v>
          </cell>
          <cell r="F117">
            <v>0</v>
          </cell>
          <cell r="G117">
            <v>0</v>
          </cell>
          <cell r="H117">
            <v>177301</v>
          </cell>
          <cell r="I117">
            <v>0</v>
          </cell>
          <cell r="J117">
            <v>0</v>
          </cell>
          <cell r="K117">
            <v>0</v>
          </cell>
          <cell r="L117">
            <v>165407</v>
          </cell>
          <cell r="M117">
            <v>0</v>
          </cell>
          <cell r="N117">
            <v>342708</v>
          </cell>
          <cell r="O117" t="str">
            <v>TTL</v>
          </cell>
        </row>
        <row r="118">
          <cell r="A118">
            <v>16296</v>
          </cell>
          <cell r="B118">
            <v>813</v>
          </cell>
          <cell r="C118">
            <v>3556</v>
          </cell>
          <cell r="D118" t="str">
            <v>HPL - Hastings</v>
          </cell>
          <cell r="E118">
            <v>0</v>
          </cell>
          <cell r="F118">
            <v>0</v>
          </cell>
          <cell r="G118">
            <v>0</v>
          </cell>
          <cell r="H118">
            <v>177301</v>
          </cell>
          <cell r="I118">
            <v>0</v>
          </cell>
          <cell r="J118">
            <v>0</v>
          </cell>
          <cell r="K118">
            <v>0</v>
          </cell>
          <cell r="L118">
            <v>165407</v>
          </cell>
          <cell r="M118">
            <v>0</v>
          </cell>
          <cell r="N118">
            <v>342708</v>
          </cell>
          <cell r="O118">
            <v>-252292</v>
          </cell>
        </row>
        <row r="119">
          <cell r="A119">
            <v>26130</v>
          </cell>
          <cell r="B119">
            <v>813</v>
          </cell>
          <cell r="D119" t="str">
            <v>Tejas - Hastings</v>
          </cell>
          <cell r="E119">
            <v>0</v>
          </cell>
          <cell r="F119">
            <v>0</v>
          </cell>
          <cell r="G119">
            <v>0</v>
          </cell>
          <cell r="H119">
            <v>177301</v>
          </cell>
          <cell r="I119">
            <v>0</v>
          </cell>
          <cell r="J119">
            <v>0</v>
          </cell>
          <cell r="K119">
            <v>0</v>
          </cell>
          <cell r="L119">
            <v>165407</v>
          </cell>
          <cell r="M119">
            <v>0</v>
          </cell>
          <cell r="N119">
            <v>342708</v>
          </cell>
        </row>
        <row r="120">
          <cell r="A120">
            <v>26131</v>
          </cell>
          <cell r="B120">
            <v>813</v>
          </cell>
          <cell r="D120" t="str">
            <v>Tejas - Hastings</v>
          </cell>
          <cell r="E120">
            <v>0</v>
          </cell>
          <cell r="F120">
            <v>0</v>
          </cell>
          <cell r="G120">
            <v>0</v>
          </cell>
          <cell r="H120">
            <v>177301</v>
          </cell>
          <cell r="I120">
            <v>0</v>
          </cell>
          <cell r="J120">
            <v>0</v>
          </cell>
          <cell r="K120">
            <v>0</v>
          </cell>
          <cell r="L120">
            <v>165407</v>
          </cell>
          <cell r="M120">
            <v>0</v>
          </cell>
          <cell r="N120">
            <v>342708</v>
          </cell>
          <cell r="O120" t="str">
            <v>595/297.5</v>
          </cell>
        </row>
        <row r="121">
          <cell r="A121">
            <v>26070</v>
          </cell>
          <cell r="B121">
            <v>814</v>
          </cell>
          <cell r="D121" t="str">
            <v>HPL - Friendswood City Gate</v>
          </cell>
          <cell r="E121">
            <v>0</v>
          </cell>
          <cell r="F121">
            <v>0</v>
          </cell>
          <cell r="G121">
            <v>0</v>
          </cell>
          <cell r="H121">
            <v>177301</v>
          </cell>
          <cell r="I121">
            <v>0</v>
          </cell>
          <cell r="J121">
            <v>1013</v>
          </cell>
          <cell r="K121">
            <v>-1013</v>
          </cell>
          <cell r="L121">
            <v>164394</v>
          </cell>
          <cell r="M121">
            <v>-1013</v>
          </cell>
          <cell r="N121">
            <v>341695</v>
          </cell>
        </row>
        <row r="122">
          <cell r="A122">
            <v>16367</v>
          </cell>
          <cell r="B122">
            <v>814</v>
          </cell>
          <cell r="D122" t="str">
            <v>Exxon Mobile - Webster Dehy</v>
          </cell>
          <cell r="E122">
            <v>35000</v>
          </cell>
          <cell r="F122">
            <v>0</v>
          </cell>
          <cell r="G122">
            <v>35000</v>
          </cell>
          <cell r="H122">
            <v>212301</v>
          </cell>
          <cell r="I122">
            <v>0</v>
          </cell>
          <cell r="J122">
            <v>0</v>
          </cell>
          <cell r="K122">
            <v>0</v>
          </cell>
          <cell r="L122">
            <v>164394</v>
          </cell>
          <cell r="M122">
            <v>35000</v>
          </cell>
          <cell r="N122">
            <v>376695</v>
          </cell>
        </row>
        <row r="123">
          <cell r="A123">
            <v>26005</v>
          </cell>
          <cell r="B123">
            <v>814</v>
          </cell>
          <cell r="D123" t="str">
            <v>TPC - Genoa Deliveries</v>
          </cell>
          <cell r="E123">
            <v>0</v>
          </cell>
          <cell r="F123">
            <v>8000</v>
          </cell>
          <cell r="G123">
            <v>-8000</v>
          </cell>
          <cell r="H123">
            <v>204301</v>
          </cell>
          <cell r="I123">
            <v>0</v>
          </cell>
          <cell r="J123">
            <v>0</v>
          </cell>
          <cell r="K123">
            <v>0</v>
          </cell>
          <cell r="L123">
            <v>164394</v>
          </cell>
          <cell r="M123">
            <v>-8000</v>
          </cell>
          <cell r="N123">
            <v>368695</v>
          </cell>
        </row>
        <row r="124">
          <cell r="A124">
            <v>26144</v>
          </cell>
          <cell r="B124">
            <v>814</v>
          </cell>
          <cell r="D124" t="str">
            <v>Entex - Clearlake City#2</v>
          </cell>
          <cell r="E124">
            <v>0</v>
          </cell>
          <cell r="F124">
            <v>0</v>
          </cell>
          <cell r="G124">
            <v>0</v>
          </cell>
          <cell r="H124">
            <v>204301</v>
          </cell>
          <cell r="I124">
            <v>0</v>
          </cell>
          <cell r="J124">
            <v>1</v>
          </cell>
          <cell r="K124">
            <v>-1</v>
          </cell>
          <cell r="L124">
            <v>164393</v>
          </cell>
          <cell r="M124">
            <v>-1</v>
          </cell>
          <cell r="N124">
            <v>368694</v>
          </cell>
        </row>
        <row r="125">
          <cell r="A125">
            <v>16058</v>
          </cell>
          <cell r="B125">
            <v>814</v>
          </cell>
          <cell r="C125">
            <v>4045</v>
          </cell>
          <cell r="D125" t="str">
            <v>Exxon - Clearlake</v>
          </cell>
          <cell r="E125">
            <v>37169</v>
          </cell>
          <cell r="F125">
            <v>0</v>
          </cell>
          <cell r="G125">
            <v>37169</v>
          </cell>
          <cell r="H125">
            <v>241470</v>
          </cell>
          <cell r="I125">
            <v>24193</v>
          </cell>
          <cell r="J125">
            <v>0</v>
          </cell>
          <cell r="K125">
            <v>24193</v>
          </cell>
          <cell r="L125">
            <v>188586</v>
          </cell>
          <cell r="M125">
            <v>61362</v>
          </cell>
          <cell r="N125">
            <v>430056</v>
          </cell>
          <cell r="O125" t="str">
            <v>630/315</v>
          </cell>
        </row>
        <row r="126">
          <cell r="A126">
            <v>26088</v>
          </cell>
          <cell r="B126">
            <v>814.1</v>
          </cell>
          <cell r="C126">
            <v>3541</v>
          </cell>
          <cell r="D126" t="str">
            <v>HPL - Red Bluff</v>
          </cell>
          <cell r="E126">
            <v>0</v>
          </cell>
          <cell r="F126">
            <v>0</v>
          </cell>
          <cell r="G126">
            <v>0</v>
          </cell>
          <cell r="H126">
            <v>241470</v>
          </cell>
          <cell r="I126">
            <v>0</v>
          </cell>
          <cell r="J126">
            <v>30000</v>
          </cell>
          <cell r="K126">
            <v>-30000</v>
          </cell>
          <cell r="L126">
            <v>158586</v>
          </cell>
          <cell r="M126">
            <v>-30000</v>
          </cell>
          <cell r="N126">
            <v>400056</v>
          </cell>
        </row>
        <row r="127">
          <cell r="A127">
            <v>26150</v>
          </cell>
          <cell r="B127">
            <v>814.1</v>
          </cell>
          <cell r="D127" t="str">
            <v>HL&amp;P - Cedar Bayou Red Bluff</v>
          </cell>
          <cell r="E127">
            <v>0</v>
          </cell>
          <cell r="F127">
            <v>0</v>
          </cell>
          <cell r="G127">
            <v>0</v>
          </cell>
          <cell r="H127">
            <v>241470</v>
          </cell>
          <cell r="I127">
            <v>0</v>
          </cell>
          <cell r="J127">
            <v>0</v>
          </cell>
          <cell r="K127">
            <v>0</v>
          </cell>
          <cell r="L127">
            <v>158586</v>
          </cell>
          <cell r="M127">
            <v>0</v>
          </cell>
          <cell r="N127">
            <v>400056</v>
          </cell>
        </row>
        <row r="128">
          <cell r="A128">
            <v>26135</v>
          </cell>
          <cell r="B128">
            <v>814.1</v>
          </cell>
          <cell r="D128" t="str">
            <v>PG&amp;E - Red Bluff</v>
          </cell>
          <cell r="E128">
            <v>0</v>
          </cell>
          <cell r="F128">
            <v>0</v>
          </cell>
          <cell r="G128">
            <v>0</v>
          </cell>
          <cell r="H128">
            <v>241470</v>
          </cell>
          <cell r="I128">
            <v>0</v>
          </cell>
          <cell r="J128">
            <v>0</v>
          </cell>
          <cell r="K128">
            <v>0</v>
          </cell>
          <cell r="L128">
            <v>158586</v>
          </cell>
          <cell r="M128">
            <v>0</v>
          </cell>
          <cell r="N128">
            <v>400056</v>
          </cell>
        </row>
        <row r="129">
          <cell r="A129">
            <v>26143</v>
          </cell>
          <cell r="B129">
            <v>814.1</v>
          </cell>
          <cell r="D129" t="str">
            <v>Oxy Chemical - Bayport</v>
          </cell>
          <cell r="E129">
            <v>0</v>
          </cell>
          <cell r="F129">
            <v>1000</v>
          </cell>
          <cell r="G129">
            <v>-1000</v>
          </cell>
          <cell r="H129">
            <v>240470</v>
          </cell>
          <cell r="I129">
            <v>0</v>
          </cell>
          <cell r="J129">
            <v>0</v>
          </cell>
          <cell r="K129">
            <v>0</v>
          </cell>
          <cell r="L129">
            <v>158586</v>
          </cell>
          <cell r="M129">
            <v>-1000</v>
          </cell>
          <cell r="N129">
            <v>399056</v>
          </cell>
        </row>
        <row r="130">
          <cell r="A130">
            <v>26206</v>
          </cell>
          <cell r="B130">
            <v>814.1</v>
          </cell>
          <cell r="C130">
            <v>1575</v>
          </cell>
          <cell r="D130" t="str">
            <v>Zeneca - Bayport</v>
          </cell>
          <cell r="E130">
            <v>0</v>
          </cell>
          <cell r="F130">
            <v>0</v>
          </cell>
          <cell r="G130">
            <v>0</v>
          </cell>
          <cell r="H130">
            <v>240470</v>
          </cell>
          <cell r="I130">
            <v>0</v>
          </cell>
          <cell r="J130">
            <v>38</v>
          </cell>
          <cell r="K130">
            <v>-38</v>
          </cell>
          <cell r="L130">
            <v>158548</v>
          </cell>
          <cell r="M130">
            <v>-38</v>
          </cell>
          <cell r="N130">
            <v>399018</v>
          </cell>
        </row>
        <row r="131">
          <cell r="A131">
            <v>26109</v>
          </cell>
          <cell r="B131">
            <v>814.1</v>
          </cell>
          <cell r="D131" t="str">
            <v>M G Industries - Bayport</v>
          </cell>
          <cell r="E131">
            <v>0</v>
          </cell>
          <cell r="F131">
            <v>25</v>
          </cell>
          <cell r="G131">
            <v>-25</v>
          </cell>
          <cell r="H131">
            <v>240445</v>
          </cell>
          <cell r="I131">
            <v>0</v>
          </cell>
          <cell r="J131">
            <v>0</v>
          </cell>
          <cell r="K131">
            <v>0</v>
          </cell>
          <cell r="L131">
            <v>158548</v>
          </cell>
          <cell r="M131">
            <v>-25</v>
          </cell>
          <cell r="N131">
            <v>398993</v>
          </cell>
        </row>
        <row r="132">
          <cell r="A132">
            <v>26127</v>
          </cell>
          <cell r="B132">
            <v>814.1</v>
          </cell>
          <cell r="C132">
            <v>1424</v>
          </cell>
          <cell r="D132" t="str">
            <v>Capital - Bayport</v>
          </cell>
          <cell r="E132">
            <v>0</v>
          </cell>
          <cell r="F132">
            <v>0</v>
          </cell>
          <cell r="G132">
            <v>0</v>
          </cell>
          <cell r="H132">
            <v>240445</v>
          </cell>
          <cell r="I132">
            <v>0</v>
          </cell>
          <cell r="J132">
            <v>73000</v>
          </cell>
          <cell r="K132">
            <v>-73000</v>
          </cell>
          <cell r="L132">
            <v>85548</v>
          </cell>
          <cell r="M132">
            <v>-73000</v>
          </cell>
          <cell r="N132">
            <v>325993</v>
          </cell>
        </row>
        <row r="133">
          <cell r="A133">
            <v>26215</v>
          </cell>
          <cell r="B133">
            <v>814.1</v>
          </cell>
          <cell r="D133" t="str">
            <v>Hoechst - Bayport HPL</v>
          </cell>
          <cell r="E133">
            <v>0</v>
          </cell>
          <cell r="F133">
            <v>0</v>
          </cell>
          <cell r="G133">
            <v>0</v>
          </cell>
          <cell r="H133">
            <v>240445</v>
          </cell>
          <cell r="I133">
            <v>0</v>
          </cell>
          <cell r="J133">
            <v>20000</v>
          </cell>
          <cell r="K133">
            <v>0</v>
          </cell>
          <cell r="L133">
            <v>85548</v>
          </cell>
          <cell r="M133">
            <v>0</v>
          </cell>
          <cell r="N133">
            <v>325993</v>
          </cell>
        </row>
        <row r="134">
          <cell r="A134">
            <v>26035</v>
          </cell>
          <cell r="B134">
            <v>814.1</v>
          </cell>
          <cell r="D134" t="str">
            <v>Hoechst - Bayport CIG</v>
          </cell>
          <cell r="E134">
            <v>0</v>
          </cell>
          <cell r="F134">
            <v>26300</v>
          </cell>
          <cell r="G134">
            <v>-26300</v>
          </cell>
          <cell r="H134">
            <v>214145</v>
          </cell>
          <cell r="I134">
            <v>0</v>
          </cell>
          <cell r="J134">
            <v>0</v>
          </cell>
          <cell r="K134">
            <v>0</v>
          </cell>
          <cell r="L134">
            <v>85548</v>
          </cell>
          <cell r="M134">
            <v>-26300</v>
          </cell>
          <cell r="N134">
            <v>299693</v>
          </cell>
        </row>
        <row r="135">
          <cell r="A135">
            <v>26059</v>
          </cell>
          <cell r="B135">
            <v>814.1</v>
          </cell>
          <cell r="C135">
            <v>3528</v>
          </cell>
          <cell r="D135" t="str">
            <v>HPL - Bayport System</v>
          </cell>
          <cell r="E135">
            <v>0</v>
          </cell>
          <cell r="F135">
            <v>0</v>
          </cell>
          <cell r="G135">
            <v>0</v>
          </cell>
          <cell r="H135">
            <v>214145</v>
          </cell>
          <cell r="I135">
            <v>0</v>
          </cell>
          <cell r="J135">
            <v>18000</v>
          </cell>
          <cell r="K135">
            <v>-18000</v>
          </cell>
          <cell r="L135">
            <v>67548</v>
          </cell>
          <cell r="M135">
            <v>-18000</v>
          </cell>
          <cell r="N135">
            <v>281693</v>
          </cell>
        </row>
        <row r="136">
          <cell r="A136">
            <v>26056</v>
          </cell>
          <cell r="B136">
            <v>814.1</v>
          </cell>
          <cell r="C136">
            <v>8085</v>
          </cell>
          <cell r="D136" t="str">
            <v>Goodyear - Bayport</v>
          </cell>
          <cell r="E136">
            <v>0</v>
          </cell>
          <cell r="F136">
            <v>0</v>
          </cell>
          <cell r="G136">
            <v>0</v>
          </cell>
          <cell r="H136">
            <v>214145</v>
          </cell>
          <cell r="I136">
            <v>0</v>
          </cell>
          <cell r="J136">
            <v>0</v>
          </cell>
          <cell r="K136">
            <v>0</v>
          </cell>
          <cell r="L136">
            <v>67548</v>
          </cell>
          <cell r="M136">
            <v>0</v>
          </cell>
          <cell r="N136">
            <v>281693</v>
          </cell>
        </row>
        <row r="137">
          <cell r="A137">
            <v>26099</v>
          </cell>
          <cell r="B137">
            <v>814.1</v>
          </cell>
          <cell r="D137" t="str">
            <v>Rohm &amp;Haas - Bayport</v>
          </cell>
          <cell r="E137">
            <v>0</v>
          </cell>
          <cell r="F137">
            <v>0</v>
          </cell>
          <cell r="G137">
            <v>0</v>
          </cell>
          <cell r="H137">
            <v>214145</v>
          </cell>
          <cell r="I137">
            <v>0</v>
          </cell>
          <cell r="J137">
            <v>0</v>
          </cell>
          <cell r="K137">
            <v>0</v>
          </cell>
          <cell r="L137">
            <v>67548</v>
          </cell>
          <cell r="M137">
            <v>0</v>
          </cell>
          <cell r="N137">
            <v>281693</v>
          </cell>
        </row>
        <row r="138">
          <cell r="A138">
            <v>26186</v>
          </cell>
          <cell r="B138">
            <v>814.1</v>
          </cell>
          <cell r="D138" t="str">
            <v>Rohm &amp; Hass - Bayport</v>
          </cell>
          <cell r="E138">
            <v>0</v>
          </cell>
          <cell r="F138">
            <v>1000</v>
          </cell>
          <cell r="G138">
            <v>-1000</v>
          </cell>
          <cell r="H138">
            <v>213145</v>
          </cell>
          <cell r="I138">
            <v>0</v>
          </cell>
          <cell r="J138">
            <v>0</v>
          </cell>
          <cell r="K138">
            <v>0</v>
          </cell>
          <cell r="L138">
            <v>67548</v>
          </cell>
          <cell r="M138">
            <v>-1000</v>
          </cell>
          <cell r="N138">
            <v>280693</v>
          </cell>
        </row>
        <row r="139">
          <cell r="A139">
            <v>26030</v>
          </cell>
          <cell r="B139">
            <v>814.1</v>
          </cell>
          <cell r="D139" t="str">
            <v>HPL - La Porte City Gate</v>
          </cell>
          <cell r="E139">
            <v>0</v>
          </cell>
          <cell r="F139">
            <v>0</v>
          </cell>
          <cell r="G139">
            <v>0</v>
          </cell>
          <cell r="H139">
            <v>213145</v>
          </cell>
          <cell r="I139">
            <v>0</v>
          </cell>
          <cell r="J139">
            <v>82</v>
          </cell>
          <cell r="K139">
            <v>-82</v>
          </cell>
          <cell r="L139">
            <v>67466</v>
          </cell>
          <cell r="M139">
            <v>-82</v>
          </cell>
          <cell r="N139">
            <v>280611</v>
          </cell>
        </row>
        <row r="140">
          <cell r="A140">
            <v>26149</v>
          </cell>
          <cell r="B140">
            <v>814.1</v>
          </cell>
          <cell r="D140" t="str">
            <v>Laurel - La Porte</v>
          </cell>
          <cell r="E140">
            <v>0</v>
          </cell>
          <cell r="F140">
            <v>400</v>
          </cell>
          <cell r="G140">
            <v>-400</v>
          </cell>
          <cell r="H140">
            <v>212745</v>
          </cell>
          <cell r="I140">
            <v>0</v>
          </cell>
          <cell r="J140">
            <v>0</v>
          </cell>
          <cell r="K140">
            <v>0</v>
          </cell>
          <cell r="L140">
            <v>67466</v>
          </cell>
          <cell r="M140">
            <v>-400</v>
          </cell>
          <cell r="N140">
            <v>280211</v>
          </cell>
        </row>
        <row r="141">
          <cell r="A141">
            <v>26198</v>
          </cell>
          <cell r="B141">
            <v>814.1</v>
          </cell>
          <cell r="D141" t="str">
            <v>Air Products - La Porte</v>
          </cell>
          <cell r="E141">
            <v>0</v>
          </cell>
          <cell r="F141">
            <v>28802</v>
          </cell>
          <cell r="G141">
            <v>-26802</v>
          </cell>
          <cell r="H141">
            <v>185943</v>
          </cell>
          <cell r="I141">
            <v>0</v>
          </cell>
          <cell r="J141">
            <v>0</v>
          </cell>
          <cell r="K141">
            <v>0</v>
          </cell>
          <cell r="L141">
            <v>67466</v>
          </cell>
          <cell r="M141">
            <v>-26802</v>
          </cell>
          <cell r="N141">
            <v>253409</v>
          </cell>
        </row>
        <row r="142">
          <cell r="A142">
            <v>26203</v>
          </cell>
          <cell r="B142">
            <v>814.1</v>
          </cell>
          <cell r="D142" t="str">
            <v>Quantum - La Porte</v>
          </cell>
          <cell r="E142">
            <v>0</v>
          </cell>
          <cell r="F142">
            <v>30000</v>
          </cell>
          <cell r="G142">
            <v>-30000</v>
          </cell>
          <cell r="H142">
            <v>155943</v>
          </cell>
          <cell r="I142">
            <v>0</v>
          </cell>
          <cell r="J142">
            <v>0</v>
          </cell>
          <cell r="K142">
            <v>0</v>
          </cell>
          <cell r="L142">
            <v>67466</v>
          </cell>
          <cell r="M142">
            <v>-30000</v>
          </cell>
          <cell r="N142">
            <v>223409</v>
          </cell>
        </row>
        <row r="143">
          <cell r="A143">
            <v>26190</v>
          </cell>
          <cell r="B143">
            <v>814.1</v>
          </cell>
          <cell r="D143" t="str">
            <v>Oxy Chemical - Battleground</v>
          </cell>
          <cell r="E143">
            <v>0</v>
          </cell>
          <cell r="F143">
            <v>10000</v>
          </cell>
          <cell r="G143">
            <v>-10000</v>
          </cell>
          <cell r="H143">
            <v>145943</v>
          </cell>
          <cell r="I143">
            <v>0</v>
          </cell>
          <cell r="J143">
            <v>0</v>
          </cell>
          <cell r="K143">
            <v>0</v>
          </cell>
          <cell r="L143">
            <v>67466</v>
          </cell>
          <cell r="M143">
            <v>-10000</v>
          </cell>
          <cell r="N143">
            <v>213409</v>
          </cell>
        </row>
        <row r="144">
          <cell r="A144">
            <v>16068</v>
          </cell>
          <cell r="B144">
            <v>814.1</v>
          </cell>
          <cell r="D144" t="str">
            <v>Midcon - Deer Park</v>
          </cell>
          <cell r="E144">
            <v>0</v>
          </cell>
          <cell r="F144">
            <v>0</v>
          </cell>
          <cell r="G144">
            <v>0</v>
          </cell>
          <cell r="H144">
            <v>145943</v>
          </cell>
          <cell r="I144">
            <v>0</v>
          </cell>
          <cell r="J144">
            <v>0</v>
          </cell>
          <cell r="K144">
            <v>0</v>
          </cell>
          <cell r="L144">
            <v>67466</v>
          </cell>
          <cell r="M144">
            <v>0</v>
          </cell>
          <cell r="N144">
            <v>213409</v>
          </cell>
        </row>
        <row r="145">
          <cell r="A145">
            <v>26165</v>
          </cell>
          <cell r="B145">
            <v>814.1</v>
          </cell>
          <cell r="D145" t="str">
            <v>Rohm &amp;Haas - Deer Park</v>
          </cell>
          <cell r="E145">
            <v>0</v>
          </cell>
          <cell r="F145">
            <v>22000</v>
          </cell>
          <cell r="G145">
            <v>-22000</v>
          </cell>
          <cell r="H145">
            <v>123943</v>
          </cell>
          <cell r="I145">
            <v>0</v>
          </cell>
          <cell r="J145">
            <v>0</v>
          </cell>
          <cell r="K145">
            <v>0</v>
          </cell>
          <cell r="L145">
            <v>67466</v>
          </cell>
          <cell r="M145">
            <v>-22000</v>
          </cell>
          <cell r="N145">
            <v>191409</v>
          </cell>
        </row>
        <row r="146">
          <cell r="A146">
            <v>26166</v>
          </cell>
          <cell r="B146">
            <v>814.1</v>
          </cell>
          <cell r="D146" t="str">
            <v>Dupont - Deer Park</v>
          </cell>
          <cell r="E146">
            <v>0</v>
          </cell>
          <cell r="F146">
            <v>0</v>
          </cell>
          <cell r="G146">
            <v>0</v>
          </cell>
          <cell r="H146">
            <v>123943</v>
          </cell>
          <cell r="I146">
            <v>0</v>
          </cell>
          <cell r="J146">
            <v>0</v>
          </cell>
          <cell r="K146">
            <v>0</v>
          </cell>
          <cell r="L146">
            <v>67466</v>
          </cell>
          <cell r="M146">
            <v>0</v>
          </cell>
          <cell r="N146">
            <v>191409</v>
          </cell>
        </row>
        <row r="147">
          <cell r="A147">
            <v>26025</v>
          </cell>
          <cell r="B147">
            <v>814.1</v>
          </cell>
          <cell r="D147" t="str">
            <v>Lubrizol - Deer Park</v>
          </cell>
          <cell r="E147">
            <v>0</v>
          </cell>
          <cell r="F147">
            <v>0</v>
          </cell>
          <cell r="G147">
            <v>0</v>
          </cell>
          <cell r="H147">
            <v>123943</v>
          </cell>
          <cell r="I147">
            <v>0</v>
          </cell>
          <cell r="J147">
            <v>0</v>
          </cell>
          <cell r="K147">
            <v>0</v>
          </cell>
          <cell r="L147">
            <v>67466</v>
          </cell>
          <cell r="M147">
            <v>0</v>
          </cell>
          <cell r="N147">
            <v>191409</v>
          </cell>
        </row>
        <row r="148">
          <cell r="A148">
            <v>26147</v>
          </cell>
          <cell r="B148">
            <v>814.1</v>
          </cell>
          <cell r="D148" t="str">
            <v>Shell Oil - Deer Park</v>
          </cell>
          <cell r="E148">
            <v>0</v>
          </cell>
          <cell r="F148">
            <v>0</v>
          </cell>
          <cell r="G148">
            <v>0</v>
          </cell>
          <cell r="H148">
            <v>123943</v>
          </cell>
          <cell r="I148">
            <v>0</v>
          </cell>
          <cell r="J148">
            <v>0</v>
          </cell>
          <cell r="K148">
            <v>0</v>
          </cell>
          <cell r="L148">
            <v>67466</v>
          </cell>
          <cell r="M148">
            <v>0</v>
          </cell>
          <cell r="N148">
            <v>191409</v>
          </cell>
        </row>
        <row r="149">
          <cell r="A149">
            <v>26212</v>
          </cell>
          <cell r="B149">
            <v>814.1</v>
          </cell>
          <cell r="D149" t="str">
            <v>Calpine - Pasedena</v>
          </cell>
          <cell r="E149">
            <v>0</v>
          </cell>
          <cell r="F149">
            <v>0</v>
          </cell>
          <cell r="G149">
            <v>0</v>
          </cell>
          <cell r="H149">
            <v>123943</v>
          </cell>
          <cell r="I149">
            <v>0</v>
          </cell>
          <cell r="J149">
            <v>0</v>
          </cell>
          <cell r="K149">
            <v>0</v>
          </cell>
          <cell r="L149">
            <v>67466</v>
          </cell>
          <cell r="M149">
            <v>0</v>
          </cell>
          <cell r="N149">
            <v>191409</v>
          </cell>
        </row>
        <row r="150">
          <cell r="A150">
            <v>26216</v>
          </cell>
          <cell r="B150">
            <v>814.1</v>
          </cell>
          <cell r="D150" t="str">
            <v>Calpine #2 - Pasedena</v>
          </cell>
          <cell r="E150">
            <v>0</v>
          </cell>
          <cell r="F150">
            <v>15000</v>
          </cell>
          <cell r="G150">
            <v>-15000</v>
          </cell>
          <cell r="H150">
            <v>108943</v>
          </cell>
          <cell r="I150">
            <v>0</v>
          </cell>
          <cell r="J150">
            <v>0</v>
          </cell>
          <cell r="K150">
            <v>0</v>
          </cell>
          <cell r="L150">
            <v>67466</v>
          </cell>
          <cell r="M150">
            <v>-15000</v>
          </cell>
          <cell r="N150">
            <v>176409</v>
          </cell>
        </row>
        <row r="151">
          <cell r="A151">
            <v>26158</v>
          </cell>
          <cell r="B151">
            <v>814.1</v>
          </cell>
          <cell r="D151" t="str">
            <v>Able Marle - Deer Park</v>
          </cell>
          <cell r="E151">
            <v>0</v>
          </cell>
          <cell r="F151">
            <v>8000</v>
          </cell>
          <cell r="G151">
            <v>-8000</v>
          </cell>
          <cell r="H151">
            <v>100943</v>
          </cell>
          <cell r="I151">
            <v>0</v>
          </cell>
          <cell r="J151">
            <v>0</v>
          </cell>
          <cell r="K151">
            <v>0</v>
          </cell>
          <cell r="L151">
            <v>67466</v>
          </cell>
          <cell r="M151">
            <v>-8000</v>
          </cell>
          <cell r="N151">
            <v>168409</v>
          </cell>
        </row>
        <row r="152">
          <cell r="A152">
            <v>26189</v>
          </cell>
          <cell r="B152">
            <v>814.1</v>
          </cell>
          <cell r="D152" t="str">
            <v>Georgia - Pasadena</v>
          </cell>
          <cell r="E152">
            <v>0</v>
          </cell>
          <cell r="F152">
            <v>3000</v>
          </cell>
          <cell r="G152">
            <v>-3000</v>
          </cell>
          <cell r="H152">
            <v>97943</v>
          </cell>
          <cell r="I152">
            <v>0</v>
          </cell>
          <cell r="J152">
            <v>0</v>
          </cell>
          <cell r="K152">
            <v>0</v>
          </cell>
          <cell r="L152">
            <v>67466</v>
          </cell>
          <cell r="M152">
            <v>-3000</v>
          </cell>
          <cell r="N152">
            <v>165409</v>
          </cell>
        </row>
        <row r="153">
          <cell r="A153">
            <v>26188</v>
          </cell>
          <cell r="B153">
            <v>814.1</v>
          </cell>
          <cell r="D153" t="str">
            <v>Oxy Chemical - Deer Park</v>
          </cell>
          <cell r="E153">
            <v>0</v>
          </cell>
          <cell r="F153">
            <v>8500</v>
          </cell>
          <cell r="G153">
            <v>-8500</v>
          </cell>
          <cell r="H153">
            <v>89443</v>
          </cell>
          <cell r="I153">
            <v>0</v>
          </cell>
          <cell r="J153">
            <v>0</v>
          </cell>
          <cell r="K153">
            <v>0</v>
          </cell>
          <cell r="L153">
            <v>67466</v>
          </cell>
          <cell r="M153">
            <v>-8500</v>
          </cell>
          <cell r="N153">
            <v>156909</v>
          </cell>
        </row>
        <row r="154">
          <cell r="A154">
            <v>26187</v>
          </cell>
          <cell r="B154">
            <v>814.1</v>
          </cell>
          <cell r="D154" t="str">
            <v>Shell Oil - Deer Park Cogen</v>
          </cell>
          <cell r="E154">
            <v>0</v>
          </cell>
          <cell r="F154">
            <v>0</v>
          </cell>
          <cell r="G154">
            <v>0</v>
          </cell>
          <cell r="H154">
            <v>89443</v>
          </cell>
          <cell r="I154">
            <v>0</v>
          </cell>
          <cell r="J154">
            <v>0</v>
          </cell>
          <cell r="K154">
            <v>0</v>
          </cell>
          <cell r="L154">
            <v>67466</v>
          </cell>
          <cell r="M154">
            <v>0</v>
          </cell>
          <cell r="N154">
            <v>156909</v>
          </cell>
        </row>
        <row r="155">
          <cell r="A155">
            <v>26202</v>
          </cell>
          <cell r="B155">
            <v>814.1</v>
          </cell>
          <cell r="D155" t="str">
            <v>Lyondell - CITGO Plant</v>
          </cell>
          <cell r="E155">
            <v>0</v>
          </cell>
          <cell r="F155">
            <v>0</v>
          </cell>
          <cell r="G155">
            <v>0</v>
          </cell>
          <cell r="H155">
            <v>89443</v>
          </cell>
          <cell r="I155">
            <v>0</v>
          </cell>
          <cell r="J155">
            <v>0</v>
          </cell>
          <cell r="K155">
            <v>0</v>
          </cell>
          <cell r="L155">
            <v>67466</v>
          </cell>
          <cell r="M155">
            <v>0</v>
          </cell>
          <cell r="N155">
            <v>156909</v>
          </cell>
        </row>
        <row r="156">
          <cell r="A156">
            <v>26204</v>
          </cell>
          <cell r="B156">
            <v>814.1</v>
          </cell>
          <cell r="D156" t="str">
            <v>Air Products - Pasadena</v>
          </cell>
          <cell r="E156">
            <v>0</v>
          </cell>
          <cell r="F156">
            <v>10000</v>
          </cell>
          <cell r="G156">
            <v>-10000</v>
          </cell>
          <cell r="H156">
            <v>79443</v>
          </cell>
          <cell r="I156">
            <v>0</v>
          </cell>
          <cell r="J156">
            <v>0</v>
          </cell>
          <cell r="K156">
            <v>0</v>
          </cell>
          <cell r="L156">
            <v>67466</v>
          </cell>
          <cell r="M156">
            <v>-10000</v>
          </cell>
          <cell r="N156">
            <v>146909</v>
          </cell>
        </row>
        <row r="157">
          <cell r="A157">
            <v>26153</v>
          </cell>
          <cell r="B157">
            <v>814.1</v>
          </cell>
          <cell r="C157">
            <v>8291</v>
          </cell>
          <cell r="D157" t="str">
            <v>Enron - Methanol Plant</v>
          </cell>
          <cell r="E157">
            <v>0</v>
          </cell>
          <cell r="F157">
            <v>0</v>
          </cell>
          <cell r="G157">
            <v>0</v>
          </cell>
          <cell r="H157">
            <v>79443</v>
          </cell>
          <cell r="I157">
            <v>0</v>
          </cell>
          <cell r="J157">
            <v>36000</v>
          </cell>
          <cell r="K157">
            <v>-36000</v>
          </cell>
          <cell r="L157">
            <v>31466</v>
          </cell>
          <cell r="M157">
            <v>-36000</v>
          </cell>
          <cell r="N157">
            <v>110909</v>
          </cell>
        </row>
        <row r="158">
          <cell r="A158">
            <v>26001</v>
          </cell>
          <cell r="B158">
            <v>814.1</v>
          </cell>
          <cell r="D158" t="str">
            <v>Oxy Chem - Pasadena</v>
          </cell>
          <cell r="E158">
            <v>0</v>
          </cell>
          <cell r="F158">
            <v>3500</v>
          </cell>
          <cell r="G158">
            <v>-3500</v>
          </cell>
          <cell r="H158">
            <v>75943</v>
          </cell>
          <cell r="I158">
            <v>0</v>
          </cell>
          <cell r="J158">
            <v>0</v>
          </cell>
          <cell r="K158">
            <v>0</v>
          </cell>
          <cell r="L158">
            <v>31466</v>
          </cell>
          <cell r="M158">
            <v>-3500</v>
          </cell>
          <cell r="N158">
            <v>107409</v>
          </cell>
        </row>
        <row r="159">
          <cell r="A159">
            <v>26114</v>
          </cell>
          <cell r="B159">
            <v>814.1</v>
          </cell>
          <cell r="D159" t="str">
            <v>Aristech - Pasadena</v>
          </cell>
          <cell r="E159">
            <v>0</v>
          </cell>
          <cell r="F159">
            <v>6000</v>
          </cell>
          <cell r="G159">
            <v>-6000</v>
          </cell>
          <cell r="H159">
            <v>69943</v>
          </cell>
          <cell r="I159">
            <v>0</v>
          </cell>
          <cell r="J159">
            <v>0</v>
          </cell>
          <cell r="K159">
            <v>0</v>
          </cell>
          <cell r="L159">
            <v>31466</v>
          </cell>
          <cell r="M159">
            <v>-6000</v>
          </cell>
          <cell r="N159">
            <v>101409</v>
          </cell>
        </row>
        <row r="160">
          <cell r="A160">
            <v>26082</v>
          </cell>
          <cell r="B160">
            <v>814.1</v>
          </cell>
          <cell r="C160">
            <v>3538</v>
          </cell>
          <cell r="D160" t="str">
            <v>Amoco - Lomax #2</v>
          </cell>
          <cell r="E160">
            <v>0</v>
          </cell>
          <cell r="F160">
            <v>0</v>
          </cell>
          <cell r="G160">
            <v>0</v>
          </cell>
          <cell r="H160">
            <v>69943</v>
          </cell>
          <cell r="I160">
            <v>0</v>
          </cell>
          <cell r="J160">
            <v>0</v>
          </cell>
          <cell r="K160">
            <v>0</v>
          </cell>
          <cell r="L160">
            <v>31466</v>
          </cell>
          <cell r="M160">
            <v>0</v>
          </cell>
          <cell r="N160">
            <v>101409</v>
          </cell>
        </row>
        <row r="161">
          <cell r="A161">
            <v>26044</v>
          </cell>
          <cell r="B161">
            <v>814.1</v>
          </cell>
          <cell r="C161">
            <v>3510</v>
          </cell>
          <cell r="D161" t="str">
            <v xml:space="preserve">HPL - La Porte </v>
          </cell>
          <cell r="E161">
            <v>0</v>
          </cell>
          <cell r="F161">
            <v>0</v>
          </cell>
          <cell r="G161">
            <v>0</v>
          </cell>
          <cell r="H161">
            <v>69943</v>
          </cell>
          <cell r="I161">
            <v>0</v>
          </cell>
          <cell r="J161">
            <v>46464</v>
          </cell>
          <cell r="K161">
            <v>0</v>
          </cell>
          <cell r="L161">
            <v>31466</v>
          </cell>
          <cell r="M161">
            <v>0</v>
          </cell>
          <cell r="N161">
            <v>101409</v>
          </cell>
        </row>
        <row r="162">
          <cell r="A162">
            <v>16226</v>
          </cell>
          <cell r="B162">
            <v>814.1</v>
          </cell>
          <cell r="D162" t="str">
            <v>HPL - La Porte</v>
          </cell>
          <cell r="E162">
            <v>0</v>
          </cell>
          <cell r="F162">
            <v>0</v>
          </cell>
          <cell r="G162">
            <v>0</v>
          </cell>
          <cell r="H162">
            <v>69943</v>
          </cell>
          <cell r="I162">
            <v>0</v>
          </cell>
          <cell r="J162">
            <v>0</v>
          </cell>
          <cell r="K162">
            <v>0</v>
          </cell>
          <cell r="L162">
            <v>31466</v>
          </cell>
          <cell r="M162">
            <v>0</v>
          </cell>
          <cell r="N162">
            <v>101409</v>
          </cell>
        </row>
        <row r="163">
          <cell r="A163">
            <v>26006</v>
          </cell>
          <cell r="B163">
            <v>814.1</v>
          </cell>
          <cell r="C163">
            <v>8216</v>
          </cell>
          <cell r="D163" t="str">
            <v>Enron - MTBE Plant</v>
          </cell>
          <cell r="E163">
            <v>0</v>
          </cell>
          <cell r="F163">
            <v>0</v>
          </cell>
          <cell r="G163">
            <v>0</v>
          </cell>
          <cell r="H163">
            <v>69943</v>
          </cell>
          <cell r="I163">
            <v>0</v>
          </cell>
          <cell r="J163">
            <v>9500</v>
          </cell>
          <cell r="K163">
            <v>-9500</v>
          </cell>
          <cell r="L163">
            <v>21966</v>
          </cell>
          <cell r="M163">
            <v>-9500</v>
          </cell>
          <cell r="N163">
            <v>91909</v>
          </cell>
        </row>
        <row r="164">
          <cell r="A164">
            <v>26037</v>
          </cell>
          <cell r="B164">
            <v>815</v>
          </cell>
          <cell r="D164" t="str">
            <v>Monsanto - Baytown</v>
          </cell>
          <cell r="E164">
            <v>0</v>
          </cell>
          <cell r="F164">
            <v>0</v>
          </cell>
          <cell r="G164">
            <v>0</v>
          </cell>
          <cell r="H164">
            <v>69943</v>
          </cell>
          <cell r="I164">
            <v>0</v>
          </cell>
          <cell r="J164">
            <v>1</v>
          </cell>
          <cell r="K164">
            <v>-1</v>
          </cell>
          <cell r="L164">
            <v>21965</v>
          </cell>
          <cell r="M164">
            <v>-1</v>
          </cell>
          <cell r="N164">
            <v>91908</v>
          </cell>
        </row>
        <row r="165">
          <cell r="A165">
            <v>26045</v>
          </cell>
          <cell r="B165">
            <v>815</v>
          </cell>
          <cell r="D165" t="str">
            <v>US Steel - Baytown</v>
          </cell>
          <cell r="E165">
            <v>0</v>
          </cell>
          <cell r="F165">
            <v>5000</v>
          </cell>
          <cell r="G165">
            <v>-5000</v>
          </cell>
          <cell r="H165">
            <v>64943</v>
          </cell>
          <cell r="I165">
            <v>0</v>
          </cell>
          <cell r="J165">
            <v>0</v>
          </cell>
          <cell r="K165">
            <v>0</v>
          </cell>
          <cell r="L165">
            <v>21965</v>
          </cell>
          <cell r="M165">
            <v>-5000</v>
          </cell>
          <cell r="N165">
            <v>86908</v>
          </cell>
        </row>
        <row r="166">
          <cell r="A166">
            <v>16355</v>
          </cell>
          <cell r="B166">
            <v>815</v>
          </cell>
          <cell r="D166" t="str">
            <v>Vintage - Baytown</v>
          </cell>
          <cell r="E166">
            <v>12501</v>
          </cell>
          <cell r="F166">
            <v>0</v>
          </cell>
          <cell r="G166">
            <v>10501</v>
          </cell>
          <cell r="H166">
            <v>75444</v>
          </cell>
          <cell r="I166">
            <v>0</v>
          </cell>
          <cell r="J166">
            <v>0</v>
          </cell>
          <cell r="K166">
            <v>0</v>
          </cell>
          <cell r="L166">
            <v>21965</v>
          </cell>
          <cell r="M166">
            <v>10501</v>
          </cell>
          <cell r="N166">
            <v>97409</v>
          </cell>
        </row>
        <row r="167">
          <cell r="A167">
            <v>26084</v>
          </cell>
          <cell r="B167">
            <v>816</v>
          </cell>
          <cell r="C167">
            <v>1401</v>
          </cell>
          <cell r="D167" t="str">
            <v>HL&amp;P - Cedar Bayou</v>
          </cell>
          <cell r="E167">
            <v>0</v>
          </cell>
          <cell r="F167">
            <v>0</v>
          </cell>
          <cell r="G167">
            <v>0</v>
          </cell>
          <cell r="H167">
            <v>75444</v>
          </cell>
          <cell r="I167">
            <v>0</v>
          </cell>
          <cell r="J167">
            <v>0</v>
          </cell>
          <cell r="K167">
            <v>0</v>
          </cell>
          <cell r="L167">
            <v>21965</v>
          </cell>
          <cell r="M167">
            <v>0</v>
          </cell>
          <cell r="N167">
            <v>97409</v>
          </cell>
        </row>
        <row r="168">
          <cell r="A168">
            <v>26106</v>
          </cell>
          <cell r="B168">
            <v>816</v>
          </cell>
          <cell r="D168" t="str">
            <v>HL&amp;P - Cedar Bayou</v>
          </cell>
          <cell r="E168">
            <v>0</v>
          </cell>
          <cell r="F168">
            <v>70000</v>
          </cell>
          <cell r="G168">
            <v>-70000</v>
          </cell>
          <cell r="H168">
            <v>5444</v>
          </cell>
          <cell r="I168">
            <v>0</v>
          </cell>
          <cell r="J168">
            <v>0</v>
          </cell>
          <cell r="K168">
            <v>0</v>
          </cell>
          <cell r="L168">
            <v>21965</v>
          </cell>
          <cell r="M168">
            <v>-70000</v>
          </cell>
          <cell r="N168">
            <v>27409</v>
          </cell>
        </row>
        <row r="169">
          <cell r="A169">
            <v>26058</v>
          </cell>
          <cell r="B169">
            <v>816</v>
          </cell>
          <cell r="C169">
            <v>8056</v>
          </cell>
          <cell r="D169" t="str">
            <v>Bayer - Cedar Bayou Plant</v>
          </cell>
          <cell r="E169">
            <v>0</v>
          </cell>
          <cell r="F169">
            <v>0</v>
          </cell>
          <cell r="G169">
            <v>0</v>
          </cell>
          <cell r="H169">
            <v>5444</v>
          </cell>
          <cell r="I169">
            <v>0</v>
          </cell>
          <cell r="J169">
            <v>11000</v>
          </cell>
          <cell r="K169">
            <v>-11000</v>
          </cell>
          <cell r="L169">
            <v>10965</v>
          </cell>
          <cell r="M169">
            <v>-11000</v>
          </cell>
          <cell r="N169">
            <v>16409</v>
          </cell>
        </row>
        <row r="170">
          <cell r="A170">
            <v>26138</v>
          </cell>
          <cell r="B170">
            <v>816</v>
          </cell>
          <cell r="D170" t="str">
            <v>Bayer - Cedar Bayou Plant</v>
          </cell>
          <cell r="E170">
            <v>0</v>
          </cell>
          <cell r="F170">
            <v>0</v>
          </cell>
          <cell r="G170">
            <v>0</v>
          </cell>
          <cell r="H170">
            <v>5444</v>
          </cell>
          <cell r="I170">
            <v>0</v>
          </cell>
          <cell r="J170">
            <v>0</v>
          </cell>
          <cell r="K170">
            <v>0</v>
          </cell>
          <cell r="L170">
            <v>10965</v>
          </cell>
          <cell r="M170">
            <v>0</v>
          </cell>
          <cell r="N170">
            <v>16409</v>
          </cell>
        </row>
        <row r="171">
          <cell r="A171">
            <v>26185</v>
          </cell>
          <cell r="B171">
            <v>816</v>
          </cell>
          <cell r="C171">
            <v>1550</v>
          </cell>
          <cell r="D171" t="str">
            <v>Bayer - Cedar Bayou Plant</v>
          </cell>
          <cell r="E171">
            <v>0</v>
          </cell>
          <cell r="F171">
            <v>0</v>
          </cell>
          <cell r="G171">
            <v>0</v>
          </cell>
          <cell r="H171">
            <v>5444</v>
          </cell>
          <cell r="I171">
            <v>0</v>
          </cell>
          <cell r="J171">
            <v>4000</v>
          </cell>
          <cell r="K171">
            <v>-4000</v>
          </cell>
          <cell r="L171">
            <v>6965</v>
          </cell>
          <cell r="M171">
            <v>-4000</v>
          </cell>
          <cell r="N171">
            <v>12409</v>
          </cell>
        </row>
        <row r="172">
          <cell r="A172">
            <v>26026</v>
          </cell>
          <cell r="B172">
            <v>816</v>
          </cell>
          <cell r="C172">
            <v>3522</v>
          </cell>
          <cell r="D172" t="str">
            <v>HPL - Warren Delivery</v>
          </cell>
          <cell r="E172">
            <v>0</v>
          </cell>
          <cell r="F172">
            <v>0</v>
          </cell>
          <cell r="G172">
            <v>0</v>
          </cell>
          <cell r="H172">
            <v>5444</v>
          </cell>
          <cell r="I172">
            <v>0</v>
          </cell>
          <cell r="J172">
            <v>18000</v>
          </cell>
          <cell r="K172">
            <v>-18000</v>
          </cell>
          <cell r="L172">
            <v>-11035</v>
          </cell>
          <cell r="M172">
            <v>-18000</v>
          </cell>
          <cell r="N172">
            <v>-5591</v>
          </cell>
        </row>
        <row r="173">
          <cell r="A173">
            <v>16345</v>
          </cell>
          <cell r="B173">
            <v>816</v>
          </cell>
          <cell r="D173" t="str">
            <v>Ace - Cotton Lake</v>
          </cell>
          <cell r="E173">
            <v>40</v>
          </cell>
          <cell r="F173">
            <v>0</v>
          </cell>
          <cell r="G173">
            <v>40</v>
          </cell>
          <cell r="H173">
            <v>5484</v>
          </cell>
          <cell r="I173">
            <v>0</v>
          </cell>
          <cell r="J173">
            <v>0</v>
          </cell>
          <cell r="K173">
            <v>0</v>
          </cell>
          <cell r="L173">
            <v>-4035</v>
          </cell>
          <cell r="M173">
            <v>40</v>
          </cell>
          <cell r="N173">
            <v>1449</v>
          </cell>
        </row>
        <row r="174">
          <cell r="A174">
            <v>16365</v>
          </cell>
          <cell r="B174">
            <v>816</v>
          </cell>
          <cell r="C174">
            <v>777</v>
          </cell>
          <cell r="D174" t="str">
            <v>Central Point - Garth A1</v>
          </cell>
          <cell r="E174">
            <v>0</v>
          </cell>
          <cell r="F174">
            <v>0</v>
          </cell>
          <cell r="G174">
            <v>0</v>
          </cell>
          <cell r="H174">
            <v>5484</v>
          </cell>
          <cell r="I174">
            <v>10966</v>
          </cell>
          <cell r="J174">
            <v>0</v>
          </cell>
          <cell r="K174">
            <v>10966</v>
          </cell>
          <cell r="L174">
            <v>6931</v>
          </cell>
          <cell r="M174">
            <v>10966</v>
          </cell>
          <cell r="N174">
            <v>12415</v>
          </cell>
        </row>
        <row r="175">
          <cell r="A175">
            <v>16357</v>
          </cell>
          <cell r="B175">
            <v>816</v>
          </cell>
          <cell r="C175">
            <v>9659</v>
          </cell>
          <cell r="D175" t="str">
            <v>Hil-Corp - Cotton Lake</v>
          </cell>
          <cell r="E175">
            <v>0</v>
          </cell>
          <cell r="F175">
            <v>0</v>
          </cell>
          <cell r="G175">
            <v>0</v>
          </cell>
          <cell r="H175">
            <v>5484</v>
          </cell>
          <cell r="I175">
            <v>1507</v>
          </cell>
          <cell r="J175">
            <v>0</v>
          </cell>
          <cell r="K175">
            <v>1507</v>
          </cell>
          <cell r="L175">
            <v>8438</v>
          </cell>
          <cell r="M175">
            <v>1507</v>
          </cell>
          <cell r="N175">
            <v>13922</v>
          </cell>
        </row>
        <row r="176">
          <cell r="A176">
            <v>16369</v>
          </cell>
          <cell r="B176">
            <v>816</v>
          </cell>
          <cell r="C176">
            <v>9842</v>
          </cell>
          <cell r="D176" t="str">
            <v>HPL - Daniel #1</v>
          </cell>
          <cell r="E176">
            <v>0</v>
          </cell>
          <cell r="F176">
            <v>0</v>
          </cell>
          <cell r="G176">
            <v>0</v>
          </cell>
          <cell r="H176">
            <v>5444</v>
          </cell>
          <cell r="I176">
            <v>7000</v>
          </cell>
          <cell r="J176">
            <v>0</v>
          </cell>
          <cell r="K176">
            <v>7000</v>
          </cell>
          <cell r="L176">
            <v>-4035</v>
          </cell>
          <cell r="M176">
            <v>7000</v>
          </cell>
          <cell r="N176">
            <v>1409</v>
          </cell>
        </row>
        <row r="177">
          <cell r="A177">
            <v>16001</v>
          </cell>
          <cell r="B177">
            <v>816</v>
          </cell>
          <cell r="D177" t="str">
            <v>Duer Wagner - Alligator Bayou</v>
          </cell>
          <cell r="E177">
            <v>194</v>
          </cell>
          <cell r="F177">
            <v>0</v>
          </cell>
          <cell r="G177">
            <v>194</v>
          </cell>
          <cell r="H177">
            <v>5678</v>
          </cell>
          <cell r="I177">
            <v>0</v>
          </cell>
          <cell r="J177">
            <v>0</v>
          </cell>
          <cell r="K177">
            <v>0</v>
          </cell>
          <cell r="L177">
            <v>8438</v>
          </cell>
          <cell r="M177">
            <v>194</v>
          </cell>
          <cell r="N177">
            <v>14116</v>
          </cell>
        </row>
        <row r="178">
          <cell r="A178">
            <v>16297</v>
          </cell>
          <cell r="B178">
            <v>817</v>
          </cell>
          <cell r="C178">
            <v>7285</v>
          </cell>
          <cell r="D178" t="str">
            <v>PacifiCorp - Moss Bluff With</v>
          </cell>
          <cell r="E178">
            <v>0</v>
          </cell>
          <cell r="F178">
            <v>0</v>
          </cell>
          <cell r="G178">
            <v>0</v>
          </cell>
          <cell r="H178">
            <v>5678</v>
          </cell>
          <cell r="I178">
            <v>10000</v>
          </cell>
          <cell r="J178">
            <v>0</v>
          </cell>
          <cell r="K178">
            <v>10000</v>
          </cell>
          <cell r="L178">
            <v>18438</v>
          </cell>
          <cell r="M178">
            <v>10000</v>
          </cell>
          <cell r="N178">
            <v>24116</v>
          </cell>
        </row>
        <row r="179">
          <cell r="A179">
            <v>26164</v>
          </cell>
          <cell r="B179">
            <v>817</v>
          </cell>
          <cell r="D179" t="str">
            <v>PacifiCorp - Moss Bluff Inj</v>
          </cell>
          <cell r="E179">
            <v>0</v>
          </cell>
          <cell r="F179">
            <v>11000</v>
          </cell>
          <cell r="G179">
            <v>-11000</v>
          </cell>
          <cell r="H179">
            <v>-5322</v>
          </cell>
          <cell r="I179">
            <v>0</v>
          </cell>
          <cell r="J179">
            <v>0</v>
          </cell>
          <cell r="K179">
            <v>0</v>
          </cell>
          <cell r="L179">
            <v>18438</v>
          </cell>
          <cell r="M179">
            <v>-11000</v>
          </cell>
          <cell r="N179">
            <v>13116</v>
          </cell>
        </row>
        <row r="180">
          <cell r="A180">
            <v>26999</v>
          </cell>
          <cell r="B180">
            <v>817</v>
          </cell>
          <cell r="D180" t="str">
            <v>Moss Bluff Operational</v>
          </cell>
          <cell r="E180">
            <v>0</v>
          </cell>
          <cell r="F180">
            <v>0</v>
          </cell>
          <cell r="G180">
            <v>14466</v>
          </cell>
          <cell r="H180">
            <v>9144</v>
          </cell>
          <cell r="I180">
            <v>0</v>
          </cell>
          <cell r="J180">
            <v>0</v>
          </cell>
          <cell r="K180">
            <v>0</v>
          </cell>
          <cell r="L180">
            <v>18438</v>
          </cell>
          <cell r="M180">
            <v>14466</v>
          </cell>
          <cell r="N180">
            <v>27582</v>
          </cell>
        </row>
        <row r="181">
          <cell r="A181">
            <v>16346</v>
          </cell>
          <cell r="B181">
            <v>817</v>
          </cell>
          <cell r="D181" t="str">
            <v>Ames - South Raywood Fild</v>
          </cell>
          <cell r="E181">
            <v>277</v>
          </cell>
          <cell r="F181">
            <v>0</v>
          </cell>
          <cell r="G181">
            <v>277</v>
          </cell>
          <cell r="H181">
            <v>9421</v>
          </cell>
          <cell r="I181">
            <v>0</v>
          </cell>
          <cell r="J181">
            <v>0</v>
          </cell>
          <cell r="K181">
            <v>0</v>
          </cell>
          <cell r="L181">
            <v>18438</v>
          </cell>
          <cell r="M181">
            <v>277</v>
          </cell>
          <cell r="N181">
            <v>27859</v>
          </cell>
        </row>
        <row r="182">
          <cell r="A182">
            <v>16083</v>
          </cell>
          <cell r="B182">
            <v>817</v>
          </cell>
          <cell r="D182" t="str">
            <v>Sun - Anahuac Field</v>
          </cell>
          <cell r="E182">
            <v>0</v>
          </cell>
          <cell r="F182">
            <v>0</v>
          </cell>
          <cell r="G182">
            <v>0</v>
          </cell>
          <cell r="H182">
            <v>9421</v>
          </cell>
          <cell r="I182">
            <v>0</v>
          </cell>
          <cell r="J182">
            <v>0</v>
          </cell>
          <cell r="K182">
            <v>0</v>
          </cell>
          <cell r="L182">
            <v>18438</v>
          </cell>
          <cell r="M182">
            <v>0</v>
          </cell>
          <cell r="N182">
            <v>27859</v>
          </cell>
        </row>
        <row r="183">
          <cell r="A183">
            <v>16198</v>
          </cell>
          <cell r="B183">
            <v>817</v>
          </cell>
          <cell r="C183">
            <v>5646</v>
          </cell>
          <cell r="D183" t="str">
            <v>DOW - Schoenjahn</v>
          </cell>
          <cell r="E183">
            <v>0</v>
          </cell>
          <cell r="F183">
            <v>0</v>
          </cell>
          <cell r="G183">
            <v>0</v>
          </cell>
          <cell r="H183">
            <v>9421</v>
          </cell>
          <cell r="I183">
            <v>0</v>
          </cell>
          <cell r="J183">
            <v>0</v>
          </cell>
          <cell r="K183">
            <v>0</v>
          </cell>
          <cell r="L183">
            <v>18438</v>
          </cell>
          <cell r="M183">
            <v>0</v>
          </cell>
          <cell r="N183">
            <v>27859</v>
          </cell>
        </row>
        <row r="184">
          <cell r="A184">
            <v>16128</v>
          </cell>
          <cell r="B184">
            <v>817</v>
          </cell>
          <cell r="C184">
            <v>5048</v>
          </cell>
          <cell r="D184" t="str">
            <v>Gulf Energy - Walla Boyt</v>
          </cell>
          <cell r="E184">
            <v>0</v>
          </cell>
          <cell r="F184">
            <v>0</v>
          </cell>
          <cell r="G184">
            <v>0</v>
          </cell>
          <cell r="H184">
            <v>9421</v>
          </cell>
          <cell r="I184">
            <v>150</v>
          </cell>
          <cell r="J184">
            <v>0</v>
          </cell>
          <cell r="K184">
            <v>150</v>
          </cell>
          <cell r="L184">
            <v>18588</v>
          </cell>
          <cell r="M184">
            <v>150</v>
          </cell>
          <cell r="N184">
            <v>28009</v>
          </cell>
        </row>
        <row r="185">
          <cell r="A185">
            <v>16324</v>
          </cell>
          <cell r="B185">
            <v>817</v>
          </cell>
          <cell r="C185">
            <v>6848</v>
          </cell>
          <cell r="D185" t="str">
            <v>Sun - W.C. White</v>
          </cell>
          <cell r="E185">
            <v>0</v>
          </cell>
          <cell r="F185">
            <v>0</v>
          </cell>
          <cell r="G185">
            <v>0</v>
          </cell>
          <cell r="H185">
            <v>9421</v>
          </cell>
          <cell r="I185">
            <v>351</v>
          </cell>
          <cell r="J185">
            <v>0</v>
          </cell>
          <cell r="K185">
            <v>351</v>
          </cell>
          <cell r="L185">
            <v>18939</v>
          </cell>
          <cell r="M185">
            <v>351</v>
          </cell>
          <cell r="N185">
            <v>28360</v>
          </cell>
        </row>
        <row r="186">
          <cell r="A186">
            <v>16223</v>
          </cell>
          <cell r="B186">
            <v>817</v>
          </cell>
          <cell r="C186">
            <v>6026</v>
          </cell>
          <cell r="D186" t="str">
            <v>Sun - Blanke Field</v>
          </cell>
          <cell r="E186">
            <v>0</v>
          </cell>
          <cell r="F186">
            <v>0</v>
          </cell>
          <cell r="G186">
            <v>0</v>
          </cell>
          <cell r="H186">
            <v>9421</v>
          </cell>
          <cell r="I186">
            <v>175</v>
          </cell>
          <cell r="J186">
            <v>0</v>
          </cell>
          <cell r="K186">
            <v>175</v>
          </cell>
          <cell r="L186">
            <v>19114</v>
          </cell>
          <cell r="M186">
            <v>175</v>
          </cell>
          <cell r="N186">
            <v>28535</v>
          </cell>
        </row>
        <row r="187">
          <cell r="A187">
            <v>16168</v>
          </cell>
          <cell r="B187">
            <v>817</v>
          </cell>
          <cell r="C187">
            <v>535</v>
          </cell>
          <cell r="D187" t="str">
            <v>Midcon - Devers</v>
          </cell>
          <cell r="E187">
            <v>25000</v>
          </cell>
          <cell r="F187">
            <v>0</v>
          </cell>
          <cell r="G187">
            <v>25000</v>
          </cell>
          <cell r="H187">
            <v>34421</v>
          </cell>
          <cell r="I187">
            <v>0</v>
          </cell>
          <cell r="J187">
            <v>0</v>
          </cell>
          <cell r="K187">
            <v>0</v>
          </cell>
          <cell r="L187">
            <v>19114</v>
          </cell>
          <cell r="M187">
            <v>25000</v>
          </cell>
          <cell r="N187">
            <v>53535</v>
          </cell>
        </row>
        <row r="188">
          <cell r="A188">
            <v>16219</v>
          </cell>
          <cell r="B188">
            <v>817</v>
          </cell>
          <cell r="C188">
            <v>5961</v>
          </cell>
          <cell r="D188" t="str">
            <v>Mobil - Dunagen #1</v>
          </cell>
          <cell r="E188">
            <v>0</v>
          </cell>
          <cell r="F188">
            <v>0</v>
          </cell>
          <cell r="G188">
            <v>0</v>
          </cell>
          <cell r="H188">
            <v>34421</v>
          </cell>
          <cell r="I188">
            <v>0</v>
          </cell>
          <cell r="J188">
            <v>0</v>
          </cell>
          <cell r="K188">
            <v>0</v>
          </cell>
          <cell r="L188">
            <v>19114</v>
          </cell>
          <cell r="M188">
            <v>0</v>
          </cell>
          <cell r="N188">
            <v>53535</v>
          </cell>
        </row>
        <row r="189">
          <cell r="A189">
            <v>26015</v>
          </cell>
          <cell r="B189">
            <v>818</v>
          </cell>
          <cell r="D189" t="str">
            <v>Southern Union - Nome City</v>
          </cell>
          <cell r="E189">
            <v>0</v>
          </cell>
          <cell r="F189">
            <v>50</v>
          </cell>
          <cell r="G189">
            <v>-50</v>
          </cell>
          <cell r="H189">
            <v>34371</v>
          </cell>
          <cell r="I189">
            <v>0</v>
          </cell>
          <cell r="J189">
            <v>0</v>
          </cell>
          <cell r="K189">
            <v>0</v>
          </cell>
          <cell r="L189">
            <v>19114</v>
          </cell>
          <cell r="M189">
            <v>-50</v>
          </cell>
          <cell r="N189">
            <v>53485</v>
          </cell>
        </row>
        <row r="190">
          <cell r="A190">
            <v>26016</v>
          </cell>
          <cell r="B190">
            <v>818</v>
          </cell>
          <cell r="D190" t="str">
            <v>Entex - China City</v>
          </cell>
          <cell r="E190">
            <v>0</v>
          </cell>
          <cell r="F190">
            <v>50</v>
          </cell>
          <cell r="G190">
            <v>-50</v>
          </cell>
          <cell r="H190">
            <v>34321</v>
          </cell>
          <cell r="I190">
            <v>0</v>
          </cell>
          <cell r="J190">
            <v>0</v>
          </cell>
          <cell r="K190">
            <v>0</v>
          </cell>
          <cell r="L190">
            <v>19114</v>
          </cell>
          <cell r="M190">
            <v>-50</v>
          </cell>
          <cell r="N190">
            <v>53435</v>
          </cell>
        </row>
        <row r="191">
          <cell r="A191">
            <v>16331</v>
          </cell>
          <cell r="B191">
            <v>818</v>
          </cell>
          <cell r="D191" t="str">
            <v>Cokinos - China</v>
          </cell>
          <cell r="E191">
            <v>4400</v>
          </cell>
          <cell r="F191">
            <v>0</v>
          </cell>
          <cell r="G191">
            <v>4400</v>
          </cell>
          <cell r="H191">
            <v>38721</v>
          </cell>
          <cell r="I191">
            <v>0</v>
          </cell>
          <cell r="J191">
            <v>0</v>
          </cell>
          <cell r="K191">
            <v>0</v>
          </cell>
          <cell r="L191">
            <v>19114</v>
          </cell>
          <cell r="M191">
            <v>4400</v>
          </cell>
          <cell r="N191">
            <v>57835</v>
          </cell>
        </row>
        <row r="192">
          <cell r="A192">
            <v>26055</v>
          </cell>
          <cell r="B192">
            <v>818</v>
          </cell>
          <cell r="D192" t="str">
            <v>Midcon - West Beaumont</v>
          </cell>
          <cell r="E192">
            <v>0</v>
          </cell>
          <cell r="F192">
            <v>0</v>
          </cell>
          <cell r="G192">
            <v>0</v>
          </cell>
          <cell r="H192">
            <v>38721</v>
          </cell>
          <cell r="I192">
            <v>0</v>
          </cell>
          <cell r="J192">
            <v>0</v>
          </cell>
          <cell r="K192">
            <v>0</v>
          </cell>
          <cell r="L192">
            <v>19114</v>
          </cell>
          <cell r="M192">
            <v>0</v>
          </cell>
          <cell r="N192">
            <v>57835</v>
          </cell>
        </row>
        <row r="193">
          <cell r="A193">
            <v>26021</v>
          </cell>
          <cell r="B193">
            <v>819</v>
          </cell>
          <cell r="C193">
            <v>3501</v>
          </cell>
          <cell r="D193" t="str">
            <v>HPL - Beaumont</v>
          </cell>
          <cell r="E193">
            <v>0</v>
          </cell>
          <cell r="F193">
            <v>0</v>
          </cell>
          <cell r="G193">
            <v>0</v>
          </cell>
          <cell r="H193">
            <v>38721</v>
          </cell>
          <cell r="I193">
            <v>0</v>
          </cell>
          <cell r="J193">
            <v>15000</v>
          </cell>
          <cell r="K193">
            <v>-15000</v>
          </cell>
          <cell r="L193">
            <v>4114</v>
          </cell>
          <cell r="M193">
            <v>-15000</v>
          </cell>
          <cell r="N193">
            <v>42835</v>
          </cell>
        </row>
        <row r="194">
          <cell r="A194">
            <v>16317</v>
          </cell>
          <cell r="B194">
            <v>819</v>
          </cell>
          <cell r="D194" t="str">
            <v>Cokinos - Beaumont</v>
          </cell>
          <cell r="E194">
            <v>85</v>
          </cell>
          <cell r="F194">
            <v>0</v>
          </cell>
          <cell r="G194">
            <v>85</v>
          </cell>
          <cell r="H194">
            <v>38806</v>
          </cell>
          <cell r="I194">
            <v>0</v>
          </cell>
          <cell r="J194">
            <v>0</v>
          </cell>
          <cell r="K194">
            <v>0</v>
          </cell>
          <cell r="L194">
            <v>4114</v>
          </cell>
          <cell r="M194">
            <v>85</v>
          </cell>
          <cell r="N194">
            <v>42920</v>
          </cell>
        </row>
        <row r="195">
          <cell r="A195">
            <v>16363</v>
          </cell>
          <cell r="B195">
            <v>819</v>
          </cell>
          <cell r="D195" t="str">
            <v>Tri C - Adams Field</v>
          </cell>
          <cell r="E195">
            <v>64</v>
          </cell>
          <cell r="F195">
            <v>0</v>
          </cell>
          <cell r="G195">
            <v>64</v>
          </cell>
          <cell r="H195">
            <v>38870</v>
          </cell>
          <cell r="I195">
            <v>0</v>
          </cell>
          <cell r="J195">
            <v>0</v>
          </cell>
          <cell r="K195">
            <v>0</v>
          </cell>
          <cell r="L195">
            <v>4114</v>
          </cell>
          <cell r="M195">
            <v>64</v>
          </cell>
          <cell r="N195">
            <v>42984</v>
          </cell>
        </row>
        <row r="196">
          <cell r="A196">
            <v>16335</v>
          </cell>
          <cell r="B196">
            <v>819</v>
          </cell>
          <cell r="C196">
            <v>3550</v>
          </cell>
          <cell r="D196" t="str">
            <v>HPL - Texoma</v>
          </cell>
          <cell r="E196">
            <v>0</v>
          </cell>
          <cell r="F196">
            <v>0</v>
          </cell>
          <cell r="G196">
            <v>0</v>
          </cell>
          <cell r="H196">
            <v>38870</v>
          </cell>
          <cell r="I196">
            <v>105596</v>
          </cell>
          <cell r="J196">
            <v>0</v>
          </cell>
          <cell r="K196">
            <v>75000</v>
          </cell>
          <cell r="L196">
            <v>79114</v>
          </cell>
          <cell r="M196">
            <v>75000</v>
          </cell>
          <cell r="N196">
            <v>117984</v>
          </cell>
        </row>
        <row r="197">
          <cell r="A197">
            <v>26199</v>
          </cell>
          <cell r="B197">
            <v>820</v>
          </cell>
          <cell r="D197" t="str">
            <v>Vastar - Big Thicket Plant</v>
          </cell>
          <cell r="E197">
            <v>0</v>
          </cell>
          <cell r="F197">
            <v>0</v>
          </cell>
          <cell r="G197">
            <v>0</v>
          </cell>
          <cell r="H197">
            <v>38870</v>
          </cell>
          <cell r="I197">
            <v>0</v>
          </cell>
          <cell r="J197">
            <v>0</v>
          </cell>
          <cell r="K197">
            <v>0</v>
          </cell>
          <cell r="L197">
            <v>79114</v>
          </cell>
          <cell r="M197">
            <v>0</v>
          </cell>
          <cell r="N197">
            <v>117984</v>
          </cell>
        </row>
        <row r="198">
          <cell r="A198">
            <v>16350</v>
          </cell>
          <cell r="B198">
            <v>820</v>
          </cell>
          <cell r="D198" t="str">
            <v>Vastar - Big Thicket Plant</v>
          </cell>
          <cell r="E198">
            <v>11807</v>
          </cell>
          <cell r="F198">
            <v>0</v>
          </cell>
          <cell r="G198">
            <v>11807</v>
          </cell>
          <cell r="H198">
            <v>50677</v>
          </cell>
          <cell r="I198">
            <v>0</v>
          </cell>
          <cell r="J198">
            <v>0</v>
          </cell>
          <cell r="K198">
            <v>0</v>
          </cell>
          <cell r="L198">
            <v>79114</v>
          </cell>
          <cell r="M198">
            <v>11807</v>
          </cell>
          <cell r="N198">
            <v>129791</v>
          </cell>
        </row>
        <row r="199">
          <cell r="A199">
            <v>16362</v>
          </cell>
          <cell r="B199">
            <v>820</v>
          </cell>
          <cell r="D199" t="str">
            <v>Amerada - Vidor Plant</v>
          </cell>
          <cell r="E199">
            <v>10000</v>
          </cell>
          <cell r="F199">
            <v>0</v>
          </cell>
          <cell r="G199">
            <v>10000</v>
          </cell>
          <cell r="H199">
            <v>60677</v>
          </cell>
          <cell r="I199">
            <v>0</v>
          </cell>
          <cell r="J199">
            <v>0</v>
          </cell>
          <cell r="K199">
            <v>0</v>
          </cell>
          <cell r="L199">
            <v>79114</v>
          </cell>
          <cell r="M199">
            <v>10000</v>
          </cell>
          <cell r="N199">
            <v>139791</v>
          </cell>
        </row>
        <row r="200">
          <cell r="A200">
            <v>16181</v>
          </cell>
          <cell r="B200">
            <v>820</v>
          </cell>
          <cell r="D200" t="str">
            <v>Poynor - Singleton #1</v>
          </cell>
          <cell r="E200">
            <v>0</v>
          </cell>
          <cell r="F200">
            <v>0</v>
          </cell>
          <cell r="G200">
            <v>0</v>
          </cell>
          <cell r="H200">
            <v>60677</v>
          </cell>
          <cell r="I200">
            <v>0</v>
          </cell>
          <cell r="J200">
            <v>0</v>
          </cell>
          <cell r="K200">
            <v>0</v>
          </cell>
          <cell r="L200">
            <v>79114</v>
          </cell>
          <cell r="M200">
            <v>0</v>
          </cell>
          <cell r="N200">
            <v>139791</v>
          </cell>
        </row>
        <row r="201">
          <cell r="A201">
            <v>16204</v>
          </cell>
          <cell r="B201">
            <v>820</v>
          </cell>
          <cell r="C201">
            <v>5767</v>
          </cell>
          <cell r="D201" t="str">
            <v>Texaco - AS Common</v>
          </cell>
          <cell r="E201">
            <v>0</v>
          </cell>
          <cell r="F201">
            <v>0</v>
          </cell>
          <cell r="G201">
            <v>0</v>
          </cell>
          <cell r="H201">
            <v>60677</v>
          </cell>
          <cell r="I201">
            <v>150</v>
          </cell>
          <cell r="J201">
            <v>0</v>
          </cell>
          <cell r="K201">
            <v>150</v>
          </cell>
          <cell r="L201">
            <v>79264</v>
          </cell>
          <cell r="M201">
            <v>150</v>
          </cell>
          <cell r="N201">
            <v>139941</v>
          </cell>
        </row>
        <row r="202">
          <cell r="A202">
            <v>16272</v>
          </cell>
          <cell r="B202">
            <v>820</v>
          </cell>
          <cell r="C202">
            <v>6427</v>
          </cell>
          <cell r="D202" t="str">
            <v>TXP - EF Williams #1</v>
          </cell>
          <cell r="E202">
            <v>0</v>
          </cell>
          <cell r="F202">
            <v>0</v>
          </cell>
          <cell r="G202">
            <v>0</v>
          </cell>
          <cell r="H202">
            <v>60677</v>
          </cell>
          <cell r="I202">
            <v>615</v>
          </cell>
          <cell r="J202">
            <v>0</v>
          </cell>
          <cell r="K202">
            <v>615</v>
          </cell>
          <cell r="L202">
            <v>79879</v>
          </cell>
          <cell r="M202">
            <v>615</v>
          </cell>
          <cell r="N202">
            <v>140556</v>
          </cell>
        </row>
        <row r="203">
          <cell r="A203">
            <v>26126</v>
          </cell>
          <cell r="B203">
            <v>820</v>
          </cell>
          <cell r="C203">
            <v>1427</v>
          </cell>
          <cell r="D203" t="str">
            <v>Gulf States Utility</v>
          </cell>
          <cell r="E203">
            <v>0</v>
          </cell>
          <cell r="F203">
            <v>25000</v>
          </cell>
          <cell r="G203">
            <v>-25000</v>
          </cell>
          <cell r="H203">
            <v>35677</v>
          </cell>
          <cell r="I203">
            <v>0</v>
          </cell>
          <cell r="J203">
            <v>80000</v>
          </cell>
          <cell r="K203">
            <v>-80000</v>
          </cell>
          <cell r="L203">
            <v>-121</v>
          </cell>
          <cell r="M203">
            <v>-105000</v>
          </cell>
          <cell r="N203">
            <v>35556</v>
          </cell>
        </row>
        <row r="204">
          <cell r="A204">
            <v>16308</v>
          </cell>
          <cell r="B204">
            <v>820</v>
          </cell>
          <cell r="C204">
            <v>6675</v>
          </cell>
          <cell r="D204" t="str">
            <v>Greenhill - Champion #1</v>
          </cell>
          <cell r="E204">
            <v>0</v>
          </cell>
          <cell r="F204">
            <v>0</v>
          </cell>
          <cell r="G204">
            <v>0</v>
          </cell>
          <cell r="H204">
            <v>35677</v>
          </cell>
          <cell r="I204">
            <v>169</v>
          </cell>
          <cell r="J204">
            <v>0</v>
          </cell>
          <cell r="K204">
            <v>169</v>
          </cell>
          <cell r="L204">
            <v>48</v>
          </cell>
          <cell r="M204">
            <v>169</v>
          </cell>
          <cell r="N204">
            <v>35725</v>
          </cell>
        </row>
        <row r="205">
          <cell r="A205">
            <v>26051</v>
          </cell>
          <cell r="B205">
            <v>820</v>
          </cell>
          <cell r="D205" t="str">
            <v>Entex - Mauriceville</v>
          </cell>
          <cell r="E205">
            <v>0</v>
          </cell>
          <cell r="F205">
            <v>0</v>
          </cell>
          <cell r="G205">
            <v>0</v>
          </cell>
          <cell r="H205">
            <v>35677</v>
          </cell>
          <cell r="I205">
            <v>0</v>
          </cell>
          <cell r="J205">
            <v>0</v>
          </cell>
          <cell r="K205">
            <v>0</v>
          </cell>
          <cell r="L205">
            <v>48</v>
          </cell>
          <cell r="M205">
            <v>0</v>
          </cell>
          <cell r="N205">
            <v>35725</v>
          </cell>
        </row>
        <row r="206">
          <cell r="A206">
            <v>16188</v>
          </cell>
          <cell r="B206">
            <v>820</v>
          </cell>
          <cell r="D206" t="str">
            <v>PG&amp;E - Long Prairie Field</v>
          </cell>
          <cell r="E206">
            <v>315</v>
          </cell>
          <cell r="F206">
            <v>0</v>
          </cell>
          <cell r="G206">
            <v>315</v>
          </cell>
          <cell r="H206">
            <v>35992</v>
          </cell>
          <cell r="I206">
            <v>0</v>
          </cell>
          <cell r="J206">
            <v>0</v>
          </cell>
          <cell r="K206">
            <v>0</v>
          </cell>
          <cell r="L206">
            <v>48</v>
          </cell>
          <cell r="M206">
            <v>315</v>
          </cell>
          <cell r="N206">
            <v>36040</v>
          </cell>
        </row>
        <row r="207">
          <cell r="A207">
            <v>16359</v>
          </cell>
          <cell r="B207">
            <v>820</v>
          </cell>
          <cell r="D207" t="str">
            <v>Cokinos - Starks Found #2</v>
          </cell>
          <cell r="E207">
            <v>1140</v>
          </cell>
          <cell r="F207">
            <v>0</v>
          </cell>
          <cell r="G207">
            <v>1140</v>
          </cell>
          <cell r="H207">
            <v>37132</v>
          </cell>
          <cell r="I207">
            <v>0</v>
          </cell>
          <cell r="J207">
            <v>0</v>
          </cell>
          <cell r="K207">
            <v>0</v>
          </cell>
          <cell r="L207">
            <v>48</v>
          </cell>
          <cell r="M207">
            <v>1140</v>
          </cell>
          <cell r="N207">
            <v>37180</v>
          </cell>
        </row>
        <row r="208">
          <cell r="A208">
            <v>16360</v>
          </cell>
          <cell r="B208">
            <v>820</v>
          </cell>
          <cell r="D208" t="str">
            <v>Cokinos - Starks Found #1</v>
          </cell>
          <cell r="E208">
            <v>1296</v>
          </cell>
          <cell r="F208">
            <v>0</v>
          </cell>
          <cell r="G208">
            <v>1296</v>
          </cell>
          <cell r="H208">
            <v>38428</v>
          </cell>
          <cell r="I208">
            <v>0</v>
          </cell>
          <cell r="J208">
            <v>0</v>
          </cell>
          <cell r="K208">
            <v>0</v>
          </cell>
          <cell r="L208">
            <v>48</v>
          </cell>
          <cell r="M208">
            <v>1296</v>
          </cell>
          <cell r="N208">
            <v>38476</v>
          </cell>
        </row>
        <row r="209">
          <cell r="A209">
            <v>16319</v>
          </cell>
          <cell r="B209">
            <v>820.1</v>
          </cell>
          <cell r="D209" t="str">
            <v>Manuel</v>
          </cell>
          <cell r="E209">
            <v>87</v>
          </cell>
          <cell r="F209">
            <v>0</v>
          </cell>
          <cell r="G209">
            <v>87</v>
          </cell>
          <cell r="H209">
            <v>38515</v>
          </cell>
          <cell r="I209">
            <v>0</v>
          </cell>
          <cell r="J209">
            <v>0</v>
          </cell>
          <cell r="K209">
            <v>0</v>
          </cell>
          <cell r="L209">
            <v>48</v>
          </cell>
          <cell r="M209">
            <v>87</v>
          </cell>
          <cell r="N209">
            <v>38563</v>
          </cell>
        </row>
        <row r="210">
          <cell r="A210">
            <v>26167</v>
          </cell>
          <cell r="B210">
            <v>820.1</v>
          </cell>
          <cell r="D210" t="str">
            <v>Centana - Orange Deliveries</v>
          </cell>
          <cell r="E210">
            <v>0</v>
          </cell>
          <cell r="F210">
            <v>0</v>
          </cell>
          <cell r="G210">
            <v>0</v>
          </cell>
          <cell r="H210">
            <v>38515</v>
          </cell>
          <cell r="I210">
            <v>0</v>
          </cell>
          <cell r="J210">
            <v>0</v>
          </cell>
          <cell r="K210">
            <v>0</v>
          </cell>
          <cell r="L210">
            <v>48</v>
          </cell>
          <cell r="M210">
            <v>0</v>
          </cell>
          <cell r="N210">
            <v>38563</v>
          </cell>
        </row>
        <row r="211">
          <cell r="A211">
            <v>26169</v>
          </cell>
          <cell r="B211">
            <v>820.1</v>
          </cell>
          <cell r="D211" t="str">
            <v>Sabine - Orange Exchange</v>
          </cell>
          <cell r="E211">
            <v>0</v>
          </cell>
          <cell r="F211">
            <v>0</v>
          </cell>
          <cell r="G211">
            <v>0</v>
          </cell>
          <cell r="H211">
            <v>38515</v>
          </cell>
          <cell r="I211">
            <v>0</v>
          </cell>
          <cell r="J211">
            <v>0</v>
          </cell>
          <cell r="K211">
            <v>0</v>
          </cell>
          <cell r="L211">
            <v>48</v>
          </cell>
          <cell r="M211">
            <v>0</v>
          </cell>
          <cell r="N211">
            <v>38563</v>
          </cell>
        </row>
        <row r="212">
          <cell r="A212">
            <v>26178</v>
          </cell>
          <cell r="B212">
            <v>820.1</v>
          </cell>
          <cell r="D212" t="str">
            <v>Bayer - Orange</v>
          </cell>
          <cell r="E212">
            <v>0</v>
          </cell>
          <cell r="F212">
            <v>0</v>
          </cell>
          <cell r="G212">
            <v>0</v>
          </cell>
          <cell r="H212">
            <v>38515</v>
          </cell>
          <cell r="I212">
            <v>0</v>
          </cell>
          <cell r="J212">
            <v>0</v>
          </cell>
          <cell r="K212">
            <v>0</v>
          </cell>
          <cell r="L212">
            <v>48</v>
          </cell>
          <cell r="M212">
            <v>0</v>
          </cell>
          <cell r="N212">
            <v>38563</v>
          </cell>
        </row>
        <row r="213">
          <cell r="A213">
            <v>26157</v>
          </cell>
          <cell r="B213">
            <v>820.1</v>
          </cell>
          <cell r="D213" t="str">
            <v>Dupont - Sabine River</v>
          </cell>
          <cell r="E213">
            <v>0</v>
          </cell>
          <cell r="F213">
            <v>25000</v>
          </cell>
          <cell r="G213">
            <v>-25000</v>
          </cell>
          <cell r="H213">
            <v>13515</v>
          </cell>
          <cell r="I213">
            <v>0</v>
          </cell>
          <cell r="J213">
            <v>0</v>
          </cell>
          <cell r="K213">
            <v>0</v>
          </cell>
          <cell r="L213">
            <v>48</v>
          </cell>
          <cell r="M213">
            <v>-25000</v>
          </cell>
          <cell r="N213">
            <v>13563</v>
          </cell>
        </row>
        <row r="214">
          <cell r="A214">
            <v>16330</v>
          </cell>
          <cell r="B214">
            <v>820.1</v>
          </cell>
          <cell r="D214" t="str">
            <v>Hankamer</v>
          </cell>
          <cell r="E214">
            <v>0</v>
          </cell>
          <cell r="F214">
            <v>0</v>
          </cell>
          <cell r="G214">
            <v>0</v>
          </cell>
          <cell r="H214">
            <v>13515</v>
          </cell>
          <cell r="I214">
            <v>0</v>
          </cell>
          <cell r="J214">
            <v>0</v>
          </cell>
          <cell r="K214">
            <v>0</v>
          </cell>
          <cell r="L214">
            <v>48</v>
          </cell>
          <cell r="M214">
            <v>0</v>
          </cell>
          <cell r="N214">
            <v>13563</v>
          </cell>
        </row>
        <row r="215">
          <cell r="A215">
            <v>16352</v>
          </cell>
          <cell r="B215">
            <v>820.1</v>
          </cell>
          <cell r="D215" t="str">
            <v>Cokinos - Bledsoe Lindsey #1</v>
          </cell>
          <cell r="E215">
            <v>347</v>
          </cell>
          <cell r="F215">
            <v>0</v>
          </cell>
          <cell r="G215">
            <v>347</v>
          </cell>
          <cell r="H215">
            <v>13862</v>
          </cell>
          <cell r="I215">
            <v>0</v>
          </cell>
          <cell r="J215">
            <v>0</v>
          </cell>
          <cell r="K215">
            <v>0</v>
          </cell>
          <cell r="L215">
            <v>48</v>
          </cell>
          <cell r="M215">
            <v>347</v>
          </cell>
          <cell r="N215">
            <v>13910</v>
          </cell>
        </row>
        <row r="216">
          <cell r="A216">
            <v>16312</v>
          </cell>
          <cell r="B216">
            <v>820.1</v>
          </cell>
          <cell r="D216" t="str">
            <v>Sedona - Hartburg #2</v>
          </cell>
          <cell r="E216">
            <v>0</v>
          </cell>
          <cell r="F216">
            <v>0</v>
          </cell>
          <cell r="G216">
            <v>0</v>
          </cell>
          <cell r="H216">
            <v>13862</v>
          </cell>
          <cell r="I216">
            <v>0</v>
          </cell>
          <cell r="J216">
            <v>0</v>
          </cell>
          <cell r="K216">
            <v>0</v>
          </cell>
          <cell r="L216">
            <v>48</v>
          </cell>
          <cell r="M216">
            <v>0</v>
          </cell>
          <cell r="N216">
            <v>13910</v>
          </cell>
        </row>
        <row r="217">
          <cell r="A217">
            <v>16307</v>
          </cell>
          <cell r="B217">
            <v>820.1</v>
          </cell>
          <cell r="D217" t="str">
            <v>Exxon - Arbor</v>
          </cell>
          <cell r="E217">
            <v>0</v>
          </cell>
          <cell r="F217">
            <v>0</v>
          </cell>
          <cell r="G217">
            <v>0</v>
          </cell>
          <cell r="H217">
            <v>13862</v>
          </cell>
          <cell r="I217">
            <v>0</v>
          </cell>
          <cell r="J217">
            <v>0</v>
          </cell>
          <cell r="K217">
            <v>0</v>
          </cell>
          <cell r="L217">
            <v>48</v>
          </cell>
          <cell r="M217">
            <v>0</v>
          </cell>
          <cell r="N217">
            <v>13910</v>
          </cell>
        </row>
        <row r="218">
          <cell r="A218">
            <v>26033</v>
          </cell>
          <cell r="B218">
            <v>820.1</v>
          </cell>
          <cell r="D218" t="str">
            <v>Inland Orange - Inland Container</v>
          </cell>
          <cell r="E218">
            <v>0</v>
          </cell>
          <cell r="F218">
            <v>14000</v>
          </cell>
          <cell r="G218">
            <v>-14000</v>
          </cell>
          <cell r="H218">
            <v>-138</v>
          </cell>
          <cell r="I218">
            <v>0</v>
          </cell>
          <cell r="J218">
            <v>0</v>
          </cell>
          <cell r="K218">
            <v>0</v>
          </cell>
          <cell r="L218">
            <v>48</v>
          </cell>
          <cell r="M218">
            <v>-14000</v>
          </cell>
          <cell r="N218">
            <v>-90</v>
          </cell>
        </row>
        <row r="219">
          <cell r="A219">
            <v>16316</v>
          </cell>
          <cell r="B219">
            <v>820.1</v>
          </cell>
          <cell r="D219" t="str">
            <v>Cokinos - Rachel Hudson</v>
          </cell>
          <cell r="E219">
            <v>138</v>
          </cell>
          <cell r="F219">
            <v>0</v>
          </cell>
          <cell r="G219">
            <v>138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48</v>
          </cell>
          <cell r="M219">
            <v>138</v>
          </cell>
          <cell r="N219">
            <v>48</v>
          </cell>
        </row>
        <row r="220">
          <cell r="A220">
            <v>16353</v>
          </cell>
          <cell r="B220">
            <v>820.1</v>
          </cell>
          <cell r="D220" t="str">
            <v>Tri C - Hankamer #2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48</v>
          </cell>
          <cell r="M220">
            <v>0</v>
          </cell>
          <cell r="N220">
            <v>48</v>
          </cell>
        </row>
        <row r="221">
          <cell r="A221">
            <v>16179</v>
          </cell>
          <cell r="B221">
            <v>820.1</v>
          </cell>
          <cell r="D221" t="str">
            <v>TGP - Sabine River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48</v>
          </cell>
          <cell r="M221">
            <v>0</v>
          </cell>
          <cell r="N221">
            <v>48</v>
          </cell>
        </row>
        <row r="222">
          <cell r="A222">
            <v>26156</v>
          </cell>
          <cell r="B222">
            <v>820.1</v>
          </cell>
          <cell r="D222" t="str">
            <v>TGP - Sabine River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48</v>
          </cell>
          <cell r="M222">
            <v>0</v>
          </cell>
          <cell r="N222">
            <v>48</v>
          </cell>
        </row>
        <row r="223">
          <cell r="A223">
            <v>26040</v>
          </cell>
          <cell r="B223">
            <v>820.1</v>
          </cell>
          <cell r="C223">
            <v>1087</v>
          </cell>
          <cell r="D223" t="str">
            <v>D&amp;H - Deweyville City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48</v>
          </cell>
          <cell r="K223">
            <v>-48</v>
          </cell>
          <cell r="L223">
            <v>0</v>
          </cell>
          <cell r="M223">
            <v>-48</v>
          </cell>
          <cell r="N223">
            <v>0</v>
          </cell>
        </row>
        <row r="224">
          <cell r="E224">
            <v>512793</v>
          </cell>
          <cell r="F224">
            <v>527259</v>
          </cell>
          <cell r="G224">
            <v>0</v>
          </cell>
          <cell r="H224">
            <v>0</v>
          </cell>
          <cell r="I224">
            <v>462663</v>
          </cell>
          <cell r="J224">
            <v>462663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name="ChanMaint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108"/>
  <sheetViews>
    <sheetView showGridLines="0" showRowColHeaders="0" tabSelected="1" zoomScale="75" workbookViewId="0"/>
  </sheetViews>
  <sheetFormatPr defaultColWidth="10.33203125" defaultRowHeight="15.75" x14ac:dyDescent="0.25"/>
  <cols>
    <col min="1" max="9" width="10.33203125" style="5"/>
    <col min="10" max="10" width="14.33203125" style="5" bestFit="1" customWidth="1"/>
    <col min="11" max="16384" width="10.33203125" style="5"/>
  </cols>
  <sheetData>
    <row r="1" spans="1:13" ht="15.75" customHeight="1" x14ac:dyDescent="0.25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4"/>
    </row>
    <row r="2" spans="1:13" ht="15.75" customHeight="1" x14ac:dyDescent="0.2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5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5.75" customHeigh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5.75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5.75" customHeight="1" x14ac:dyDescent="0.25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5.75" customHeight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5.7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5.75" customHeight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5.75" customHeight="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1:13" ht="15.75" customHeight="1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</row>
    <row r="12" spans="1:13" ht="15.75" customHeight="1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 ht="15.75" customHeight="1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</row>
    <row r="14" spans="1:13" ht="15.75" customHeight="1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</row>
    <row r="15" spans="1:13" ht="15.7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</row>
    <row r="16" spans="1:13" ht="15.7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 spans="1:13" ht="15.75" customHeight="1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</row>
    <row r="18" spans="1:13" ht="15.75" customHeight="1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 spans="1:13" ht="15.75" customHeight="1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</row>
    <row r="20" spans="1:13" ht="15.75" customHeight="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1:13" ht="15.75" customHeight="1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</row>
    <row r="22" spans="1:13" ht="15.75" customHeight="1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</row>
    <row r="23" spans="1:13" ht="15.7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</row>
    <row r="24" spans="1:13" ht="15.75" customHeight="1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</row>
    <row r="25" spans="1:13" ht="15.75" customHeight="1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</row>
    <row r="26" spans="1:13" ht="15.75" customHeight="1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  <row r="27" spans="1:13" ht="15.75" customHeight="1" x14ac:dyDescent="0.25">
      <c r="A27" s="6"/>
      <c r="B27" s="7"/>
      <c r="C27" s="7"/>
      <c r="D27" s="7"/>
      <c r="E27" s="7"/>
      <c r="F27" s="7"/>
      <c r="G27" s="7"/>
      <c r="H27" s="10" t="s">
        <v>0</v>
      </c>
      <c r="J27" s="11" t="s">
        <v>1</v>
      </c>
      <c r="K27" s="7"/>
      <c r="L27" s="7"/>
      <c r="M27" s="8"/>
    </row>
    <row r="28" spans="1:13" ht="15.75" customHeight="1" x14ac:dyDescent="0.25">
      <c r="A28" s="6"/>
      <c r="B28" s="7"/>
      <c r="C28" s="7"/>
      <c r="D28" s="7"/>
      <c r="E28" s="7"/>
      <c r="F28" s="7"/>
      <c r="G28" s="7"/>
      <c r="H28" s="7"/>
      <c r="I28" s="7"/>
      <c r="J28" s="12">
        <f>Date</f>
        <v>36755</v>
      </c>
      <c r="K28" s="10"/>
      <c r="L28" s="7"/>
      <c r="M28" s="8"/>
    </row>
    <row r="29" spans="1:13" ht="15.75" customHeight="1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</row>
    <row r="30" spans="1:13" ht="15.75" customHeight="1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13" ht="15.75" customHeight="1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13" ht="15.75" customHeight="1" x14ac:dyDescent="0.2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1:13" ht="15.75" customHeight="1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1:13" ht="15.75" customHeight="1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1:13" ht="15.75" customHeight="1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1:13" ht="15.75" customHeight="1" thickBot="1" x14ac:dyDescent="0.3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</row>
    <row r="37" spans="1:13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15.75" hidden="1" customHeight="1" x14ac:dyDescent="0.25">
      <c r="A38" s="16">
        <f>Date</f>
        <v>36755</v>
      </c>
      <c r="B38" s="16"/>
      <c r="C38" s="17" t="s">
        <v>2</v>
      </c>
      <c r="D38" s="18">
        <f>'System Detail'!N12/1000</f>
        <v>0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5.75" hidden="1" customHeight="1" x14ac:dyDescent="0.25">
      <c r="A39" s="16"/>
      <c r="B39" s="16"/>
      <c r="C39" s="17" t="s">
        <v>3</v>
      </c>
      <c r="D39" s="18">
        <f>'System Detail'!M10/1000</f>
        <v>0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5.75" hidden="1" customHeight="1" x14ac:dyDescent="0.25">
      <c r="C40" s="17" t="s">
        <v>4</v>
      </c>
      <c r="D40" s="18">
        <f>'System Detail'!N30/1000</f>
        <v>21.507999999999999</v>
      </c>
    </row>
    <row r="41" spans="1:13" ht="15.75" hidden="1" customHeight="1" x14ac:dyDescent="0.25">
      <c r="A41" s="19"/>
      <c r="B41" s="19"/>
      <c r="C41" s="20" t="s">
        <v>5</v>
      </c>
      <c r="D41" s="18">
        <f>'System Detail'!N50/1000</f>
        <v>343.67</v>
      </c>
    </row>
    <row r="42" spans="1:13" ht="15.75" hidden="1" customHeight="1" x14ac:dyDescent="0.25">
      <c r="A42" s="19"/>
      <c r="B42" s="19"/>
      <c r="C42" s="20" t="s">
        <v>6</v>
      </c>
      <c r="D42" s="18">
        <f>'System Detail'!N63/1000</f>
        <v>344.26900000000001</v>
      </c>
    </row>
    <row r="43" spans="1:13" ht="15.75" hidden="1" customHeight="1" x14ac:dyDescent="0.25">
      <c r="A43" s="19"/>
      <c r="B43" s="19"/>
      <c r="C43" s="20" t="s">
        <v>7</v>
      </c>
      <c r="D43" s="18">
        <f>'System Detail'!N72/1000</f>
        <v>333.18</v>
      </c>
    </row>
    <row r="44" spans="1:13" ht="15.75" hidden="1" customHeight="1" x14ac:dyDescent="0.25">
      <c r="A44" s="19"/>
      <c r="B44" s="19"/>
      <c r="C44" s="20" t="s">
        <v>8</v>
      </c>
      <c r="D44" s="18">
        <f>'System Detail'!N97/1000</f>
        <v>387.69900000000001</v>
      </c>
    </row>
    <row r="45" spans="1:13" ht="15.75" hidden="1" customHeight="1" x14ac:dyDescent="0.25">
      <c r="A45" s="19"/>
      <c r="B45" s="19"/>
      <c r="C45" s="20" t="s">
        <v>9</v>
      </c>
      <c r="D45" s="18">
        <f>'System Detail'!N111/1000</f>
        <v>318.30200000000002</v>
      </c>
    </row>
    <row r="46" spans="1:13" ht="15.75" hidden="1" customHeight="1" x14ac:dyDescent="0.25">
      <c r="A46" s="19"/>
      <c r="B46" s="19"/>
      <c r="C46" s="20" t="s">
        <v>10</v>
      </c>
      <c r="D46" s="18">
        <f>KATY/-1000</f>
        <v>0</v>
      </c>
    </row>
    <row r="47" spans="1:13" ht="15.75" hidden="1" customHeight="1" x14ac:dyDescent="0.25">
      <c r="A47" s="19"/>
      <c r="B47" s="19"/>
      <c r="C47" s="20" t="s">
        <v>11</v>
      </c>
      <c r="D47" s="18">
        <f>PARISH/-1000</f>
        <v>-40</v>
      </c>
    </row>
    <row r="48" spans="1:13" ht="15.75" hidden="1" customHeight="1" x14ac:dyDescent="0.25">
      <c r="A48" s="19"/>
      <c r="B48" s="19"/>
      <c r="C48" s="20" t="s">
        <v>12</v>
      </c>
      <c r="D48" s="18">
        <f>('System Detail'!M113+'System Detail'!M114)/1000</f>
        <v>9.3439999999999994</v>
      </c>
    </row>
    <row r="49" spans="1:4" ht="15.75" hidden="1" customHeight="1" x14ac:dyDescent="0.25">
      <c r="A49" s="19"/>
      <c r="B49" s="19"/>
      <c r="C49" s="20" t="s">
        <v>13</v>
      </c>
      <c r="D49" s="18">
        <f>'System Detail'!N120/1000</f>
        <v>327.86099999999999</v>
      </c>
    </row>
    <row r="50" spans="1:4" ht="15.75" hidden="1" customHeight="1" x14ac:dyDescent="0.25">
      <c r="A50" s="19"/>
      <c r="B50" s="19"/>
      <c r="C50" s="20" t="s">
        <v>14</v>
      </c>
      <c r="D50" s="18">
        <f>'System Detail'!N125/1000</f>
        <v>418.041</v>
      </c>
    </row>
    <row r="51" spans="1:4" ht="15.75" hidden="1" customHeight="1" x14ac:dyDescent="0.25">
      <c r="A51" s="19"/>
      <c r="B51" s="19"/>
      <c r="C51" s="20" t="s">
        <v>15</v>
      </c>
      <c r="D51" s="18">
        <f>SUM('System Detail'!M126:M163)/1000</f>
        <v>-299.34500000000003</v>
      </c>
    </row>
    <row r="52" spans="1:4" ht="15.75" hidden="1" customHeight="1" x14ac:dyDescent="0.25">
      <c r="A52" s="19"/>
      <c r="B52" s="19"/>
      <c r="C52" s="20" t="s">
        <v>16</v>
      </c>
      <c r="D52" s="18">
        <f>'System Detail'!N163/1000</f>
        <v>118.696</v>
      </c>
    </row>
    <row r="53" spans="1:4" ht="15.75" hidden="1" customHeight="1" x14ac:dyDescent="0.25">
      <c r="A53" s="19"/>
      <c r="B53" s="19"/>
      <c r="C53" s="17" t="s">
        <v>17</v>
      </c>
      <c r="D53" s="18">
        <f>('System Detail'!M178+'System Detail'!M179)/1000</f>
        <v>-1</v>
      </c>
    </row>
    <row r="54" spans="1:4" ht="15.75" hidden="1" customHeight="1" x14ac:dyDescent="0.25">
      <c r="A54" s="19"/>
      <c r="B54" s="19"/>
      <c r="C54" s="20" t="s">
        <v>18</v>
      </c>
      <c r="D54" s="18">
        <f>'System Detail'!N208/1000</f>
        <v>38.475999999999999</v>
      </c>
    </row>
    <row r="55" spans="1:4" ht="15.75" hidden="1" customHeight="1" x14ac:dyDescent="0.25">
      <c r="A55" s="19"/>
      <c r="B55" s="19"/>
      <c r="C55" s="20" t="s">
        <v>19</v>
      </c>
      <c r="D55" s="18">
        <f>SUM('System Detail'!M209:M223)/1000</f>
        <v>-38.475999999999999</v>
      </c>
    </row>
    <row r="56" spans="1:4" ht="15.75" hidden="1" customHeight="1" x14ac:dyDescent="0.25">
      <c r="A56" s="19"/>
      <c r="B56" s="19"/>
      <c r="C56" s="20" t="s">
        <v>20</v>
      </c>
      <c r="D56" s="18">
        <f>'System Detail'!M180/-1000</f>
        <v>-10.679</v>
      </c>
    </row>
    <row r="57" spans="1:4" ht="15.75" hidden="1" customHeight="1" x14ac:dyDescent="0.25">
      <c r="A57" s="19"/>
      <c r="B57" s="19"/>
      <c r="C57" s="21" t="s">
        <v>21</v>
      </c>
      <c r="D57" s="22">
        <v>258.09699999999998</v>
      </c>
    </row>
    <row r="58" spans="1:4" ht="15.75" hidden="1" customHeight="1" x14ac:dyDescent="0.25">
      <c r="A58" s="19"/>
      <c r="C58" s="21" t="s">
        <v>22</v>
      </c>
      <c r="D58" s="5">
        <v>47.99</v>
      </c>
    </row>
    <row r="59" spans="1:4" ht="15.75" hidden="1" customHeight="1" x14ac:dyDescent="0.25">
      <c r="A59" s="19"/>
      <c r="C59" s="21" t="s">
        <v>23</v>
      </c>
      <c r="D59" s="5">
        <v>53.058</v>
      </c>
    </row>
    <row r="60" spans="1:4" ht="15.75" hidden="1" customHeight="1" x14ac:dyDescent="0.25">
      <c r="A60" s="19"/>
      <c r="C60" s="21" t="s">
        <v>24</v>
      </c>
      <c r="D60" s="5">
        <v>43.470999999999997</v>
      </c>
    </row>
    <row r="61" spans="1:4" ht="15.75" hidden="1" customHeight="1" x14ac:dyDescent="0.25">
      <c r="C61" s="21" t="s">
        <v>25</v>
      </c>
      <c r="D61" s="5">
        <v>75.497</v>
      </c>
    </row>
    <row r="62" spans="1:4" ht="15.75" hidden="1" customHeight="1" x14ac:dyDescent="0.25">
      <c r="C62" s="21" t="s">
        <v>26</v>
      </c>
      <c r="D62" s="5">
        <v>79.512</v>
      </c>
    </row>
    <row r="63" spans="1:4" ht="15.75" hidden="1" customHeight="1" x14ac:dyDescent="0.25">
      <c r="C63" s="21" t="s">
        <v>27</v>
      </c>
      <c r="D63" s="5">
        <v>34.164000000000001</v>
      </c>
    </row>
    <row r="64" spans="1:4" ht="15.75" hidden="1" customHeight="1" x14ac:dyDescent="0.25">
      <c r="C64" s="21" t="s">
        <v>28</v>
      </c>
      <c r="D64" s="5">
        <v>102.753</v>
      </c>
    </row>
    <row r="65" spans="3:4" ht="15.75" hidden="1" customHeight="1" x14ac:dyDescent="0.25">
      <c r="C65" s="21" t="s">
        <v>29</v>
      </c>
      <c r="D65" s="5">
        <v>0</v>
      </c>
    </row>
    <row r="66" spans="3:4" ht="15.75" hidden="1" customHeight="1" x14ac:dyDescent="0.25">
      <c r="C66" s="21" t="s">
        <v>30</v>
      </c>
      <c r="D66" s="5">
        <v>40000</v>
      </c>
    </row>
    <row r="67" spans="3:4" ht="15.75" customHeight="1" x14ac:dyDescent="0.25"/>
    <row r="68" spans="3:4" ht="15.75" customHeight="1" x14ac:dyDescent="0.25"/>
    <row r="69" spans="3:4" ht="15.75" customHeight="1" x14ac:dyDescent="0.25"/>
    <row r="70" spans="3:4" ht="15.75" customHeight="1" x14ac:dyDescent="0.25"/>
    <row r="71" spans="3:4" ht="15.75" customHeight="1" x14ac:dyDescent="0.25"/>
    <row r="72" spans="3:4" ht="15.75" customHeight="1" x14ac:dyDescent="0.25"/>
    <row r="73" spans="3:4" ht="15.75" customHeight="1" x14ac:dyDescent="0.25"/>
    <row r="74" spans="3:4" ht="15.75" customHeight="1" x14ac:dyDescent="0.25"/>
    <row r="75" spans="3:4" ht="15.75" customHeight="1" x14ac:dyDescent="0.25"/>
    <row r="76" spans="3:4" ht="15.75" customHeight="1" x14ac:dyDescent="0.25"/>
    <row r="77" spans="3:4" ht="15.75" customHeight="1" x14ac:dyDescent="0.25"/>
    <row r="78" spans="3:4" ht="15.75" customHeight="1" x14ac:dyDescent="0.25"/>
    <row r="79" spans="3:4" ht="15.75" customHeight="1" x14ac:dyDescent="0.25"/>
    <row r="80" spans="3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</sheetData>
  <sheetProtection password="DEDB" sheet="1" objects="1" scenarios="1"/>
  <printOptions horizontalCentered="1" verticalCentered="1"/>
  <pageMargins left="0.2" right="0.2" top="0.2" bottom="0.4" header="0" footer="0.2"/>
  <pageSetup scale="93" orientation="landscape" r:id="rId1"/>
  <headerFooter alignWithMargins="0">
    <oddFooter xml:space="preserve">&amp;L&amp;D  &amp;T&amp;C&amp;F&amp;R&amp;"Times New Roman,Bold Italic"&amp;14OPERATIONS PLANNING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25"/>
  <sheetViews>
    <sheetView showGridLines="0" showRowColHeaders="0" zoomScale="70" workbookViewId="0">
      <pane xSplit="4" ySplit="2" topLeftCell="G3" activePane="bottomRight" state="frozen"/>
      <selection pane="topRight"/>
      <selection pane="bottomLeft"/>
      <selection pane="bottomRight" activeCell="G3" sqref="G3"/>
    </sheetView>
  </sheetViews>
  <sheetFormatPr defaultColWidth="12" defaultRowHeight="12.75" x14ac:dyDescent="0.2"/>
  <cols>
    <col min="1" max="1" width="7.5" style="30" customWidth="1"/>
    <col min="2" max="2" width="6.83203125" style="30" bestFit="1" customWidth="1"/>
    <col min="3" max="3" width="6.33203125" style="30" customWidth="1"/>
    <col min="4" max="4" width="34.5" style="30" customWidth="1"/>
    <col min="5" max="5" width="12.83203125" style="30" hidden="1" customWidth="1"/>
    <col min="6" max="6" width="9.5" style="30" hidden="1" customWidth="1"/>
    <col min="7" max="7" width="12.83203125" style="30" bestFit="1" customWidth="1"/>
    <col min="8" max="8" width="12.6640625" style="30" customWidth="1"/>
    <col min="9" max="9" width="8.6640625" style="30" hidden="1" customWidth="1"/>
    <col min="10" max="10" width="9" style="30" hidden="1" customWidth="1"/>
    <col min="11" max="11" width="12.1640625" style="30" customWidth="1"/>
    <col min="12" max="12" width="11" style="30" customWidth="1"/>
    <col min="13" max="13" width="12.6640625" style="30" customWidth="1"/>
    <col min="14" max="14" width="10.6640625" style="30" customWidth="1"/>
    <col min="15" max="15" width="15.1640625" style="30" customWidth="1"/>
    <col min="16" max="16384" width="12" style="30"/>
  </cols>
  <sheetData>
    <row r="1" spans="1:15" ht="36.75" customHeight="1" thickBot="1" x14ac:dyDescent="0.3">
      <c r="A1" s="23"/>
      <c r="B1" s="24"/>
      <c r="C1" s="24"/>
      <c r="D1" s="25">
        <v>36755</v>
      </c>
      <c r="E1" s="26"/>
      <c r="F1" s="27"/>
      <c r="G1" s="28"/>
      <c r="H1" s="27"/>
      <c r="I1" s="27"/>
      <c r="J1" s="5"/>
      <c r="K1" s="27"/>
      <c r="L1" s="27"/>
      <c r="M1" s="5"/>
      <c r="N1" s="29" t="s">
        <v>31</v>
      </c>
    </row>
    <row r="2" spans="1:15" ht="26.25" thickBot="1" x14ac:dyDescent="0.25">
      <c r="A2" s="31" t="s">
        <v>32</v>
      </c>
      <c r="B2" s="31" t="s">
        <v>33</v>
      </c>
      <c r="C2" s="31" t="s">
        <v>34</v>
      </c>
      <c r="D2" s="32" t="s">
        <v>35</v>
      </c>
      <c r="E2" s="33" t="s">
        <v>36</v>
      </c>
      <c r="F2" s="33" t="s">
        <v>37</v>
      </c>
      <c r="G2" s="33" t="s">
        <v>38</v>
      </c>
      <c r="H2" s="33" t="s">
        <v>39</v>
      </c>
      <c r="I2" s="33" t="s">
        <v>40</v>
      </c>
      <c r="J2" s="33" t="s">
        <v>41</v>
      </c>
      <c r="K2" s="33" t="s">
        <v>42</v>
      </c>
      <c r="L2" s="33" t="s">
        <v>43</v>
      </c>
      <c r="M2" s="33" t="s">
        <v>44</v>
      </c>
      <c r="N2" s="33" t="s">
        <v>45</v>
      </c>
      <c r="O2" s="34" t="s">
        <v>46</v>
      </c>
    </row>
    <row r="3" spans="1:15" ht="12.75" customHeight="1" x14ac:dyDescent="0.2">
      <c r="A3" s="35">
        <v>16361</v>
      </c>
      <c r="B3" s="36" t="s">
        <v>47</v>
      </c>
      <c r="C3" s="36"/>
      <c r="D3" s="37" t="s">
        <v>48</v>
      </c>
      <c r="E3" s="38">
        <v>0</v>
      </c>
      <c r="F3" s="36">
        <v>0</v>
      </c>
      <c r="G3" s="38">
        <v>0</v>
      </c>
      <c r="H3" s="39">
        <v>0</v>
      </c>
      <c r="I3" s="36">
        <v>0</v>
      </c>
      <c r="J3" s="36">
        <v>0</v>
      </c>
      <c r="K3" s="36">
        <v>0</v>
      </c>
      <c r="L3" s="39">
        <v>0</v>
      </c>
      <c r="M3" s="36">
        <v>0</v>
      </c>
      <c r="N3" s="40">
        <v>0</v>
      </c>
    </row>
    <row r="4" spans="1:15" x14ac:dyDescent="0.2">
      <c r="A4" s="41">
        <v>26213</v>
      </c>
      <c r="B4" s="27" t="s">
        <v>47</v>
      </c>
      <c r="C4" s="27"/>
      <c r="D4" s="41" t="s">
        <v>49</v>
      </c>
      <c r="E4" s="27">
        <v>0</v>
      </c>
      <c r="F4" s="27">
        <v>2332</v>
      </c>
      <c r="G4" s="42">
        <v>-2332</v>
      </c>
      <c r="H4" s="43">
        <v>-2332</v>
      </c>
      <c r="I4" s="27">
        <v>0</v>
      </c>
      <c r="J4" s="27">
        <v>0</v>
      </c>
      <c r="K4" s="27">
        <v>0</v>
      </c>
      <c r="L4" s="43">
        <v>0</v>
      </c>
      <c r="M4" s="27">
        <v>-2332</v>
      </c>
      <c r="N4" s="44">
        <v>-2332</v>
      </c>
    </row>
    <row r="5" spans="1:15" x14ac:dyDescent="0.2">
      <c r="A5" s="41">
        <v>16105</v>
      </c>
      <c r="B5" s="27" t="s">
        <v>47</v>
      </c>
      <c r="C5" s="27"/>
      <c r="D5" s="41" t="s">
        <v>50</v>
      </c>
      <c r="E5" s="27">
        <v>600</v>
      </c>
      <c r="F5" s="27">
        <v>0</v>
      </c>
      <c r="G5" s="27">
        <v>600</v>
      </c>
      <c r="H5" s="43">
        <v>-1732</v>
      </c>
      <c r="I5" s="27">
        <v>0</v>
      </c>
      <c r="J5" s="27">
        <v>0</v>
      </c>
      <c r="K5" s="27">
        <v>0</v>
      </c>
      <c r="L5" s="43">
        <v>0</v>
      </c>
      <c r="M5" s="27">
        <v>600</v>
      </c>
      <c r="N5" s="44">
        <v>-1732</v>
      </c>
    </row>
    <row r="6" spans="1:15" x14ac:dyDescent="0.2">
      <c r="A6" s="41">
        <v>16218</v>
      </c>
      <c r="B6" s="27" t="s">
        <v>47</v>
      </c>
      <c r="C6" s="27"/>
      <c r="D6" s="41" t="s">
        <v>51</v>
      </c>
      <c r="E6" s="42">
        <v>650</v>
      </c>
      <c r="F6" s="27">
        <v>0</v>
      </c>
      <c r="G6" s="27">
        <v>650</v>
      </c>
      <c r="H6" s="43">
        <v>-1082</v>
      </c>
      <c r="I6" s="27">
        <v>0</v>
      </c>
      <c r="J6" s="27">
        <v>0</v>
      </c>
      <c r="K6" s="27">
        <v>0</v>
      </c>
      <c r="L6" s="43">
        <v>0</v>
      </c>
      <c r="M6" s="27">
        <v>650</v>
      </c>
      <c r="N6" s="44">
        <v>-1082</v>
      </c>
    </row>
    <row r="7" spans="1:15" x14ac:dyDescent="0.2">
      <c r="A7" s="45">
        <v>16314</v>
      </c>
      <c r="B7" s="46" t="s">
        <v>47</v>
      </c>
      <c r="C7" s="46"/>
      <c r="D7" s="45" t="s">
        <v>52</v>
      </c>
      <c r="E7" s="46">
        <v>100</v>
      </c>
      <c r="F7" s="46">
        <v>0</v>
      </c>
      <c r="G7" s="46">
        <v>100</v>
      </c>
      <c r="H7" s="43">
        <v>-982</v>
      </c>
      <c r="I7" s="46">
        <v>0</v>
      </c>
      <c r="J7" s="46">
        <v>0</v>
      </c>
      <c r="K7" s="46">
        <v>0</v>
      </c>
      <c r="L7" s="43">
        <v>0</v>
      </c>
      <c r="M7" s="46">
        <v>100</v>
      </c>
      <c r="N7" s="44">
        <v>-982</v>
      </c>
      <c r="O7" s="47"/>
    </row>
    <row r="8" spans="1:15" x14ac:dyDescent="0.2">
      <c r="A8" s="41">
        <v>16167</v>
      </c>
      <c r="B8" s="27" t="s">
        <v>47</v>
      </c>
      <c r="C8" s="27"/>
      <c r="D8" s="41" t="s">
        <v>53</v>
      </c>
      <c r="E8" s="27">
        <v>76</v>
      </c>
      <c r="F8" s="27">
        <v>0</v>
      </c>
      <c r="G8" s="27">
        <v>76</v>
      </c>
      <c r="H8" s="43">
        <v>-906</v>
      </c>
      <c r="I8" s="27">
        <v>0</v>
      </c>
      <c r="J8" s="27">
        <v>0</v>
      </c>
      <c r="K8" s="27">
        <v>0</v>
      </c>
      <c r="L8" s="43">
        <v>0</v>
      </c>
      <c r="M8" s="27">
        <v>76</v>
      </c>
      <c r="N8" s="44">
        <v>-906</v>
      </c>
      <c r="O8" s="48"/>
    </row>
    <row r="9" spans="1:15" x14ac:dyDescent="0.2">
      <c r="A9" s="41">
        <v>16320</v>
      </c>
      <c r="B9" s="27" t="s">
        <v>47</v>
      </c>
      <c r="C9" s="27"/>
      <c r="D9" s="41" t="s">
        <v>54</v>
      </c>
      <c r="E9" s="27">
        <v>906</v>
      </c>
      <c r="F9" s="27">
        <v>0</v>
      </c>
      <c r="G9" s="27">
        <v>906</v>
      </c>
      <c r="H9" s="43">
        <v>0</v>
      </c>
      <c r="I9" s="27">
        <v>0</v>
      </c>
      <c r="J9" s="27">
        <v>0</v>
      </c>
      <c r="K9" s="27">
        <v>0</v>
      </c>
      <c r="L9" s="43">
        <v>0</v>
      </c>
      <c r="M9" s="27">
        <v>906</v>
      </c>
      <c r="N9" s="44">
        <v>0</v>
      </c>
    </row>
    <row r="10" spans="1:15" x14ac:dyDescent="0.2">
      <c r="A10" s="41">
        <v>16347</v>
      </c>
      <c r="B10" s="27" t="s">
        <v>47</v>
      </c>
      <c r="C10" s="27"/>
      <c r="D10" s="41" t="s">
        <v>55</v>
      </c>
      <c r="E10" s="27">
        <v>0</v>
      </c>
      <c r="F10" s="27">
        <v>0</v>
      </c>
      <c r="G10" s="42">
        <v>0</v>
      </c>
      <c r="H10" s="43">
        <v>0</v>
      </c>
      <c r="I10" s="27">
        <v>0</v>
      </c>
      <c r="J10" s="27">
        <v>0</v>
      </c>
      <c r="K10" s="27">
        <v>0</v>
      </c>
      <c r="L10" s="43">
        <v>0</v>
      </c>
      <c r="M10" s="27">
        <v>0</v>
      </c>
      <c r="N10" s="44">
        <v>0</v>
      </c>
    </row>
    <row r="11" spans="1:15" x14ac:dyDescent="0.2">
      <c r="A11" s="41">
        <v>26200</v>
      </c>
      <c r="B11" s="27" t="s">
        <v>47</v>
      </c>
      <c r="C11" s="27"/>
      <c r="D11" s="41" t="s">
        <v>56</v>
      </c>
      <c r="E11" s="27">
        <v>0</v>
      </c>
      <c r="F11" s="27">
        <v>0</v>
      </c>
      <c r="G11" s="42">
        <v>0</v>
      </c>
      <c r="H11" s="43">
        <v>0</v>
      </c>
      <c r="I11" s="27">
        <v>0</v>
      </c>
      <c r="J11" s="27">
        <v>0</v>
      </c>
      <c r="K11" s="27">
        <v>0</v>
      </c>
      <c r="L11" s="43">
        <v>0</v>
      </c>
      <c r="M11" s="27">
        <v>0</v>
      </c>
      <c r="N11" s="44">
        <v>0</v>
      </c>
    </row>
    <row r="12" spans="1:15" ht="13.5" thickBot="1" x14ac:dyDescent="0.25">
      <c r="A12" s="49">
        <v>26201</v>
      </c>
      <c r="B12" s="50" t="s">
        <v>47</v>
      </c>
      <c r="C12" s="50"/>
      <c r="D12" s="49" t="s">
        <v>57</v>
      </c>
      <c r="E12" s="51">
        <v>0</v>
      </c>
      <c r="F12" s="51">
        <v>0</v>
      </c>
      <c r="G12" s="51">
        <v>0</v>
      </c>
      <c r="H12" s="52">
        <v>0</v>
      </c>
      <c r="I12" s="51">
        <v>0</v>
      </c>
      <c r="J12" s="51">
        <v>0</v>
      </c>
      <c r="K12" s="51">
        <v>0</v>
      </c>
      <c r="L12" s="52">
        <v>0</v>
      </c>
      <c r="M12" s="51">
        <v>0</v>
      </c>
      <c r="N12" s="53">
        <v>0</v>
      </c>
    </row>
    <row r="13" spans="1:15" s="58" customFormat="1" ht="24.6" customHeight="1" thickTop="1" thickBot="1" x14ac:dyDescent="0.25">
      <c r="A13" s="54"/>
      <c r="B13" s="55"/>
      <c r="C13" s="55"/>
      <c r="D13" s="54"/>
      <c r="E13" s="56">
        <v>2332</v>
      </c>
      <c r="F13" s="56">
        <v>2332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7">
        <v>0</v>
      </c>
    </row>
    <row r="14" spans="1:15" x14ac:dyDescent="0.2">
      <c r="A14" s="37">
        <v>11922</v>
      </c>
      <c r="B14" s="36" t="s">
        <v>58</v>
      </c>
      <c r="C14" s="36"/>
      <c r="D14" s="37" t="s">
        <v>59</v>
      </c>
      <c r="E14" s="36">
        <v>225</v>
      </c>
      <c r="F14" s="36">
        <v>0</v>
      </c>
      <c r="G14" s="38">
        <v>225</v>
      </c>
      <c r="H14" s="39">
        <v>225</v>
      </c>
      <c r="I14" s="38">
        <v>0</v>
      </c>
      <c r="J14" s="38">
        <v>0</v>
      </c>
      <c r="K14" s="38">
        <v>0</v>
      </c>
      <c r="L14" s="39">
        <v>0</v>
      </c>
      <c r="M14" s="36">
        <v>225</v>
      </c>
      <c r="N14" s="40">
        <v>225</v>
      </c>
    </row>
    <row r="15" spans="1:15" x14ac:dyDescent="0.2">
      <c r="A15" s="45">
        <v>10093</v>
      </c>
      <c r="B15" s="46" t="s">
        <v>58</v>
      </c>
      <c r="C15" s="46"/>
      <c r="D15" s="45" t="s">
        <v>60</v>
      </c>
      <c r="E15" s="46">
        <v>825</v>
      </c>
      <c r="F15" s="46">
        <v>0</v>
      </c>
      <c r="G15" s="59">
        <v>825</v>
      </c>
      <c r="H15" s="43">
        <v>1050</v>
      </c>
      <c r="I15" s="59">
        <v>0</v>
      </c>
      <c r="J15" s="59">
        <v>0</v>
      </c>
      <c r="K15" s="59">
        <v>0</v>
      </c>
      <c r="L15" s="43">
        <v>0</v>
      </c>
      <c r="M15" s="46">
        <v>825</v>
      </c>
      <c r="N15" s="44">
        <v>1050</v>
      </c>
    </row>
    <row r="16" spans="1:15" x14ac:dyDescent="0.2">
      <c r="A16" s="45">
        <v>12207</v>
      </c>
      <c r="B16" s="46" t="s">
        <v>58</v>
      </c>
      <c r="C16" s="46"/>
      <c r="D16" s="45" t="s">
        <v>61</v>
      </c>
      <c r="E16" s="46">
        <v>125</v>
      </c>
      <c r="F16" s="46">
        <v>0</v>
      </c>
      <c r="G16" s="59">
        <v>125</v>
      </c>
      <c r="H16" s="43">
        <v>1175</v>
      </c>
      <c r="I16" s="59">
        <v>0</v>
      </c>
      <c r="J16" s="59">
        <v>0</v>
      </c>
      <c r="K16" s="59">
        <v>0</v>
      </c>
      <c r="L16" s="43">
        <v>0</v>
      </c>
      <c r="M16" s="46">
        <v>125</v>
      </c>
      <c r="N16" s="44">
        <v>1175</v>
      </c>
    </row>
    <row r="17" spans="1:14" x14ac:dyDescent="0.2">
      <c r="A17" s="45">
        <v>10061</v>
      </c>
      <c r="B17" s="46" t="s">
        <v>58</v>
      </c>
      <c r="C17" s="46"/>
      <c r="D17" s="45" t="s">
        <v>62</v>
      </c>
      <c r="E17" s="46">
        <v>1575</v>
      </c>
      <c r="F17" s="46">
        <v>0</v>
      </c>
      <c r="G17" s="59">
        <v>1575</v>
      </c>
      <c r="H17" s="43">
        <v>2750</v>
      </c>
      <c r="I17" s="59">
        <v>0</v>
      </c>
      <c r="J17" s="59">
        <v>0</v>
      </c>
      <c r="K17" s="59">
        <v>0</v>
      </c>
      <c r="L17" s="43">
        <v>0</v>
      </c>
      <c r="M17" s="46">
        <v>1575</v>
      </c>
      <c r="N17" s="44">
        <v>2750</v>
      </c>
    </row>
    <row r="18" spans="1:14" x14ac:dyDescent="0.2">
      <c r="A18" s="45">
        <v>12377</v>
      </c>
      <c r="B18" s="46" t="s">
        <v>58</v>
      </c>
      <c r="C18" s="46"/>
      <c r="D18" s="45" t="s">
        <v>63</v>
      </c>
      <c r="E18" s="46">
        <v>450</v>
      </c>
      <c r="F18" s="46">
        <v>0</v>
      </c>
      <c r="G18" s="59">
        <v>450</v>
      </c>
      <c r="H18" s="43">
        <v>3200</v>
      </c>
      <c r="I18" s="59">
        <v>0</v>
      </c>
      <c r="J18" s="59">
        <v>0</v>
      </c>
      <c r="K18" s="59">
        <v>0</v>
      </c>
      <c r="L18" s="43">
        <v>0</v>
      </c>
      <c r="M18" s="46">
        <v>450</v>
      </c>
      <c r="N18" s="44">
        <v>3200</v>
      </c>
    </row>
    <row r="19" spans="1:14" x14ac:dyDescent="0.2">
      <c r="A19" s="45">
        <v>11889</v>
      </c>
      <c r="B19" s="46" t="s">
        <v>58</v>
      </c>
      <c r="C19" s="46"/>
      <c r="D19" s="45" t="s">
        <v>64</v>
      </c>
      <c r="E19" s="46">
        <v>350</v>
      </c>
      <c r="F19" s="46">
        <v>0</v>
      </c>
      <c r="G19" s="59">
        <v>350</v>
      </c>
      <c r="H19" s="43">
        <v>3550</v>
      </c>
      <c r="I19" s="59">
        <v>0</v>
      </c>
      <c r="J19" s="59">
        <v>0</v>
      </c>
      <c r="K19" s="59">
        <v>0</v>
      </c>
      <c r="L19" s="43">
        <v>0</v>
      </c>
      <c r="M19" s="46">
        <v>350</v>
      </c>
      <c r="N19" s="44">
        <v>3550</v>
      </c>
    </row>
    <row r="20" spans="1:14" x14ac:dyDescent="0.2">
      <c r="A20" s="45">
        <v>11583</v>
      </c>
      <c r="B20" s="46" t="s">
        <v>58</v>
      </c>
      <c r="C20" s="46"/>
      <c r="D20" s="45" t="s">
        <v>65</v>
      </c>
      <c r="E20" s="46">
        <v>190</v>
      </c>
      <c r="F20" s="46">
        <v>0</v>
      </c>
      <c r="G20" s="59">
        <v>190</v>
      </c>
      <c r="H20" s="43">
        <v>3740</v>
      </c>
      <c r="I20" s="59">
        <v>0</v>
      </c>
      <c r="J20" s="59">
        <v>0</v>
      </c>
      <c r="K20" s="59">
        <v>0</v>
      </c>
      <c r="L20" s="43">
        <v>0</v>
      </c>
      <c r="M20" s="46">
        <v>190</v>
      </c>
      <c r="N20" s="44">
        <v>3740</v>
      </c>
    </row>
    <row r="21" spans="1:14" x14ac:dyDescent="0.2">
      <c r="A21" s="45">
        <v>11916</v>
      </c>
      <c r="B21" s="46" t="s">
        <v>58</v>
      </c>
      <c r="C21" s="46"/>
      <c r="D21" s="45" t="s">
        <v>66</v>
      </c>
      <c r="E21" s="46">
        <v>50</v>
      </c>
      <c r="F21" s="46">
        <v>0</v>
      </c>
      <c r="G21" s="59">
        <v>50</v>
      </c>
      <c r="H21" s="43">
        <v>3790</v>
      </c>
      <c r="I21" s="59">
        <v>0</v>
      </c>
      <c r="J21" s="59">
        <v>0</v>
      </c>
      <c r="K21" s="59">
        <v>0</v>
      </c>
      <c r="L21" s="43">
        <v>0</v>
      </c>
      <c r="M21" s="46">
        <v>50</v>
      </c>
      <c r="N21" s="44">
        <v>3790</v>
      </c>
    </row>
    <row r="22" spans="1:14" x14ac:dyDescent="0.2">
      <c r="A22" s="45">
        <v>12323</v>
      </c>
      <c r="B22" s="46" t="s">
        <v>58</v>
      </c>
      <c r="C22" s="46"/>
      <c r="D22" s="45" t="s">
        <v>67</v>
      </c>
      <c r="E22" s="46">
        <v>1</v>
      </c>
      <c r="F22" s="46">
        <v>0</v>
      </c>
      <c r="G22" s="59">
        <v>1</v>
      </c>
      <c r="H22" s="43">
        <v>3791</v>
      </c>
      <c r="I22" s="59">
        <v>0</v>
      </c>
      <c r="J22" s="59">
        <v>0</v>
      </c>
      <c r="K22" s="59">
        <v>0</v>
      </c>
      <c r="L22" s="43">
        <v>0</v>
      </c>
      <c r="M22" s="46">
        <v>1</v>
      </c>
      <c r="N22" s="44">
        <v>3791</v>
      </c>
    </row>
    <row r="23" spans="1:14" x14ac:dyDescent="0.2">
      <c r="A23" s="45">
        <v>12408</v>
      </c>
      <c r="B23" s="46" t="s">
        <v>58</v>
      </c>
      <c r="C23" s="46"/>
      <c r="D23" s="45" t="s">
        <v>68</v>
      </c>
      <c r="E23" s="46">
        <v>300</v>
      </c>
      <c r="F23" s="46">
        <v>0</v>
      </c>
      <c r="G23" s="59">
        <v>300</v>
      </c>
      <c r="H23" s="43">
        <v>4091</v>
      </c>
      <c r="I23" s="59">
        <v>0</v>
      </c>
      <c r="J23" s="59">
        <v>0</v>
      </c>
      <c r="K23" s="59">
        <v>0</v>
      </c>
      <c r="L23" s="43">
        <v>0</v>
      </c>
      <c r="M23" s="46">
        <v>300</v>
      </c>
      <c r="N23" s="44">
        <v>4091</v>
      </c>
    </row>
    <row r="24" spans="1:14" x14ac:dyDescent="0.2">
      <c r="A24" s="45">
        <v>11241</v>
      </c>
      <c r="B24" s="46" t="s">
        <v>58</v>
      </c>
      <c r="C24" s="46"/>
      <c r="D24" s="45" t="s">
        <v>69</v>
      </c>
      <c r="E24" s="46">
        <v>5</v>
      </c>
      <c r="F24" s="46">
        <v>0</v>
      </c>
      <c r="G24" s="59">
        <v>5</v>
      </c>
      <c r="H24" s="43">
        <v>4096</v>
      </c>
      <c r="I24" s="59">
        <v>0</v>
      </c>
      <c r="J24" s="59">
        <v>0</v>
      </c>
      <c r="K24" s="59">
        <v>0</v>
      </c>
      <c r="L24" s="43">
        <v>0</v>
      </c>
      <c r="M24" s="46">
        <v>5</v>
      </c>
      <c r="N24" s="44">
        <v>4096</v>
      </c>
    </row>
    <row r="25" spans="1:14" ht="13.5" thickBot="1" x14ac:dyDescent="0.25">
      <c r="A25" s="49">
        <v>26218</v>
      </c>
      <c r="B25" s="50" t="s">
        <v>58</v>
      </c>
      <c r="C25" s="50"/>
      <c r="D25" s="49" t="s">
        <v>70</v>
      </c>
      <c r="E25" s="50">
        <v>0</v>
      </c>
      <c r="F25" s="50">
        <v>2900</v>
      </c>
      <c r="G25" s="60">
        <v>-2900</v>
      </c>
      <c r="H25" s="61">
        <v>1196</v>
      </c>
      <c r="I25" s="60">
        <v>0</v>
      </c>
      <c r="J25" s="60">
        <v>0</v>
      </c>
      <c r="K25" s="60">
        <v>0</v>
      </c>
      <c r="L25" s="61">
        <v>0</v>
      </c>
      <c r="M25" s="50">
        <v>-2900</v>
      </c>
      <c r="N25" s="62">
        <v>1196</v>
      </c>
    </row>
    <row r="26" spans="1:14" s="66" customFormat="1" ht="18" customHeight="1" thickBot="1" x14ac:dyDescent="0.25">
      <c r="A26" s="63"/>
      <c r="B26" s="64"/>
      <c r="C26" s="64"/>
      <c r="D26" s="63"/>
      <c r="E26" s="64">
        <v>3550</v>
      </c>
      <c r="F26" s="64">
        <v>0</v>
      </c>
      <c r="G26" s="65">
        <v>1196</v>
      </c>
      <c r="H26" s="64">
        <v>1196</v>
      </c>
      <c r="I26" s="65">
        <v>0</v>
      </c>
      <c r="J26" s="65">
        <v>0</v>
      </c>
      <c r="K26" s="65">
        <v>0</v>
      </c>
      <c r="L26" s="64">
        <v>0</v>
      </c>
      <c r="M26" s="64">
        <v>1196</v>
      </c>
      <c r="N26" s="64">
        <v>1196</v>
      </c>
    </row>
    <row r="27" spans="1:14" x14ac:dyDescent="0.2">
      <c r="A27" s="37">
        <v>16127</v>
      </c>
      <c r="B27" s="36" t="s">
        <v>71</v>
      </c>
      <c r="C27" s="36"/>
      <c r="D27" s="67" t="s">
        <v>314</v>
      </c>
      <c r="E27" s="38">
        <v>36508</v>
      </c>
      <c r="F27" s="38">
        <v>0</v>
      </c>
      <c r="G27" s="38">
        <v>36508</v>
      </c>
      <c r="H27" s="39">
        <v>36508</v>
      </c>
      <c r="I27" s="36">
        <v>0</v>
      </c>
      <c r="J27" s="36">
        <v>0</v>
      </c>
      <c r="K27" s="36">
        <v>0</v>
      </c>
      <c r="L27" s="39">
        <v>0</v>
      </c>
      <c r="M27" s="36">
        <v>36508</v>
      </c>
      <c r="N27" s="40">
        <v>36508</v>
      </c>
    </row>
    <row r="28" spans="1:14" x14ac:dyDescent="0.2">
      <c r="A28" s="45">
        <v>26071</v>
      </c>
      <c r="B28" s="46" t="s">
        <v>71</v>
      </c>
      <c r="C28" s="46"/>
      <c r="D28" s="45" t="s">
        <v>72</v>
      </c>
      <c r="E28" s="46">
        <v>0</v>
      </c>
      <c r="F28" s="46">
        <v>0</v>
      </c>
      <c r="G28" s="59">
        <v>0</v>
      </c>
      <c r="H28" s="43">
        <v>36508</v>
      </c>
      <c r="I28" s="46">
        <v>0</v>
      </c>
      <c r="J28" s="46">
        <v>0</v>
      </c>
      <c r="K28" s="46">
        <v>0</v>
      </c>
      <c r="L28" s="43">
        <v>0</v>
      </c>
      <c r="M28" s="46">
        <v>0</v>
      </c>
      <c r="N28" s="44">
        <v>36508</v>
      </c>
    </row>
    <row r="29" spans="1:14" x14ac:dyDescent="0.2">
      <c r="A29" s="68">
        <v>26091</v>
      </c>
      <c r="B29" s="46" t="s">
        <v>71</v>
      </c>
      <c r="C29" s="46"/>
      <c r="D29" s="45" t="s">
        <v>73</v>
      </c>
      <c r="E29" s="46">
        <v>0</v>
      </c>
      <c r="F29" s="46">
        <v>20000</v>
      </c>
      <c r="G29" s="59">
        <v>-20000</v>
      </c>
      <c r="H29" s="43">
        <v>16508</v>
      </c>
      <c r="I29" s="46">
        <v>0</v>
      </c>
      <c r="J29" s="46">
        <v>0</v>
      </c>
      <c r="K29" s="46">
        <v>0</v>
      </c>
      <c r="L29" s="43">
        <v>0</v>
      </c>
      <c r="M29" s="46">
        <v>-20000</v>
      </c>
      <c r="N29" s="44">
        <v>16508</v>
      </c>
    </row>
    <row r="30" spans="1:14" ht="13.5" thickBot="1" x14ac:dyDescent="0.25">
      <c r="A30" s="49">
        <v>16066</v>
      </c>
      <c r="B30" s="50" t="s">
        <v>71</v>
      </c>
      <c r="C30" s="50"/>
      <c r="D30" s="49" t="s">
        <v>74</v>
      </c>
      <c r="E30" s="50">
        <v>5000</v>
      </c>
      <c r="F30" s="50">
        <v>0</v>
      </c>
      <c r="G30" s="60">
        <v>5000</v>
      </c>
      <c r="H30" s="69">
        <v>21508</v>
      </c>
      <c r="I30" s="60">
        <v>0</v>
      </c>
      <c r="J30" s="60">
        <v>0</v>
      </c>
      <c r="K30" s="60">
        <v>0</v>
      </c>
      <c r="L30" s="61">
        <v>0</v>
      </c>
      <c r="M30" s="50">
        <v>5000</v>
      </c>
      <c r="N30" s="62">
        <v>21508</v>
      </c>
    </row>
    <row r="31" spans="1:14" x14ac:dyDescent="0.2">
      <c r="A31" s="41">
        <v>16281</v>
      </c>
      <c r="B31" s="70">
        <v>801</v>
      </c>
      <c r="C31" s="27"/>
      <c r="D31" s="71" t="s">
        <v>315</v>
      </c>
      <c r="E31" s="27">
        <v>0</v>
      </c>
      <c r="F31" s="27">
        <v>0</v>
      </c>
      <c r="G31" s="42">
        <v>0</v>
      </c>
      <c r="H31" s="43">
        <v>21508</v>
      </c>
      <c r="I31" s="42">
        <v>0</v>
      </c>
      <c r="J31" s="42">
        <v>0</v>
      </c>
      <c r="K31" s="42">
        <v>0</v>
      </c>
      <c r="L31" s="43">
        <v>0</v>
      </c>
      <c r="M31" s="27">
        <v>0</v>
      </c>
      <c r="N31" s="44">
        <v>21508</v>
      </c>
    </row>
    <row r="32" spans="1:14" x14ac:dyDescent="0.2">
      <c r="A32" s="68">
        <v>26081</v>
      </c>
      <c r="B32" s="70">
        <v>801</v>
      </c>
      <c r="C32" s="27">
        <v>694</v>
      </c>
      <c r="D32" s="71" t="s">
        <v>316</v>
      </c>
      <c r="E32" s="27">
        <v>0</v>
      </c>
      <c r="F32" s="42">
        <v>24</v>
      </c>
      <c r="G32" s="42">
        <v>-24</v>
      </c>
      <c r="H32" s="72">
        <v>21484</v>
      </c>
      <c r="I32" s="42">
        <v>0</v>
      </c>
      <c r="J32" s="42">
        <v>450</v>
      </c>
      <c r="K32" s="42">
        <v>-450</v>
      </c>
      <c r="L32" s="43">
        <v>-450</v>
      </c>
      <c r="M32" s="27">
        <v>-474</v>
      </c>
      <c r="N32" s="44">
        <v>21034</v>
      </c>
    </row>
    <row r="33" spans="1:15" x14ac:dyDescent="0.2">
      <c r="A33" s="41">
        <v>16032</v>
      </c>
      <c r="B33" s="70">
        <v>801</v>
      </c>
      <c r="C33" s="27">
        <v>3500</v>
      </c>
      <c r="D33" s="41" t="s">
        <v>75</v>
      </c>
      <c r="E33" s="42">
        <v>20243</v>
      </c>
      <c r="F33" s="42">
        <v>0</v>
      </c>
      <c r="G33" s="42">
        <v>20243</v>
      </c>
      <c r="H33" s="72">
        <v>41727</v>
      </c>
      <c r="I33" s="42">
        <v>76725</v>
      </c>
      <c r="J33" s="42">
        <v>0</v>
      </c>
      <c r="K33" s="59">
        <v>76725</v>
      </c>
      <c r="L33" s="43">
        <v>76275</v>
      </c>
      <c r="M33" s="27">
        <v>96968</v>
      </c>
      <c r="N33" s="44">
        <v>118002</v>
      </c>
    </row>
    <row r="34" spans="1:15" x14ac:dyDescent="0.2">
      <c r="A34" s="41">
        <v>26205</v>
      </c>
      <c r="B34" s="70">
        <v>801</v>
      </c>
      <c r="C34" s="27">
        <v>3561</v>
      </c>
      <c r="D34" s="41" t="s">
        <v>76</v>
      </c>
      <c r="E34" s="27">
        <v>0</v>
      </c>
      <c r="F34" s="27">
        <v>927</v>
      </c>
      <c r="G34" s="42">
        <v>-927</v>
      </c>
      <c r="H34" s="72">
        <v>40800</v>
      </c>
      <c r="I34" s="42">
        <v>0</v>
      </c>
      <c r="J34" s="42">
        <v>0</v>
      </c>
      <c r="K34" s="42">
        <v>0</v>
      </c>
      <c r="L34" s="43">
        <v>76275</v>
      </c>
      <c r="M34" s="27">
        <v>-927</v>
      </c>
      <c r="N34" s="44">
        <v>117075</v>
      </c>
    </row>
    <row r="35" spans="1:15" x14ac:dyDescent="0.2">
      <c r="A35" s="41">
        <v>16244</v>
      </c>
      <c r="B35" s="70">
        <v>801</v>
      </c>
      <c r="C35" s="27">
        <v>7038</v>
      </c>
      <c r="D35" s="71" t="s">
        <v>317</v>
      </c>
      <c r="E35" s="42">
        <v>113000</v>
      </c>
      <c r="F35" s="42">
        <v>0</v>
      </c>
      <c r="G35" s="42">
        <v>113000</v>
      </c>
      <c r="H35" s="72">
        <v>153800</v>
      </c>
      <c r="I35" s="42">
        <v>59950</v>
      </c>
      <c r="J35" s="42">
        <v>0</v>
      </c>
      <c r="K35" s="42">
        <v>59950</v>
      </c>
      <c r="L35" s="43">
        <v>136225</v>
      </c>
      <c r="M35" s="27">
        <v>172950</v>
      </c>
      <c r="N35" s="44">
        <v>290025</v>
      </c>
    </row>
    <row r="36" spans="1:15" x14ac:dyDescent="0.2">
      <c r="A36" s="41">
        <v>16130</v>
      </c>
      <c r="B36" s="70">
        <v>801</v>
      </c>
      <c r="C36" s="27">
        <v>584</v>
      </c>
      <c r="D36" s="71" t="s">
        <v>318</v>
      </c>
      <c r="E36" s="42">
        <v>54043</v>
      </c>
      <c r="F36" s="42">
        <v>0</v>
      </c>
      <c r="G36" s="42">
        <v>54043</v>
      </c>
      <c r="H36" s="43">
        <v>207843</v>
      </c>
      <c r="I36" s="27">
        <v>1810</v>
      </c>
      <c r="J36" s="27">
        <v>0</v>
      </c>
      <c r="K36" s="42">
        <v>1810</v>
      </c>
      <c r="L36" s="43">
        <v>138035</v>
      </c>
      <c r="M36" s="27">
        <v>55853</v>
      </c>
      <c r="N36" s="44">
        <v>345878</v>
      </c>
    </row>
    <row r="37" spans="1:15" x14ac:dyDescent="0.2">
      <c r="A37" s="41">
        <v>16291</v>
      </c>
      <c r="B37" s="70">
        <v>801</v>
      </c>
      <c r="C37" s="27"/>
      <c r="D37" s="41" t="s">
        <v>77</v>
      </c>
      <c r="E37" s="42">
        <v>0</v>
      </c>
      <c r="F37" s="42">
        <v>0</v>
      </c>
      <c r="G37" s="42">
        <v>0</v>
      </c>
      <c r="H37" s="43">
        <v>207843</v>
      </c>
      <c r="I37" s="27">
        <v>0</v>
      </c>
      <c r="J37" s="27">
        <v>0</v>
      </c>
      <c r="K37" s="27">
        <v>0</v>
      </c>
      <c r="L37" s="43">
        <v>138035</v>
      </c>
      <c r="M37" s="27">
        <v>0</v>
      </c>
      <c r="N37" s="44">
        <v>345878</v>
      </c>
    </row>
    <row r="38" spans="1:15" x14ac:dyDescent="0.2">
      <c r="A38" s="41">
        <v>26176</v>
      </c>
      <c r="B38" s="70">
        <v>801</v>
      </c>
      <c r="C38" s="27"/>
      <c r="D38" s="41" t="s">
        <v>78</v>
      </c>
      <c r="E38" s="42">
        <v>0</v>
      </c>
      <c r="F38" s="42">
        <v>0</v>
      </c>
      <c r="G38" s="42">
        <v>0</v>
      </c>
      <c r="H38" s="43">
        <v>207843</v>
      </c>
      <c r="I38" s="27">
        <v>0</v>
      </c>
      <c r="J38" s="27">
        <v>0</v>
      </c>
      <c r="K38" s="27">
        <v>0</v>
      </c>
      <c r="L38" s="43">
        <v>138035</v>
      </c>
      <c r="M38" s="27">
        <v>0</v>
      </c>
      <c r="N38" s="44">
        <v>345878</v>
      </c>
    </row>
    <row r="39" spans="1:15" x14ac:dyDescent="0.2">
      <c r="A39" s="41">
        <v>16107</v>
      </c>
      <c r="B39" s="70">
        <v>801</v>
      </c>
      <c r="C39" s="27"/>
      <c r="D39" s="41" t="s">
        <v>79</v>
      </c>
      <c r="E39" s="27">
        <v>0</v>
      </c>
      <c r="F39" s="27">
        <v>0</v>
      </c>
      <c r="G39" s="27">
        <v>0</v>
      </c>
      <c r="H39" s="43">
        <v>207843</v>
      </c>
      <c r="I39" s="27">
        <v>0</v>
      </c>
      <c r="J39" s="27">
        <v>0</v>
      </c>
      <c r="K39" s="27">
        <v>0</v>
      </c>
      <c r="L39" s="43">
        <v>138035</v>
      </c>
      <c r="M39" s="27">
        <v>0</v>
      </c>
      <c r="N39" s="44">
        <v>345878</v>
      </c>
    </row>
    <row r="40" spans="1:15" x14ac:dyDescent="0.2">
      <c r="A40" s="41">
        <v>26043</v>
      </c>
      <c r="B40" s="70">
        <v>801</v>
      </c>
      <c r="C40" s="27"/>
      <c r="D40" s="41" t="s">
        <v>80</v>
      </c>
      <c r="E40" s="27">
        <v>0</v>
      </c>
      <c r="F40" s="27">
        <v>0</v>
      </c>
      <c r="G40" s="27">
        <v>0</v>
      </c>
      <c r="H40" s="43">
        <v>207843</v>
      </c>
      <c r="I40" s="27">
        <v>0</v>
      </c>
      <c r="J40" s="27">
        <v>0</v>
      </c>
      <c r="K40" s="27">
        <v>0</v>
      </c>
      <c r="L40" s="43">
        <v>138035</v>
      </c>
      <c r="M40" s="27">
        <v>0</v>
      </c>
      <c r="N40" s="44">
        <v>345878</v>
      </c>
    </row>
    <row r="41" spans="1:15" x14ac:dyDescent="0.2">
      <c r="A41" s="41">
        <v>16182</v>
      </c>
      <c r="B41" s="70">
        <v>801</v>
      </c>
      <c r="C41" s="27"/>
      <c r="D41" s="41" t="s">
        <v>81</v>
      </c>
      <c r="E41" s="27">
        <v>1200</v>
      </c>
      <c r="F41" s="27">
        <v>0</v>
      </c>
      <c r="G41" s="27">
        <v>1200</v>
      </c>
      <c r="H41" s="43">
        <v>209043</v>
      </c>
      <c r="I41" s="27">
        <v>0</v>
      </c>
      <c r="J41" s="27">
        <v>0</v>
      </c>
      <c r="K41" s="27">
        <v>0</v>
      </c>
      <c r="L41" s="43">
        <v>138035</v>
      </c>
      <c r="M41" s="27">
        <v>1200</v>
      </c>
      <c r="N41" s="44">
        <v>347078</v>
      </c>
    </row>
    <row r="42" spans="1:15" x14ac:dyDescent="0.2">
      <c r="A42" s="41">
        <v>16161</v>
      </c>
      <c r="B42" s="70">
        <v>801</v>
      </c>
      <c r="C42" s="27"/>
      <c r="D42" s="41" t="s">
        <v>82</v>
      </c>
      <c r="E42" s="27">
        <v>301</v>
      </c>
      <c r="F42" s="27">
        <v>0</v>
      </c>
      <c r="G42" s="27">
        <v>301</v>
      </c>
      <c r="H42" s="43">
        <v>209344</v>
      </c>
      <c r="I42" s="27">
        <v>0</v>
      </c>
      <c r="J42" s="27">
        <v>0</v>
      </c>
      <c r="K42" s="27">
        <v>0</v>
      </c>
      <c r="L42" s="43">
        <v>138035</v>
      </c>
      <c r="M42" s="27">
        <v>301</v>
      </c>
      <c r="N42" s="44">
        <v>347379</v>
      </c>
      <c r="O42" s="73" t="s">
        <v>83</v>
      </c>
    </row>
    <row r="43" spans="1:15" x14ac:dyDescent="0.2">
      <c r="A43" s="41">
        <v>26107</v>
      </c>
      <c r="B43" s="70">
        <v>801</v>
      </c>
      <c r="C43" s="27">
        <v>3545</v>
      </c>
      <c r="D43" s="41" t="s">
        <v>84</v>
      </c>
      <c r="E43" s="27">
        <v>0</v>
      </c>
      <c r="F43" s="27">
        <v>0</v>
      </c>
      <c r="G43" s="59">
        <v>0</v>
      </c>
      <c r="H43" s="43">
        <v>209344</v>
      </c>
      <c r="I43" s="27">
        <v>0</v>
      </c>
      <c r="J43" s="27">
        <v>1000</v>
      </c>
      <c r="K43" s="42">
        <v>-1000</v>
      </c>
      <c r="L43" s="43">
        <v>137035</v>
      </c>
      <c r="M43" s="27">
        <v>-1000</v>
      </c>
      <c r="N43" s="44">
        <v>346379</v>
      </c>
      <c r="O43" s="73">
        <v>13043</v>
      </c>
    </row>
    <row r="44" spans="1:15" x14ac:dyDescent="0.2">
      <c r="A44" s="68">
        <v>26123</v>
      </c>
      <c r="B44" s="70">
        <v>801</v>
      </c>
      <c r="C44" s="27"/>
      <c r="D44" s="41" t="s">
        <v>85</v>
      </c>
      <c r="E44" s="27">
        <v>0</v>
      </c>
      <c r="F44" s="27">
        <v>13501</v>
      </c>
      <c r="G44" s="27">
        <v>-13501</v>
      </c>
      <c r="H44" s="43">
        <v>195843</v>
      </c>
      <c r="I44" s="27">
        <v>0</v>
      </c>
      <c r="J44" s="27">
        <v>0</v>
      </c>
      <c r="K44" s="27">
        <v>0</v>
      </c>
      <c r="L44" s="43">
        <v>137035</v>
      </c>
      <c r="M44" s="27">
        <v>-13501</v>
      </c>
      <c r="N44" s="44">
        <v>332878</v>
      </c>
      <c r="O44" s="73" t="s">
        <v>86</v>
      </c>
    </row>
    <row r="45" spans="1:15" x14ac:dyDescent="0.2">
      <c r="A45" s="41">
        <v>26083</v>
      </c>
      <c r="B45" s="70">
        <v>801</v>
      </c>
      <c r="C45" s="27"/>
      <c r="D45" s="41" t="s">
        <v>87</v>
      </c>
      <c r="E45" s="27">
        <v>0</v>
      </c>
      <c r="F45" s="27">
        <v>5000</v>
      </c>
      <c r="G45" s="42">
        <v>-5000</v>
      </c>
      <c r="H45" s="43">
        <v>190843</v>
      </c>
      <c r="I45" s="27">
        <v>0</v>
      </c>
      <c r="J45" s="27">
        <v>0</v>
      </c>
      <c r="K45" s="27">
        <v>0</v>
      </c>
      <c r="L45" s="43">
        <v>137035</v>
      </c>
      <c r="M45" s="27">
        <v>-5000</v>
      </c>
      <c r="N45" s="44">
        <v>327878</v>
      </c>
      <c r="O45" s="73">
        <v>-33373</v>
      </c>
    </row>
    <row r="46" spans="1:15" x14ac:dyDescent="0.2">
      <c r="A46" s="41">
        <v>26124</v>
      </c>
      <c r="B46" s="70">
        <v>801</v>
      </c>
      <c r="C46" s="27"/>
      <c r="D46" s="41" t="s">
        <v>88</v>
      </c>
      <c r="E46" s="27">
        <v>0</v>
      </c>
      <c r="F46" s="27">
        <v>5000</v>
      </c>
      <c r="G46" s="27">
        <v>-5000</v>
      </c>
      <c r="H46" s="43">
        <v>185843</v>
      </c>
      <c r="I46" s="27">
        <v>0</v>
      </c>
      <c r="J46" s="27">
        <v>0</v>
      </c>
      <c r="K46" s="27">
        <v>0</v>
      </c>
      <c r="L46" s="43">
        <v>137035</v>
      </c>
      <c r="M46" s="27">
        <v>-5000</v>
      </c>
      <c r="N46" s="44">
        <v>322878</v>
      </c>
      <c r="O46" s="73" t="s">
        <v>89</v>
      </c>
    </row>
    <row r="47" spans="1:15" x14ac:dyDescent="0.2">
      <c r="A47" s="41">
        <v>26101</v>
      </c>
      <c r="B47" s="70">
        <v>801</v>
      </c>
      <c r="C47" s="27">
        <v>3543</v>
      </c>
      <c r="D47" s="41" t="s">
        <v>90</v>
      </c>
      <c r="E47" s="27">
        <v>0</v>
      </c>
      <c r="F47" s="27">
        <v>0</v>
      </c>
      <c r="G47" s="27">
        <v>0</v>
      </c>
      <c r="H47" s="43">
        <v>185843</v>
      </c>
      <c r="I47" s="27">
        <v>0</v>
      </c>
      <c r="J47" s="27">
        <v>0</v>
      </c>
      <c r="K47" s="42">
        <v>0</v>
      </c>
      <c r="L47" s="43">
        <v>137035</v>
      </c>
      <c r="M47" s="27">
        <v>0</v>
      </c>
      <c r="N47" s="44">
        <v>322878</v>
      </c>
      <c r="O47" s="74">
        <v>-20330</v>
      </c>
    </row>
    <row r="48" spans="1:15" x14ac:dyDescent="0.2">
      <c r="A48" s="75">
        <v>16222</v>
      </c>
      <c r="B48" s="76">
        <v>801</v>
      </c>
      <c r="C48" s="77">
        <v>6040</v>
      </c>
      <c r="D48" s="78" t="s">
        <v>319</v>
      </c>
      <c r="E48" s="42">
        <v>9200</v>
      </c>
      <c r="F48" s="27">
        <v>0</v>
      </c>
      <c r="G48" s="42">
        <v>9200</v>
      </c>
      <c r="H48" s="43">
        <v>195043</v>
      </c>
      <c r="I48" s="27">
        <v>11592</v>
      </c>
      <c r="J48" s="27">
        <v>0</v>
      </c>
      <c r="K48" s="42">
        <v>11592</v>
      </c>
      <c r="L48" s="43">
        <v>148627</v>
      </c>
      <c r="M48" s="27">
        <v>20792</v>
      </c>
      <c r="N48" s="44">
        <v>343670</v>
      </c>
    </row>
    <row r="49" spans="1:15" x14ac:dyDescent="0.2">
      <c r="A49" s="45">
        <v>16069</v>
      </c>
      <c r="B49" s="79">
        <v>802</v>
      </c>
      <c r="C49" s="46">
        <v>3525</v>
      </c>
      <c r="D49" s="45" t="s">
        <v>91</v>
      </c>
      <c r="E49" s="46">
        <v>0</v>
      </c>
      <c r="F49" s="46">
        <v>0</v>
      </c>
      <c r="G49" s="46">
        <v>0</v>
      </c>
      <c r="H49" s="43">
        <v>195043</v>
      </c>
      <c r="I49" s="46">
        <v>0</v>
      </c>
      <c r="J49" s="46">
        <v>0</v>
      </c>
      <c r="K49" s="46">
        <v>0</v>
      </c>
      <c r="L49" s="43">
        <v>148627</v>
      </c>
      <c r="M49" s="46">
        <v>0</v>
      </c>
      <c r="N49" s="44">
        <v>343670</v>
      </c>
    </row>
    <row r="50" spans="1:15" ht="13.5" thickBot="1" x14ac:dyDescent="0.25">
      <c r="A50" s="45">
        <v>26093</v>
      </c>
      <c r="B50" s="80">
        <v>802</v>
      </c>
      <c r="C50" s="50"/>
      <c r="D50" s="49" t="s">
        <v>92</v>
      </c>
      <c r="E50" s="50">
        <v>0</v>
      </c>
      <c r="F50" s="50">
        <v>0</v>
      </c>
      <c r="G50" s="50">
        <v>0</v>
      </c>
      <c r="H50" s="61">
        <v>195043</v>
      </c>
      <c r="I50" s="50">
        <v>0</v>
      </c>
      <c r="J50" s="50">
        <v>0</v>
      </c>
      <c r="K50" s="50">
        <v>0</v>
      </c>
      <c r="L50" s="61">
        <v>148627</v>
      </c>
      <c r="M50" s="50">
        <v>0</v>
      </c>
      <c r="N50" s="62">
        <v>343670</v>
      </c>
      <c r="O50" s="81" t="s">
        <v>93</v>
      </c>
    </row>
    <row r="51" spans="1:15" x14ac:dyDescent="0.2">
      <c r="A51" s="68">
        <v>26046</v>
      </c>
      <c r="B51" s="70">
        <v>803</v>
      </c>
      <c r="C51" s="27"/>
      <c r="D51" s="41" t="s">
        <v>94</v>
      </c>
      <c r="E51" s="27">
        <v>0</v>
      </c>
      <c r="F51" s="27">
        <v>0</v>
      </c>
      <c r="G51" s="27">
        <v>0</v>
      </c>
      <c r="H51" s="43">
        <v>195043</v>
      </c>
      <c r="I51" s="27">
        <v>0</v>
      </c>
      <c r="J51" s="27">
        <v>0</v>
      </c>
      <c r="K51" s="27">
        <v>0</v>
      </c>
      <c r="L51" s="43">
        <v>148627</v>
      </c>
      <c r="M51" s="27">
        <v>0</v>
      </c>
      <c r="N51" s="44">
        <v>343670</v>
      </c>
    </row>
    <row r="52" spans="1:15" x14ac:dyDescent="0.2">
      <c r="A52" s="41">
        <v>16152</v>
      </c>
      <c r="B52" s="70">
        <v>803</v>
      </c>
      <c r="C52" s="27"/>
      <c r="D52" s="41" t="s">
        <v>95</v>
      </c>
      <c r="E52" s="42">
        <v>0</v>
      </c>
      <c r="F52" s="42">
        <v>0</v>
      </c>
      <c r="G52" s="42">
        <v>0</v>
      </c>
      <c r="H52" s="43">
        <v>195043</v>
      </c>
      <c r="I52" s="27">
        <v>0</v>
      </c>
      <c r="J52" s="27">
        <v>0</v>
      </c>
      <c r="K52" s="27">
        <v>0</v>
      </c>
      <c r="L52" s="43">
        <v>148627</v>
      </c>
      <c r="M52" s="27">
        <v>0</v>
      </c>
      <c r="N52" s="44">
        <v>343670</v>
      </c>
    </row>
    <row r="53" spans="1:15" x14ac:dyDescent="0.2">
      <c r="A53" s="41">
        <v>16164</v>
      </c>
      <c r="B53" s="70">
        <v>803</v>
      </c>
      <c r="C53" s="27"/>
      <c r="D53" s="41" t="s">
        <v>96</v>
      </c>
      <c r="E53" s="27">
        <v>600</v>
      </c>
      <c r="F53" s="27">
        <v>0</v>
      </c>
      <c r="G53" s="27">
        <v>600</v>
      </c>
      <c r="H53" s="43">
        <v>195643</v>
      </c>
      <c r="I53" s="27">
        <v>0</v>
      </c>
      <c r="J53" s="27">
        <v>0</v>
      </c>
      <c r="K53" s="27">
        <v>0</v>
      </c>
      <c r="L53" s="43">
        <v>148627</v>
      </c>
      <c r="M53" s="27">
        <v>600</v>
      </c>
      <c r="N53" s="44">
        <v>344270</v>
      </c>
    </row>
    <row r="54" spans="1:15" x14ac:dyDescent="0.2">
      <c r="A54" s="41">
        <v>16227</v>
      </c>
      <c r="B54" s="70">
        <v>803</v>
      </c>
      <c r="C54" s="27"/>
      <c r="D54" s="41" t="s">
        <v>97</v>
      </c>
      <c r="E54" s="27">
        <v>0</v>
      </c>
      <c r="F54" s="27">
        <v>0</v>
      </c>
      <c r="G54" s="27">
        <v>0</v>
      </c>
      <c r="H54" s="43">
        <v>195643</v>
      </c>
      <c r="I54" s="27">
        <v>0</v>
      </c>
      <c r="J54" s="27">
        <v>0</v>
      </c>
      <c r="K54" s="27">
        <v>0</v>
      </c>
      <c r="L54" s="43">
        <v>148627</v>
      </c>
      <c r="M54" s="27">
        <v>0</v>
      </c>
      <c r="N54" s="44">
        <v>344270</v>
      </c>
    </row>
    <row r="55" spans="1:15" x14ac:dyDescent="0.2">
      <c r="A55" s="45">
        <v>16304</v>
      </c>
      <c r="B55" s="79">
        <v>803</v>
      </c>
      <c r="C55" s="46"/>
      <c r="D55" s="45" t="s">
        <v>98</v>
      </c>
      <c r="E55" s="46">
        <v>0</v>
      </c>
      <c r="F55" s="46">
        <v>0</v>
      </c>
      <c r="G55" s="46">
        <v>0</v>
      </c>
      <c r="H55" s="43">
        <v>195643</v>
      </c>
      <c r="I55" s="46">
        <v>0</v>
      </c>
      <c r="J55" s="46">
        <v>0</v>
      </c>
      <c r="K55" s="46">
        <v>0</v>
      </c>
      <c r="L55" s="43">
        <v>148627</v>
      </c>
      <c r="M55" s="46">
        <v>0</v>
      </c>
      <c r="N55" s="44">
        <v>344270</v>
      </c>
      <c r="O55" s="73" t="s">
        <v>83</v>
      </c>
    </row>
    <row r="56" spans="1:15" x14ac:dyDescent="0.2">
      <c r="A56" s="41">
        <v>26075</v>
      </c>
      <c r="B56" s="70">
        <v>803</v>
      </c>
      <c r="C56" s="27"/>
      <c r="D56" s="41" t="s">
        <v>99</v>
      </c>
      <c r="E56" s="27">
        <v>0</v>
      </c>
      <c r="F56" s="27">
        <v>1</v>
      </c>
      <c r="G56" s="27">
        <v>-1</v>
      </c>
      <c r="H56" s="43">
        <v>195642</v>
      </c>
      <c r="I56" s="27">
        <v>0</v>
      </c>
      <c r="J56" s="27">
        <v>0</v>
      </c>
      <c r="K56" s="27">
        <v>0</v>
      </c>
      <c r="L56" s="43">
        <v>148627</v>
      </c>
      <c r="M56" s="27">
        <v>-1</v>
      </c>
      <c r="N56" s="44">
        <v>344269</v>
      </c>
      <c r="O56" s="73">
        <v>-4358</v>
      </c>
    </row>
    <row r="57" spans="1:15" x14ac:dyDescent="0.2">
      <c r="A57" s="41">
        <v>16351</v>
      </c>
      <c r="B57" s="70">
        <v>803</v>
      </c>
      <c r="C57" s="27">
        <v>3506</v>
      </c>
      <c r="D57" s="41" t="s">
        <v>100</v>
      </c>
      <c r="E57" s="27">
        <v>0</v>
      </c>
      <c r="F57" s="27">
        <v>0</v>
      </c>
      <c r="G57" s="27">
        <v>0</v>
      </c>
      <c r="H57" s="43">
        <v>195642</v>
      </c>
      <c r="I57" s="27">
        <v>0</v>
      </c>
      <c r="J57" s="27">
        <v>0</v>
      </c>
      <c r="K57" s="42">
        <v>0</v>
      </c>
      <c r="L57" s="43">
        <v>148627</v>
      </c>
      <c r="M57" s="27">
        <v>0</v>
      </c>
      <c r="N57" s="44">
        <v>344269</v>
      </c>
      <c r="O57" s="73" t="s">
        <v>86</v>
      </c>
    </row>
    <row r="58" spans="1:15" x14ac:dyDescent="0.2">
      <c r="A58" s="41">
        <v>26191</v>
      </c>
      <c r="B58" s="70">
        <v>803</v>
      </c>
      <c r="C58" s="27">
        <v>3540</v>
      </c>
      <c r="D58" s="41" t="s">
        <v>101</v>
      </c>
      <c r="E58" s="27">
        <v>0</v>
      </c>
      <c r="F58" s="27">
        <v>0</v>
      </c>
      <c r="G58" s="27">
        <v>0</v>
      </c>
      <c r="H58" s="43">
        <v>195642</v>
      </c>
      <c r="I58" s="27">
        <v>0</v>
      </c>
      <c r="J58" s="27">
        <v>25000</v>
      </c>
      <c r="K58" s="42">
        <v>-25000</v>
      </c>
      <c r="L58" s="43">
        <v>123627</v>
      </c>
      <c r="M58" s="27">
        <v>-25000</v>
      </c>
      <c r="N58" s="44">
        <v>319269</v>
      </c>
      <c r="O58" s="73">
        <v>-51373</v>
      </c>
    </row>
    <row r="59" spans="1:15" x14ac:dyDescent="0.2">
      <c r="A59" s="41">
        <v>26079</v>
      </c>
      <c r="B59" s="70">
        <v>803</v>
      </c>
      <c r="C59" s="27">
        <v>3537</v>
      </c>
      <c r="D59" s="41" t="s">
        <v>102</v>
      </c>
      <c r="E59" s="27">
        <v>0</v>
      </c>
      <c r="F59" s="27">
        <v>0</v>
      </c>
      <c r="G59" s="27">
        <v>0</v>
      </c>
      <c r="H59" s="43">
        <v>195642</v>
      </c>
      <c r="I59" s="27">
        <v>0</v>
      </c>
      <c r="J59" s="27">
        <v>0</v>
      </c>
      <c r="K59" s="42">
        <v>0</v>
      </c>
      <c r="L59" s="43">
        <v>123627</v>
      </c>
      <c r="M59" s="27">
        <v>0</v>
      </c>
      <c r="N59" s="44">
        <v>319269</v>
      </c>
      <c r="O59" s="73" t="s">
        <v>89</v>
      </c>
    </row>
    <row r="60" spans="1:15" x14ac:dyDescent="0.2">
      <c r="A60" s="75">
        <v>26210</v>
      </c>
      <c r="B60" s="76">
        <v>803</v>
      </c>
      <c r="C60" s="77"/>
      <c r="D60" s="75" t="s">
        <v>103</v>
      </c>
      <c r="E60" s="46">
        <v>0</v>
      </c>
      <c r="F60" s="46">
        <v>0</v>
      </c>
      <c r="G60" s="46">
        <v>0</v>
      </c>
      <c r="H60" s="43">
        <v>195642</v>
      </c>
      <c r="I60" s="46">
        <v>0</v>
      </c>
      <c r="J60" s="46">
        <v>0</v>
      </c>
      <c r="K60" s="46">
        <v>0</v>
      </c>
      <c r="L60" s="43">
        <v>123627</v>
      </c>
      <c r="M60" s="46">
        <v>0</v>
      </c>
      <c r="N60" s="44">
        <v>319269</v>
      </c>
      <c r="O60" s="74">
        <v>-55731</v>
      </c>
    </row>
    <row r="61" spans="1:15" x14ac:dyDescent="0.2">
      <c r="A61" s="41">
        <v>16340</v>
      </c>
      <c r="B61" s="70">
        <v>804</v>
      </c>
      <c r="C61" s="27"/>
      <c r="D61" s="41" t="s">
        <v>104</v>
      </c>
      <c r="E61" s="27">
        <v>0</v>
      </c>
      <c r="F61" s="27">
        <v>0</v>
      </c>
      <c r="G61" s="27">
        <v>0</v>
      </c>
      <c r="H61" s="43">
        <v>195642</v>
      </c>
      <c r="I61" s="27">
        <v>0</v>
      </c>
      <c r="J61" s="27">
        <v>0</v>
      </c>
      <c r="K61" s="27">
        <v>0</v>
      </c>
      <c r="L61" s="43">
        <v>123627</v>
      </c>
      <c r="M61" s="27">
        <v>0</v>
      </c>
      <c r="N61" s="44">
        <v>319269</v>
      </c>
    </row>
    <row r="62" spans="1:15" x14ac:dyDescent="0.2">
      <c r="A62" s="41">
        <v>16341</v>
      </c>
      <c r="B62" s="70">
        <v>804</v>
      </c>
      <c r="C62" s="27"/>
      <c r="D62" s="41" t="s">
        <v>104</v>
      </c>
      <c r="E62" s="27">
        <v>0</v>
      </c>
      <c r="F62" s="27">
        <v>0</v>
      </c>
      <c r="G62" s="27">
        <v>0</v>
      </c>
      <c r="H62" s="43">
        <v>195642</v>
      </c>
      <c r="I62" s="27">
        <v>0</v>
      </c>
      <c r="J62" s="27">
        <v>0</v>
      </c>
      <c r="K62" s="27">
        <v>0</v>
      </c>
      <c r="L62" s="43">
        <v>123627</v>
      </c>
      <c r="M62" s="27">
        <v>0</v>
      </c>
      <c r="N62" s="44">
        <v>319269</v>
      </c>
      <c r="O62" s="74"/>
    </row>
    <row r="63" spans="1:15" ht="13.5" thickBot="1" x14ac:dyDescent="0.25">
      <c r="A63" s="49">
        <v>16036</v>
      </c>
      <c r="B63" s="80">
        <v>804</v>
      </c>
      <c r="C63" s="50">
        <v>3520</v>
      </c>
      <c r="D63" s="49" t="s">
        <v>105</v>
      </c>
      <c r="E63" s="50">
        <v>0</v>
      </c>
      <c r="F63" s="50">
        <v>0</v>
      </c>
      <c r="G63" s="50">
        <v>0</v>
      </c>
      <c r="H63" s="61">
        <v>195642</v>
      </c>
      <c r="I63" s="50">
        <v>25000</v>
      </c>
      <c r="J63" s="50">
        <v>0</v>
      </c>
      <c r="K63" s="60">
        <v>25000</v>
      </c>
      <c r="L63" s="61">
        <v>148627</v>
      </c>
      <c r="M63" s="50">
        <v>25000</v>
      </c>
      <c r="N63" s="62">
        <v>344269</v>
      </c>
      <c r="O63" s="82" t="s">
        <v>106</v>
      </c>
    </row>
    <row r="64" spans="1:15" x14ac:dyDescent="0.2">
      <c r="A64" s="41">
        <v>26179</v>
      </c>
      <c r="B64" s="70">
        <v>805</v>
      </c>
      <c r="C64" s="27">
        <v>3560</v>
      </c>
      <c r="D64" s="41" t="s">
        <v>105</v>
      </c>
      <c r="E64" s="27">
        <v>0</v>
      </c>
      <c r="F64" s="27">
        <v>0</v>
      </c>
      <c r="G64" s="27">
        <v>0</v>
      </c>
      <c r="H64" s="43">
        <v>195642</v>
      </c>
      <c r="I64" s="27">
        <v>0</v>
      </c>
      <c r="J64" s="27">
        <v>0</v>
      </c>
      <c r="K64" s="27">
        <v>0</v>
      </c>
      <c r="L64" s="43">
        <v>148627</v>
      </c>
      <c r="M64" s="27">
        <v>0</v>
      </c>
      <c r="N64" s="44">
        <v>344269</v>
      </c>
    </row>
    <row r="65" spans="1:15" x14ac:dyDescent="0.2">
      <c r="A65" s="45">
        <v>16055</v>
      </c>
      <c r="B65" s="79">
        <v>805</v>
      </c>
      <c r="C65" s="46">
        <v>3527</v>
      </c>
      <c r="D65" s="45" t="s">
        <v>107</v>
      </c>
      <c r="E65" s="46">
        <v>0</v>
      </c>
      <c r="F65" s="46">
        <v>0</v>
      </c>
      <c r="G65" s="46">
        <v>0</v>
      </c>
      <c r="H65" s="43">
        <v>195642</v>
      </c>
      <c r="I65" s="59">
        <v>1000</v>
      </c>
      <c r="J65" s="59">
        <v>0</v>
      </c>
      <c r="K65" s="59">
        <v>1000</v>
      </c>
      <c r="L65" s="43">
        <v>149627</v>
      </c>
      <c r="M65" s="46">
        <v>1000</v>
      </c>
      <c r="N65" s="44">
        <v>345269</v>
      </c>
      <c r="O65" s="73" t="s">
        <v>83</v>
      </c>
    </row>
    <row r="66" spans="1:15" x14ac:dyDescent="0.2">
      <c r="A66" s="75">
        <v>16210</v>
      </c>
      <c r="B66" s="76">
        <v>805</v>
      </c>
      <c r="C66" s="77">
        <v>5674</v>
      </c>
      <c r="D66" s="75" t="s">
        <v>108</v>
      </c>
      <c r="E66" s="59">
        <v>0</v>
      </c>
      <c r="F66" s="46">
        <v>0</v>
      </c>
      <c r="G66" s="59">
        <v>0</v>
      </c>
      <c r="H66" s="43">
        <v>195642</v>
      </c>
      <c r="I66" s="46">
        <v>0</v>
      </c>
      <c r="J66" s="46">
        <v>0</v>
      </c>
      <c r="K66" s="59">
        <v>0</v>
      </c>
      <c r="L66" s="43">
        <v>149627</v>
      </c>
      <c r="M66" s="46">
        <v>0</v>
      </c>
      <c r="N66" s="44">
        <v>345269</v>
      </c>
      <c r="O66" s="73">
        <v>-16002</v>
      </c>
    </row>
    <row r="67" spans="1:15" x14ac:dyDescent="0.2">
      <c r="A67" s="41">
        <v>26113</v>
      </c>
      <c r="B67" s="70">
        <v>806</v>
      </c>
      <c r="C67" s="27"/>
      <c r="D67" s="41" t="s">
        <v>109</v>
      </c>
      <c r="E67" s="27">
        <v>0</v>
      </c>
      <c r="F67" s="27">
        <v>120</v>
      </c>
      <c r="G67" s="27">
        <v>-120</v>
      </c>
      <c r="H67" s="43">
        <v>195522</v>
      </c>
      <c r="I67" s="27">
        <v>0</v>
      </c>
      <c r="J67" s="27">
        <v>0</v>
      </c>
      <c r="K67" s="27">
        <v>0</v>
      </c>
      <c r="L67" s="43">
        <v>149627</v>
      </c>
      <c r="M67" s="27">
        <v>-120</v>
      </c>
      <c r="N67" s="44">
        <v>345149</v>
      </c>
      <c r="O67" s="73" t="s">
        <v>86</v>
      </c>
    </row>
    <row r="68" spans="1:15" x14ac:dyDescent="0.2">
      <c r="A68" s="41">
        <v>26002</v>
      </c>
      <c r="B68" s="70">
        <v>806</v>
      </c>
      <c r="C68" s="27"/>
      <c r="D68" s="41" t="s">
        <v>110</v>
      </c>
      <c r="E68" s="27">
        <v>0</v>
      </c>
      <c r="F68" s="42">
        <v>4500</v>
      </c>
      <c r="G68" s="59">
        <v>-4500</v>
      </c>
      <c r="H68" s="43">
        <v>191022</v>
      </c>
      <c r="I68" s="27">
        <v>0</v>
      </c>
      <c r="J68" s="27">
        <v>0</v>
      </c>
      <c r="K68" s="27">
        <v>0</v>
      </c>
      <c r="L68" s="43">
        <v>149627</v>
      </c>
      <c r="M68" s="27">
        <v>-4500</v>
      </c>
      <c r="N68" s="44">
        <v>340649</v>
      </c>
      <c r="O68" s="73">
        <v>-65818</v>
      </c>
    </row>
    <row r="69" spans="1:15" x14ac:dyDescent="0.2">
      <c r="A69" s="41">
        <v>26080</v>
      </c>
      <c r="B69" s="70">
        <v>806</v>
      </c>
      <c r="C69" s="27">
        <v>1332</v>
      </c>
      <c r="D69" s="41" t="s">
        <v>110</v>
      </c>
      <c r="E69" s="27">
        <v>0</v>
      </c>
      <c r="F69" s="27">
        <v>0</v>
      </c>
      <c r="G69" s="27">
        <v>0</v>
      </c>
      <c r="H69" s="43">
        <v>191022</v>
      </c>
      <c r="I69" s="27">
        <v>0</v>
      </c>
      <c r="J69" s="27">
        <v>11000</v>
      </c>
      <c r="K69" s="42">
        <v>-11000</v>
      </c>
      <c r="L69" s="43">
        <v>138627</v>
      </c>
      <c r="M69" s="27">
        <v>-11000</v>
      </c>
      <c r="N69" s="44">
        <v>329649</v>
      </c>
      <c r="O69" s="73" t="s">
        <v>89</v>
      </c>
    </row>
    <row r="70" spans="1:15" x14ac:dyDescent="0.2">
      <c r="A70" s="41">
        <v>16290</v>
      </c>
      <c r="B70" s="70">
        <v>806</v>
      </c>
      <c r="C70" s="27">
        <v>553</v>
      </c>
      <c r="D70" s="71" t="s">
        <v>320</v>
      </c>
      <c r="E70" s="42">
        <v>476</v>
      </c>
      <c r="F70" s="42">
        <v>0</v>
      </c>
      <c r="G70" s="42">
        <v>476</v>
      </c>
      <c r="H70" s="43">
        <v>191498</v>
      </c>
      <c r="I70" s="42">
        <v>3056</v>
      </c>
      <c r="J70" s="42">
        <v>0</v>
      </c>
      <c r="K70" s="42">
        <v>3056</v>
      </c>
      <c r="L70" s="43">
        <v>141683</v>
      </c>
      <c r="M70" s="27">
        <v>3532</v>
      </c>
      <c r="N70" s="44">
        <v>333181</v>
      </c>
      <c r="O70" s="74">
        <v>-81820</v>
      </c>
    </row>
    <row r="71" spans="1:15" x14ac:dyDescent="0.2">
      <c r="A71" s="41">
        <v>26038</v>
      </c>
      <c r="B71" s="70">
        <v>806</v>
      </c>
      <c r="C71" s="27"/>
      <c r="D71" s="41" t="s">
        <v>111</v>
      </c>
      <c r="E71" s="27">
        <v>0</v>
      </c>
      <c r="F71" s="27">
        <v>0</v>
      </c>
      <c r="G71" s="27">
        <v>0</v>
      </c>
      <c r="H71" s="43">
        <v>191498</v>
      </c>
      <c r="I71" s="27">
        <v>0</v>
      </c>
      <c r="J71" s="27">
        <v>1</v>
      </c>
      <c r="K71" s="27">
        <v>-1</v>
      </c>
      <c r="L71" s="43">
        <v>141682</v>
      </c>
      <c r="M71" s="27">
        <v>-1</v>
      </c>
      <c r="N71" s="44">
        <v>333180</v>
      </c>
    </row>
    <row r="72" spans="1:15" ht="13.5" thickBot="1" x14ac:dyDescent="0.25">
      <c r="A72" s="49">
        <v>26192</v>
      </c>
      <c r="B72" s="80">
        <v>806</v>
      </c>
      <c r="C72" s="50"/>
      <c r="D72" s="49" t="s">
        <v>112</v>
      </c>
      <c r="E72" s="50">
        <v>0</v>
      </c>
      <c r="F72" s="50">
        <v>0</v>
      </c>
      <c r="G72" s="50">
        <v>0</v>
      </c>
      <c r="H72" s="61">
        <v>191498</v>
      </c>
      <c r="I72" s="50">
        <v>0</v>
      </c>
      <c r="J72" s="50">
        <v>0</v>
      </c>
      <c r="K72" s="50">
        <v>0</v>
      </c>
      <c r="L72" s="61">
        <v>141682</v>
      </c>
      <c r="M72" s="50">
        <v>0</v>
      </c>
      <c r="N72" s="62">
        <v>333180</v>
      </c>
      <c r="O72" s="82" t="s">
        <v>113</v>
      </c>
    </row>
    <row r="73" spans="1:15" x14ac:dyDescent="0.2">
      <c r="A73" s="45">
        <v>16254</v>
      </c>
      <c r="B73" s="79">
        <v>807</v>
      </c>
      <c r="C73" s="46"/>
      <c r="D73" s="45" t="s">
        <v>114</v>
      </c>
      <c r="E73" s="46">
        <v>0</v>
      </c>
      <c r="F73" s="46">
        <v>0</v>
      </c>
      <c r="G73" s="46">
        <v>0</v>
      </c>
      <c r="H73" s="43">
        <v>191498</v>
      </c>
      <c r="I73" s="46">
        <v>0</v>
      </c>
      <c r="J73" s="46">
        <v>0</v>
      </c>
      <c r="K73" s="46">
        <v>0</v>
      </c>
      <c r="L73" s="43">
        <v>141682</v>
      </c>
      <c r="M73" s="46">
        <v>0</v>
      </c>
      <c r="N73" s="44">
        <v>333180</v>
      </c>
    </row>
    <row r="74" spans="1:15" x14ac:dyDescent="0.2">
      <c r="A74" s="41">
        <v>26146</v>
      </c>
      <c r="B74" s="70">
        <v>807</v>
      </c>
      <c r="C74" s="27"/>
      <c r="D74" s="41" t="s">
        <v>115</v>
      </c>
      <c r="E74" s="46">
        <v>0</v>
      </c>
      <c r="F74" s="46">
        <v>0</v>
      </c>
      <c r="G74" s="46">
        <v>0</v>
      </c>
      <c r="H74" s="43">
        <v>191498</v>
      </c>
      <c r="I74" s="46">
        <v>0</v>
      </c>
      <c r="J74" s="46">
        <v>0</v>
      </c>
      <c r="K74" s="46">
        <v>0</v>
      </c>
      <c r="L74" s="43">
        <v>141682</v>
      </c>
      <c r="M74" s="46">
        <v>0</v>
      </c>
      <c r="N74" s="44">
        <v>333180</v>
      </c>
    </row>
    <row r="75" spans="1:15" x14ac:dyDescent="0.2">
      <c r="A75" s="45">
        <v>26136</v>
      </c>
      <c r="B75" s="79">
        <v>807</v>
      </c>
      <c r="C75" s="46"/>
      <c r="D75" s="45" t="s">
        <v>116</v>
      </c>
      <c r="E75" s="27">
        <v>0</v>
      </c>
      <c r="F75" s="27">
        <v>0</v>
      </c>
      <c r="G75" s="27">
        <v>0</v>
      </c>
      <c r="H75" s="43">
        <v>191498</v>
      </c>
      <c r="I75" s="27">
        <v>0</v>
      </c>
      <c r="J75" s="27">
        <v>0</v>
      </c>
      <c r="K75" s="27">
        <v>0</v>
      </c>
      <c r="L75" s="43">
        <v>141682</v>
      </c>
      <c r="M75" s="27">
        <v>0</v>
      </c>
      <c r="N75" s="44">
        <v>333180</v>
      </c>
    </row>
    <row r="76" spans="1:15" x14ac:dyDescent="0.2">
      <c r="A76" s="41">
        <v>26184</v>
      </c>
      <c r="B76" s="70">
        <v>807</v>
      </c>
      <c r="C76" s="27"/>
      <c r="D76" s="41" t="s">
        <v>117</v>
      </c>
      <c r="E76" s="42">
        <v>0</v>
      </c>
      <c r="F76" s="42">
        <v>10000</v>
      </c>
      <c r="G76" s="42">
        <v>-10000</v>
      </c>
      <c r="H76" s="43">
        <v>181498</v>
      </c>
      <c r="I76" s="27">
        <v>0</v>
      </c>
      <c r="J76" s="27">
        <v>0</v>
      </c>
      <c r="K76" s="27">
        <v>0</v>
      </c>
      <c r="L76" s="43">
        <v>141682</v>
      </c>
      <c r="M76" s="27">
        <v>-10000</v>
      </c>
      <c r="N76" s="44">
        <v>323180</v>
      </c>
    </row>
    <row r="77" spans="1:15" x14ac:dyDescent="0.2">
      <c r="A77" s="41">
        <v>16306</v>
      </c>
      <c r="B77" s="70">
        <v>807</v>
      </c>
      <c r="C77" s="27"/>
      <c r="D77" s="41" t="s">
        <v>118</v>
      </c>
      <c r="E77" s="27">
        <v>0</v>
      </c>
      <c r="F77" s="27">
        <v>0</v>
      </c>
      <c r="G77" s="27">
        <v>0</v>
      </c>
      <c r="H77" s="43">
        <v>181498</v>
      </c>
      <c r="I77" s="27">
        <v>0</v>
      </c>
      <c r="J77" s="27">
        <v>0</v>
      </c>
      <c r="K77" s="27">
        <v>0</v>
      </c>
      <c r="L77" s="43">
        <v>141682</v>
      </c>
      <c r="M77" s="27">
        <v>0</v>
      </c>
      <c r="N77" s="44">
        <v>323180</v>
      </c>
    </row>
    <row r="78" spans="1:15" x14ac:dyDescent="0.2">
      <c r="A78" s="68">
        <v>26168</v>
      </c>
      <c r="B78" s="70">
        <v>807</v>
      </c>
      <c r="C78" s="27"/>
      <c r="D78" s="41" t="s">
        <v>119</v>
      </c>
      <c r="E78" s="42">
        <v>0</v>
      </c>
      <c r="F78" s="42">
        <v>20000</v>
      </c>
      <c r="G78" s="42">
        <v>-20000</v>
      </c>
      <c r="H78" s="43">
        <v>161498</v>
      </c>
      <c r="I78" s="27">
        <v>0</v>
      </c>
      <c r="J78" s="27">
        <v>0</v>
      </c>
      <c r="K78" s="27">
        <v>0</v>
      </c>
      <c r="L78" s="43">
        <v>141682</v>
      </c>
      <c r="M78" s="27">
        <v>-20000</v>
      </c>
      <c r="N78" s="44">
        <v>303180</v>
      </c>
    </row>
    <row r="79" spans="1:15" x14ac:dyDescent="0.2">
      <c r="A79" s="41">
        <v>26154</v>
      </c>
      <c r="B79" s="70">
        <v>807</v>
      </c>
      <c r="C79" s="27"/>
      <c r="D79" s="41" t="s">
        <v>120</v>
      </c>
      <c r="E79" s="27">
        <v>0</v>
      </c>
      <c r="F79" s="27">
        <v>10000</v>
      </c>
      <c r="G79" s="27">
        <v>-10000</v>
      </c>
      <c r="H79" s="43">
        <v>151498</v>
      </c>
      <c r="I79" s="27">
        <v>0</v>
      </c>
      <c r="J79" s="27">
        <v>0</v>
      </c>
      <c r="K79" s="27">
        <v>0</v>
      </c>
      <c r="L79" s="43">
        <v>141682</v>
      </c>
      <c r="M79" s="27">
        <v>-10000</v>
      </c>
      <c r="N79" s="44">
        <v>293180</v>
      </c>
    </row>
    <row r="80" spans="1:15" x14ac:dyDescent="0.2">
      <c r="A80" s="41">
        <v>26073</v>
      </c>
      <c r="B80" s="70">
        <v>807</v>
      </c>
      <c r="C80" s="27">
        <v>3521</v>
      </c>
      <c r="D80" s="41" t="s">
        <v>121</v>
      </c>
      <c r="E80" s="27">
        <v>0</v>
      </c>
      <c r="F80" s="27">
        <v>0</v>
      </c>
      <c r="G80" s="27">
        <v>0</v>
      </c>
      <c r="H80" s="43">
        <v>151498</v>
      </c>
      <c r="I80" s="27">
        <v>0</v>
      </c>
      <c r="J80" s="42">
        <v>100013</v>
      </c>
      <c r="K80" s="42">
        <v>-100013</v>
      </c>
      <c r="L80" s="43">
        <v>41669</v>
      </c>
      <c r="M80" s="27">
        <v>-100013</v>
      </c>
      <c r="N80" s="44">
        <v>193167</v>
      </c>
    </row>
    <row r="81" spans="1:15" x14ac:dyDescent="0.2">
      <c r="A81" s="68">
        <v>26063</v>
      </c>
      <c r="B81" s="70">
        <v>807</v>
      </c>
      <c r="C81" s="27"/>
      <c r="D81" s="41" t="s">
        <v>122</v>
      </c>
      <c r="E81" s="27">
        <v>0</v>
      </c>
      <c r="F81" s="27">
        <v>0</v>
      </c>
      <c r="G81" s="27">
        <v>0</v>
      </c>
      <c r="H81" s="43">
        <v>151498</v>
      </c>
      <c r="I81" s="27">
        <v>0</v>
      </c>
      <c r="J81" s="27">
        <v>0</v>
      </c>
      <c r="K81" s="27">
        <v>0</v>
      </c>
      <c r="L81" s="43">
        <v>41669</v>
      </c>
      <c r="M81" s="27">
        <v>0</v>
      </c>
      <c r="N81" s="44">
        <v>193167</v>
      </c>
    </row>
    <row r="82" spans="1:15" x14ac:dyDescent="0.2">
      <c r="A82" s="75">
        <v>16241</v>
      </c>
      <c r="B82" s="76">
        <v>807</v>
      </c>
      <c r="C82" s="77"/>
      <c r="D82" s="75" t="s">
        <v>123</v>
      </c>
      <c r="E82" s="27">
        <v>100</v>
      </c>
      <c r="F82" s="27">
        <v>0</v>
      </c>
      <c r="G82" s="27">
        <v>100</v>
      </c>
      <c r="H82" s="43">
        <v>151598</v>
      </c>
      <c r="I82" s="27">
        <v>0</v>
      </c>
      <c r="J82" s="27">
        <v>0</v>
      </c>
      <c r="K82" s="27">
        <v>0</v>
      </c>
      <c r="L82" s="43">
        <v>41669</v>
      </c>
      <c r="M82" s="27">
        <v>100</v>
      </c>
      <c r="N82" s="44">
        <v>193267</v>
      </c>
    </row>
    <row r="83" spans="1:15" x14ac:dyDescent="0.2">
      <c r="A83" s="41">
        <v>16094</v>
      </c>
      <c r="B83" s="70">
        <v>808</v>
      </c>
      <c r="C83" s="27"/>
      <c r="D83" s="41" t="s">
        <v>124</v>
      </c>
      <c r="E83" s="27">
        <v>15</v>
      </c>
      <c r="F83" s="27">
        <v>0</v>
      </c>
      <c r="G83" s="27">
        <v>15</v>
      </c>
      <c r="H83" s="43">
        <v>151613</v>
      </c>
      <c r="I83" s="27">
        <v>0</v>
      </c>
      <c r="J83" s="27">
        <v>0</v>
      </c>
      <c r="K83" s="27">
        <v>0</v>
      </c>
      <c r="L83" s="43">
        <v>41669</v>
      </c>
      <c r="M83" s="27">
        <v>15</v>
      </c>
      <c r="N83" s="44">
        <v>193282</v>
      </c>
    </row>
    <row r="84" spans="1:15" x14ac:dyDescent="0.2">
      <c r="A84" s="75">
        <v>26013</v>
      </c>
      <c r="B84" s="76">
        <v>808</v>
      </c>
      <c r="C84" s="77"/>
      <c r="D84" s="75" t="s">
        <v>125</v>
      </c>
      <c r="E84" s="46">
        <v>0</v>
      </c>
      <c r="F84" s="46">
        <v>10</v>
      </c>
      <c r="G84" s="46">
        <v>-10</v>
      </c>
      <c r="H84" s="43">
        <v>151603</v>
      </c>
      <c r="I84" s="46">
        <v>0</v>
      </c>
      <c r="J84" s="46">
        <v>0</v>
      </c>
      <c r="K84" s="46">
        <v>0</v>
      </c>
      <c r="L84" s="43">
        <v>41669</v>
      </c>
      <c r="M84" s="46">
        <v>-10</v>
      </c>
      <c r="N84" s="44">
        <v>193272</v>
      </c>
    </row>
    <row r="85" spans="1:15" x14ac:dyDescent="0.2">
      <c r="A85" s="45">
        <v>26151</v>
      </c>
      <c r="B85" s="79">
        <v>809</v>
      </c>
      <c r="C85" s="46"/>
      <c r="D85" s="45" t="s">
        <v>126</v>
      </c>
      <c r="E85" s="46">
        <v>0</v>
      </c>
      <c r="F85" s="46">
        <v>0</v>
      </c>
      <c r="G85" s="46">
        <v>0</v>
      </c>
      <c r="H85" s="43">
        <v>151603</v>
      </c>
      <c r="I85" s="46">
        <v>0</v>
      </c>
      <c r="J85" s="46">
        <v>0</v>
      </c>
      <c r="K85" s="46">
        <v>0</v>
      </c>
      <c r="L85" s="43">
        <v>41669</v>
      </c>
      <c r="M85" s="46">
        <v>0</v>
      </c>
      <c r="N85" s="44">
        <v>193272</v>
      </c>
    </row>
    <row r="86" spans="1:15" x14ac:dyDescent="0.2">
      <c r="A86" s="83">
        <v>26207</v>
      </c>
      <c r="B86" s="79">
        <v>809</v>
      </c>
      <c r="C86" s="46"/>
      <c r="D86" s="83" t="s">
        <v>127</v>
      </c>
      <c r="E86" s="46">
        <v>0</v>
      </c>
      <c r="F86" s="46">
        <v>0</v>
      </c>
      <c r="G86" s="46">
        <v>0</v>
      </c>
      <c r="H86" s="43">
        <v>151603</v>
      </c>
      <c r="I86" s="46">
        <v>0</v>
      </c>
      <c r="J86" s="46">
        <v>0</v>
      </c>
      <c r="K86" s="46">
        <v>0</v>
      </c>
      <c r="L86" s="43">
        <v>41669</v>
      </c>
      <c r="M86" s="46">
        <v>0</v>
      </c>
      <c r="N86" s="44">
        <v>193272</v>
      </c>
    </row>
    <row r="87" spans="1:15" x14ac:dyDescent="0.2">
      <c r="A87" s="45">
        <v>16057</v>
      </c>
      <c r="B87" s="79">
        <v>809</v>
      </c>
      <c r="C87" s="46"/>
      <c r="D87" s="45" t="s">
        <v>128</v>
      </c>
      <c r="E87" s="46">
        <v>686</v>
      </c>
      <c r="F87" s="46">
        <v>0</v>
      </c>
      <c r="G87" s="46">
        <v>686</v>
      </c>
      <c r="H87" s="43">
        <v>152289</v>
      </c>
      <c r="I87" s="46">
        <v>0</v>
      </c>
      <c r="J87" s="46">
        <v>0</v>
      </c>
      <c r="K87" s="46">
        <v>0</v>
      </c>
      <c r="L87" s="43">
        <v>41669</v>
      </c>
      <c r="M87" s="46">
        <v>686</v>
      </c>
      <c r="N87" s="44">
        <v>193958</v>
      </c>
    </row>
    <row r="88" spans="1:15" ht="12.75" customHeight="1" x14ac:dyDescent="0.2">
      <c r="A88" s="45">
        <v>26155</v>
      </c>
      <c r="B88" s="79">
        <v>809</v>
      </c>
      <c r="C88" s="46"/>
      <c r="D88" s="45" t="s">
        <v>129</v>
      </c>
      <c r="E88" s="46">
        <v>0</v>
      </c>
      <c r="F88" s="46">
        <v>0</v>
      </c>
      <c r="G88" s="46">
        <v>0</v>
      </c>
      <c r="H88" s="43">
        <v>152289</v>
      </c>
      <c r="I88" s="46">
        <v>0</v>
      </c>
      <c r="J88" s="46">
        <v>65</v>
      </c>
      <c r="K88" s="46">
        <v>-65</v>
      </c>
      <c r="L88" s="43">
        <v>41604</v>
      </c>
      <c r="M88" s="46">
        <v>-65</v>
      </c>
      <c r="N88" s="44">
        <v>193893</v>
      </c>
    </row>
    <row r="89" spans="1:15" x14ac:dyDescent="0.2">
      <c r="A89" s="68">
        <v>16151</v>
      </c>
      <c r="B89" s="70">
        <v>809</v>
      </c>
      <c r="C89" s="27">
        <v>3536</v>
      </c>
      <c r="D89" s="71" t="s">
        <v>321</v>
      </c>
      <c r="E89" s="27">
        <v>0</v>
      </c>
      <c r="F89" s="27">
        <v>0</v>
      </c>
      <c r="G89" s="27">
        <v>0</v>
      </c>
      <c r="H89" s="43">
        <v>152289</v>
      </c>
      <c r="I89" s="42">
        <v>128669</v>
      </c>
      <c r="J89" s="42">
        <v>0</v>
      </c>
      <c r="K89" s="59">
        <v>128669</v>
      </c>
      <c r="L89" s="43">
        <v>170273</v>
      </c>
      <c r="M89" s="42">
        <v>128669</v>
      </c>
      <c r="N89" s="44">
        <v>322562</v>
      </c>
    </row>
    <row r="90" spans="1:15" x14ac:dyDescent="0.2">
      <c r="A90" s="68">
        <v>16354</v>
      </c>
      <c r="B90" s="70">
        <v>809</v>
      </c>
      <c r="C90" s="27"/>
      <c r="D90" s="71" t="s">
        <v>322</v>
      </c>
      <c r="E90" s="42">
        <v>87362</v>
      </c>
      <c r="F90" s="42">
        <v>8147</v>
      </c>
      <c r="G90" s="42">
        <v>79215</v>
      </c>
      <c r="H90" s="43">
        <v>231504</v>
      </c>
      <c r="I90" s="27">
        <v>0</v>
      </c>
      <c r="J90" s="27">
        <v>0</v>
      </c>
      <c r="K90" s="27">
        <v>0</v>
      </c>
      <c r="L90" s="43">
        <v>170273</v>
      </c>
      <c r="M90" s="27">
        <v>79215</v>
      </c>
      <c r="N90" s="44">
        <v>401777</v>
      </c>
      <c r="O90" s="73" t="s">
        <v>83</v>
      </c>
    </row>
    <row r="91" spans="1:15" x14ac:dyDescent="0.2">
      <c r="A91" s="41">
        <v>26208</v>
      </c>
      <c r="B91" s="70">
        <v>809</v>
      </c>
      <c r="C91" s="27"/>
      <c r="D91" s="41" t="s">
        <v>130</v>
      </c>
      <c r="E91" s="27">
        <v>0</v>
      </c>
      <c r="F91" s="27">
        <v>20</v>
      </c>
      <c r="G91" s="27">
        <v>-20</v>
      </c>
      <c r="H91" s="43">
        <v>231484</v>
      </c>
      <c r="I91" s="27">
        <v>0</v>
      </c>
      <c r="J91" s="27">
        <v>0</v>
      </c>
      <c r="K91" s="27">
        <v>0</v>
      </c>
      <c r="L91" s="43">
        <v>170273</v>
      </c>
      <c r="M91" s="27">
        <v>-20</v>
      </c>
      <c r="N91" s="44">
        <v>401757</v>
      </c>
      <c r="O91" s="73">
        <v>-46526</v>
      </c>
    </row>
    <row r="92" spans="1:15" x14ac:dyDescent="0.2">
      <c r="A92" s="41">
        <v>26049</v>
      </c>
      <c r="B92" s="70">
        <v>809</v>
      </c>
      <c r="C92" s="27"/>
      <c r="D92" s="41" t="s">
        <v>131</v>
      </c>
      <c r="E92" s="27">
        <v>0</v>
      </c>
      <c r="F92" s="27">
        <v>0</v>
      </c>
      <c r="G92" s="27">
        <v>0</v>
      </c>
      <c r="H92" s="43">
        <v>231484</v>
      </c>
      <c r="I92" s="27">
        <v>0</v>
      </c>
      <c r="J92" s="27">
        <v>0</v>
      </c>
      <c r="K92" s="27">
        <v>0</v>
      </c>
      <c r="L92" s="43">
        <v>170273</v>
      </c>
      <c r="M92" s="27">
        <v>0</v>
      </c>
      <c r="N92" s="44">
        <v>401757</v>
      </c>
      <c r="O92" s="73" t="s">
        <v>86</v>
      </c>
    </row>
    <row r="93" spans="1:15" x14ac:dyDescent="0.2">
      <c r="A93" s="41">
        <v>26061</v>
      </c>
      <c r="B93" s="70">
        <v>809</v>
      </c>
      <c r="C93" s="27">
        <v>1038</v>
      </c>
      <c r="D93" s="41" t="s">
        <v>132</v>
      </c>
      <c r="E93" s="27">
        <v>0</v>
      </c>
      <c r="F93" s="27">
        <v>0</v>
      </c>
      <c r="G93" s="27">
        <v>0</v>
      </c>
      <c r="H93" s="43">
        <v>231484</v>
      </c>
      <c r="I93" s="27">
        <v>0</v>
      </c>
      <c r="J93" s="27">
        <v>48</v>
      </c>
      <c r="K93" s="27">
        <v>-48</v>
      </c>
      <c r="L93" s="43">
        <v>170225</v>
      </c>
      <c r="M93" s="27">
        <v>-48</v>
      </c>
      <c r="N93" s="44">
        <v>401709</v>
      </c>
      <c r="O93" s="73">
        <v>-93775</v>
      </c>
    </row>
    <row r="94" spans="1:15" x14ac:dyDescent="0.2">
      <c r="A94" s="41">
        <v>26023</v>
      </c>
      <c r="B94" s="70">
        <v>809</v>
      </c>
      <c r="C94" s="27"/>
      <c r="D94" s="41" t="s">
        <v>133</v>
      </c>
      <c r="E94" s="27">
        <v>0</v>
      </c>
      <c r="F94" s="42">
        <v>14000</v>
      </c>
      <c r="G94" s="27">
        <v>-14000</v>
      </c>
      <c r="H94" s="43">
        <v>217484</v>
      </c>
      <c r="I94" s="27">
        <v>0</v>
      </c>
      <c r="J94" s="27">
        <v>0</v>
      </c>
      <c r="K94" s="27">
        <v>0</v>
      </c>
      <c r="L94" s="43">
        <v>170225</v>
      </c>
      <c r="M94" s="27">
        <v>-14000</v>
      </c>
      <c r="N94" s="44">
        <v>387709</v>
      </c>
      <c r="O94" s="73" t="s">
        <v>89</v>
      </c>
    </row>
    <row r="95" spans="1:15" x14ac:dyDescent="0.2">
      <c r="A95" s="41">
        <v>26209</v>
      </c>
      <c r="B95" s="70">
        <v>809</v>
      </c>
      <c r="C95" s="27"/>
      <c r="D95" s="41" t="s">
        <v>134</v>
      </c>
      <c r="E95" s="27">
        <v>0</v>
      </c>
      <c r="F95" s="27">
        <v>0</v>
      </c>
      <c r="G95" s="27">
        <v>0</v>
      </c>
      <c r="H95" s="43">
        <v>217484</v>
      </c>
      <c r="I95" s="27">
        <v>0</v>
      </c>
      <c r="J95" s="27">
        <v>0</v>
      </c>
      <c r="K95" s="27">
        <v>0</v>
      </c>
      <c r="L95" s="43">
        <v>170225</v>
      </c>
      <c r="M95" s="27">
        <v>0</v>
      </c>
      <c r="N95" s="44">
        <v>387709</v>
      </c>
      <c r="O95" s="74">
        <v>-140301</v>
      </c>
    </row>
    <row r="96" spans="1:15" x14ac:dyDescent="0.2">
      <c r="A96" s="45">
        <v>16247</v>
      </c>
      <c r="B96" s="79">
        <v>809</v>
      </c>
      <c r="C96" s="46">
        <v>7061</v>
      </c>
      <c r="D96" s="45" t="s">
        <v>135</v>
      </c>
      <c r="E96" s="59">
        <v>0</v>
      </c>
      <c r="F96" s="59">
        <v>0</v>
      </c>
      <c r="G96" s="59">
        <v>0</v>
      </c>
      <c r="H96" s="43">
        <v>217484</v>
      </c>
      <c r="I96" s="46">
        <v>0</v>
      </c>
      <c r="J96" s="46">
        <v>0</v>
      </c>
      <c r="K96" s="59">
        <v>0</v>
      </c>
      <c r="L96" s="43">
        <v>170225</v>
      </c>
      <c r="M96" s="59">
        <v>0</v>
      </c>
      <c r="N96" s="44">
        <v>387709</v>
      </c>
    </row>
    <row r="97" spans="1:15" ht="13.5" thickBot="1" x14ac:dyDescent="0.25">
      <c r="A97" s="49">
        <v>26042</v>
      </c>
      <c r="B97" s="80">
        <v>809</v>
      </c>
      <c r="C97" s="50"/>
      <c r="D97" s="49" t="s">
        <v>136</v>
      </c>
      <c r="E97" s="50">
        <v>0</v>
      </c>
      <c r="F97" s="50">
        <v>10</v>
      </c>
      <c r="G97" s="50">
        <v>-10</v>
      </c>
      <c r="H97" s="61">
        <v>217474</v>
      </c>
      <c r="I97" s="50">
        <v>0</v>
      </c>
      <c r="J97" s="50">
        <v>0</v>
      </c>
      <c r="K97" s="50">
        <v>0</v>
      </c>
      <c r="L97" s="61">
        <v>170225</v>
      </c>
      <c r="M97" s="50">
        <v>-10</v>
      </c>
      <c r="N97" s="62">
        <v>387699</v>
      </c>
      <c r="O97" s="84" t="s">
        <v>137</v>
      </c>
    </row>
    <row r="98" spans="1:15" x14ac:dyDescent="0.2">
      <c r="A98" s="37">
        <v>26129</v>
      </c>
      <c r="B98" s="85">
        <v>810</v>
      </c>
      <c r="C98" s="36">
        <v>1432</v>
      </c>
      <c r="D98" s="37" t="s">
        <v>138</v>
      </c>
      <c r="E98" s="27">
        <v>0</v>
      </c>
      <c r="F98" s="27">
        <v>65559</v>
      </c>
      <c r="G98" s="59">
        <v>-65559</v>
      </c>
      <c r="H98" s="72">
        <v>151915</v>
      </c>
      <c r="I98" s="42">
        <v>0</v>
      </c>
      <c r="J98" s="42">
        <v>0</v>
      </c>
      <c r="K98" s="42">
        <v>0</v>
      </c>
      <c r="L98" s="43">
        <v>170225</v>
      </c>
      <c r="M98" s="27">
        <v>-65559</v>
      </c>
      <c r="N98" s="44">
        <v>322140</v>
      </c>
    </row>
    <row r="99" spans="1:15" x14ac:dyDescent="0.2">
      <c r="A99" s="86">
        <v>16366</v>
      </c>
      <c r="B99" s="87">
        <v>810</v>
      </c>
      <c r="C99" s="88"/>
      <c r="D99" s="86" t="s">
        <v>139</v>
      </c>
      <c r="E99" s="27">
        <v>2000</v>
      </c>
      <c r="F99" s="27">
        <v>0</v>
      </c>
      <c r="G99" s="27">
        <v>2000</v>
      </c>
      <c r="H99" s="43">
        <v>153915</v>
      </c>
      <c r="I99" s="27">
        <v>0</v>
      </c>
      <c r="J99" s="27">
        <v>0</v>
      </c>
      <c r="K99" s="27">
        <v>0</v>
      </c>
      <c r="L99" s="43">
        <v>170225</v>
      </c>
      <c r="M99" s="27">
        <v>2000</v>
      </c>
      <c r="N99" s="44">
        <v>324140</v>
      </c>
    </row>
    <row r="100" spans="1:15" x14ac:dyDescent="0.2">
      <c r="A100" s="41">
        <v>26022</v>
      </c>
      <c r="B100" s="70">
        <v>811</v>
      </c>
      <c r="C100" s="27"/>
      <c r="D100" s="41" t="s">
        <v>140</v>
      </c>
      <c r="E100" s="27">
        <v>0</v>
      </c>
      <c r="F100" s="27">
        <v>0</v>
      </c>
      <c r="G100" s="27">
        <v>0</v>
      </c>
      <c r="H100" s="43">
        <v>153915</v>
      </c>
      <c r="I100" s="27">
        <v>0</v>
      </c>
      <c r="J100" s="27">
        <v>0</v>
      </c>
      <c r="K100" s="27">
        <v>0</v>
      </c>
      <c r="L100" s="43">
        <v>170225</v>
      </c>
      <c r="M100" s="27">
        <v>0</v>
      </c>
      <c r="N100" s="44">
        <v>324140</v>
      </c>
    </row>
    <row r="101" spans="1:15" x14ac:dyDescent="0.2">
      <c r="A101" s="41">
        <v>16087</v>
      </c>
      <c r="B101" s="70">
        <v>811</v>
      </c>
      <c r="C101" s="27"/>
      <c r="D101" s="41" t="s">
        <v>141</v>
      </c>
      <c r="E101" s="27">
        <v>0</v>
      </c>
      <c r="F101" s="27">
        <v>0</v>
      </c>
      <c r="G101" s="27">
        <v>0</v>
      </c>
      <c r="H101" s="43">
        <v>153915</v>
      </c>
      <c r="I101" s="27">
        <v>0</v>
      </c>
      <c r="J101" s="27">
        <v>0</v>
      </c>
      <c r="K101" s="27">
        <v>0</v>
      </c>
      <c r="L101" s="43">
        <v>170225</v>
      </c>
      <c r="M101" s="27">
        <v>0</v>
      </c>
      <c r="N101" s="44">
        <v>324140</v>
      </c>
    </row>
    <row r="102" spans="1:15" ht="12.75" customHeight="1" x14ac:dyDescent="0.2">
      <c r="A102" s="68">
        <v>26008</v>
      </c>
      <c r="B102" s="89">
        <v>811</v>
      </c>
      <c r="C102" s="27"/>
      <c r="D102" s="41" t="s">
        <v>142</v>
      </c>
      <c r="E102" s="42">
        <v>0</v>
      </c>
      <c r="F102" s="42">
        <v>0</v>
      </c>
      <c r="G102" s="42">
        <v>0</v>
      </c>
      <c r="H102" s="43">
        <v>153915</v>
      </c>
      <c r="I102" s="27">
        <v>0</v>
      </c>
      <c r="J102" s="27">
        <v>0</v>
      </c>
      <c r="K102" s="27">
        <v>0</v>
      </c>
      <c r="L102" s="43">
        <v>170225</v>
      </c>
      <c r="M102" s="27">
        <v>0</v>
      </c>
      <c r="N102" s="44">
        <v>324140</v>
      </c>
    </row>
    <row r="103" spans="1:15" x14ac:dyDescent="0.2">
      <c r="A103" s="41">
        <v>16321</v>
      </c>
      <c r="B103" s="70">
        <v>811</v>
      </c>
      <c r="C103" s="27">
        <v>6790</v>
      </c>
      <c r="D103" s="41" t="s">
        <v>143</v>
      </c>
      <c r="E103" s="27">
        <v>0</v>
      </c>
      <c r="F103" s="27">
        <v>0</v>
      </c>
      <c r="G103" s="27">
        <v>0</v>
      </c>
      <c r="H103" s="43">
        <v>153915</v>
      </c>
      <c r="I103" s="27">
        <v>182</v>
      </c>
      <c r="J103" s="27">
        <v>0</v>
      </c>
      <c r="K103" s="27">
        <v>182</v>
      </c>
      <c r="L103" s="43">
        <v>170407</v>
      </c>
      <c r="M103" s="27">
        <v>182</v>
      </c>
      <c r="N103" s="44">
        <v>324322</v>
      </c>
    </row>
    <row r="104" spans="1:15" x14ac:dyDescent="0.2">
      <c r="A104" s="41">
        <v>16322</v>
      </c>
      <c r="B104" s="70">
        <v>811</v>
      </c>
      <c r="C104" s="27">
        <v>6759</v>
      </c>
      <c r="D104" s="41" t="s">
        <v>144</v>
      </c>
      <c r="E104" s="27">
        <v>0</v>
      </c>
      <c r="F104" s="27">
        <v>0</v>
      </c>
      <c r="G104" s="27">
        <v>0</v>
      </c>
      <c r="H104" s="43">
        <v>153915</v>
      </c>
      <c r="I104" s="27">
        <v>0</v>
      </c>
      <c r="J104" s="27">
        <v>0</v>
      </c>
      <c r="K104" s="27">
        <v>0</v>
      </c>
      <c r="L104" s="43">
        <v>170407</v>
      </c>
      <c r="M104" s="27">
        <v>0</v>
      </c>
      <c r="N104" s="44">
        <v>324322</v>
      </c>
    </row>
    <row r="105" spans="1:15" x14ac:dyDescent="0.2">
      <c r="A105" s="41">
        <v>26160</v>
      </c>
      <c r="B105" s="70">
        <v>811</v>
      </c>
      <c r="C105" s="27">
        <v>3555</v>
      </c>
      <c r="D105" s="41" t="s">
        <v>145</v>
      </c>
      <c r="E105" s="27">
        <v>0</v>
      </c>
      <c r="F105" s="27">
        <v>0</v>
      </c>
      <c r="G105" s="27">
        <v>0</v>
      </c>
      <c r="H105" s="43">
        <v>153915</v>
      </c>
      <c r="I105" s="27">
        <v>0</v>
      </c>
      <c r="J105" s="27">
        <v>7000</v>
      </c>
      <c r="K105" s="27">
        <v>-7000</v>
      </c>
      <c r="L105" s="43">
        <v>163407</v>
      </c>
      <c r="M105" s="27">
        <v>-7000</v>
      </c>
      <c r="N105" s="44">
        <v>317322</v>
      </c>
    </row>
    <row r="106" spans="1:15" x14ac:dyDescent="0.2">
      <c r="A106" s="75">
        <v>26011</v>
      </c>
      <c r="B106" s="76">
        <v>811</v>
      </c>
      <c r="C106" s="77"/>
      <c r="D106" s="75" t="s">
        <v>146</v>
      </c>
      <c r="E106" s="27">
        <v>0</v>
      </c>
      <c r="F106" s="27">
        <v>10</v>
      </c>
      <c r="G106" s="27">
        <v>-10</v>
      </c>
      <c r="H106" s="43">
        <v>153905</v>
      </c>
      <c r="I106" s="27">
        <v>0</v>
      </c>
      <c r="J106" s="27">
        <v>0</v>
      </c>
      <c r="K106" s="27">
        <v>0</v>
      </c>
      <c r="L106" s="43">
        <v>163407</v>
      </c>
      <c r="M106" s="27">
        <v>-10</v>
      </c>
      <c r="N106" s="44">
        <v>317312</v>
      </c>
    </row>
    <row r="107" spans="1:15" x14ac:dyDescent="0.2">
      <c r="A107" s="45">
        <v>26034</v>
      </c>
      <c r="B107" s="79">
        <v>812</v>
      </c>
      <c r="C107" s="46"/>
      <c r="D107" s="45" t="s">
        <v>147</v>
      </c>
      <c r="E107" s="46">
        <v>0</v>
      </c>
      <c r="F107" s="46">
        <v>10</v>
      </c>
      <c r="G107" s="46">
        <v>-10</v>
      </c>
      <c r="H107" s="43">
        <v>153895</v>
      </c>
      <c r="I107" s="46">
        <v>0</v>
      </c>
      <c r="J107" s="46">
        <v>0</v>
      </c>
      <c r="K107" s="46">
        <v>0</v>
      </c>
      <c r="L107" s="43">
        <v>163407</v>
      </c>
      <c r="M107" s="46">
        <v>-10</v>
      </c>
      <c r="N107" s="44">
        <v>317302</v>
      </c>
    </row>
    <row r="108" spans="1:15" x14ac:dyDescent="0.2">
      <c r="A108" s="41">
        <v>16282</v>
      </c>
      <c r="B108" s="70">
        <v>812</v>
      </c>
      <c r="C108" s="27"/>
      <c r="D108" s="41" t="s">
        <v>148</v>
      </c>
      <c r="E108" s="27">
        <v>1000</v>
      </c>
      <c r="F108" s="27">
        <v>0</v>
      </c>
      <c r="G108" s="27">
        <v>1000</v>
      </c>
      <c r="H108" s="43">
        <v>154895</v>
      </c>
      <c r="I108" s="27">
        <v>0</v>
      </c>
      <c r="J108" s="27">
        <v>0</v>
      </c>
      <c r="K108" s="27">
        <v>0</v>
      </c>
      <c r="L108" s="43">
        <v>163407</v>
      </c>
      <c r="M108" s="27">
        <v>1000</v>
      </c>
      <c r="N108" s="44">
        <v>318302</v>
      </c>
    </row>
    <row r="109" spans="1:15" x14ac:dyDescent="0.2">
      <c r="A109" s="75">
        <v>26076</v>
      </c>
      <c r="B109" s="76">
        <v>812</v>
      </c>
      <c r="C109" s="77"/>
      <c r="D109" s="75" t="s">
        <v>149</v>
      </c>
      <c r="E109" s="27">
        <v>0</v>
      </c>
      <c r="F109" s="27">
        <v>0</v>
      </c>
      <c r="G109" s="27">
        <v>0</v>
      </c>
      <c r="H109" s="43">
        <v>154895</v>
      </c>
      <c r="I109" s="27">
        <v>0</v>
      </c>
      <c r="J109" s="27">
        <v>0</v>
      </c>
      <c r="K109" s="27">
        <v>0</v>
      </c>
      <c r="L109" s="43">
        <v>163407</v>
      </c>
      <c r="M109" s="27">
        <v>0</v>
      </c>
      <c r="N109" s="44">
        <v>318302</v>
      </c>
    </row>
    <row r="110" spans="1:15" x14ac:dyDescent="0.2">
      <c r="A110" s="45">
        <v>26007</v>
      </c>
      <c r="B110" s="79">
        <v>812.1</v>
      </c>
      <c r="C110" s="46"/>
      <c r="D110" s="45" t="s">
        <v>150</v>
      </c>
      <c r="E110" s="46">
        <v>0</v>
      </c>
      <c r="F110" s="46">
        <v>0</v>
      </c>
      <c r="G110" s="46">
        <v>0</v>
      </c>
      <c r="H110" s="43">
        <v>154895</v>
      </c>
      <c r="I110" s="46">
        <v>0</v>
      </c>
      <c r="J110" s="46">
        <v>0</v>
      </c>
      <c r="K110" s="46">
        <v>0</v>
      </c>
      <c r="L110" s="43">
        <v>163407</v>
      </c>
      <c r="M110" s="46">
        <v>0</v>
      </c>
      <c r="N110" s="44">
        <v>318302</v>
      </c>
    </row>
    <row r="111" spans="1:15" ht="13.5" thickBot="1" x14ac:dyDescent="0.25">
      <c r="A111" s="49">
        <v>26092</v>
      </c>
      <c r="B111" s="80">
        <v>812.1</v>
      </c>
      <c r="C111" s="50"/>
      <c r="D111" s="49" t="s">
        <v>151</v>
      </c>
      <c r="E111" s="50">
        <v>0</v>
      </c>
      <c r="F111" s="50">
        <v>0</v>
      </c>
      <c r="G111" s="50">
        <v>0</v>
      </c>
      <c r="H111" s="61">
        <v>154895</v>
      </c>
      <c r="I111" s="50">
        <v>0</v>
      </c>
      <c r="J111" s="50">
        <v>0</v>
      </c>
      <c r="K111" s="50">
        <v>0</v>
      </c>
      <c r="L111" s="61">
        <v>163407</v>
      </c>
      <c r="M111" s="50">
        <v>0</v>
      </c>
      <c r="N111" s="62">
        <v>318302</v>
      </c>
    </row>
    <row r="112" spans="1:15" x14ac:dyDescent="0.2">
      <c r="A112" s="45">
        <v>16273</v>
      </c>
      <c r="B112" s="79">
        <v>813</v>
      </c>
      <c r="C112" s="46">
        <v>3553</v>
      </c>
      <c r="D112" s="45" t="s">
        <v>152</v>
      </c>
      <c r="E112" s="46">
        <v>0</v>
      </c>
      <c r="F112" s="46">
        <v>0</v>
      </c>
      <c r="G112" s="46">
        <v>0</v>
      </c>
      <c r="H112" s="43">
        <v>154895</v>
      </c>
      <c r="I112" s="46">
        <v>0</v>
      </c>
      <c r="J112" s="46">
        <v>0</v>
      </c>
      <c r="K112" s="46">
        <v>0</v>
      </c>
      <c r="L112" s="43">
        <v>163407</v>
      </c>
      <c r="M112" s="46">
        <v>0</v>
      </c>
      <c r="N112" s="44">
        <v>318302</v>
      </c>
    </row>
    <row r="113" spans="1:15" x14ac:dyDescent="0.2">
      <c r="A113" s="41">
        <v>16088</v>
      </c>
      <c r="B113" s="70">
        <v>813</v>
      </c>
      <c r="C113" s="27"/>
      <c r="D113" s="71" t="s">
        <v>323</v>
      </c>
      <c r="E113" s="42">
        <v>9344</v>
      </c>
      <c r="F113" s="42">
        <v>0</v>
      </c>
      <c r="G113" s="59">
        <v>9344</v>
      </c>
      <c r="H113" s="43">
        <v>164239</v>
      </c>
      <c r="I113" s="27">
        <v>0</v>
      </c>
      <c r="J113" s="27">
        <v>0</v>
      </c>
      <c r="K113" s="27">
        <v>0</v>
      </c>
      <c r="L113" s="43">
        <v>163407</v>
      </c>
      <c r="M113" s="27">
        <v>9344</v>
      </c>
      <c r="N113" s="44">
        <v>327646</v>
      </c>
      <c r="O113" s="73" t="s">
        <v>83</v>
      </c>
    </row>
    <row r="114" spans="1:15" x14ac:dyDescent="0.2">
      <c r="A114" s="41">
        <v>26077</v>
      </c>
      <c r="B114" s="70">
        <v>813</v>
      </c>
      <c r="C114" s="27"/>
      <c r="D114" s="71" t="s">
        <v>323</v>
      </c>
      <c r="E114" s="27">
        <v>0</v>
      </c>
      <c r="F114" s="42">
        <v>0</v>
      </c>
      <c r="G114" s="42">
        <v>0</v>
      </c>
      <c r="H114" s="43">
        <v>164239</v>
      </c>
      <c r="I114" s="27">
        <v>0</v>
      </c>
      <c r="J114" s="27">
        <v>0</v>
      </c>
      <c r="K114" s="27">
        <v>0</v>
      </c>
      <c r="L114" s="43">
        <v>163407</v>
      </c>
      <c r="M114" s="27">
        <v>0</v>
      </c>
      <c r="N114" s="44">
        <v>327646</v>
      </c>
      <c r="O114" s="73">
        <v>-133046</v>
      </c>
    </row>
    <row r="115" spans="1:15" x14ac:dyDescent="0.2">
      <c r="A115" s="41">
        <v>16154</v>
      </c>
      <c r="B115" s="70">
        <v>813</v>
      </c>
      <c r="C115" s="27"/>
      <c r="D115" s="41" t="s">
        <v>153</v>
      </c>
      <c r="E115" s="27">
        <v>215</v>
      </c>
      <c r="F115" s="27">
        <v>0</v>
      </c>
      <c r="G115" s="27">
        <v>215</v>
      </c>
      <c r="H115" s="43">
        <v>164454</v>
      </c>
      <c r="I115" s="27">
        <v>0</v>
      </c>
      <c r="J115" s="27">
        <v>0</v>
      </c>
      <c r="K115" s="27">
        <v>0</v>
      </c>
      <c r="L115" s="43">
        <v>163407</v>
      </c>
      <c r="M115" s="27">
        <v>215</v>
      </c>
      <c r="N115" s="44">
        <v>327861</v>
      </c>
      <c r="O115" s="73" t="s">
        <v>86</v>
      </c>
    </row>
    <row r="116" spans="1:15" x14ac:dyDescent="0.2">
      <c r="A116" s="68">
        <v>26009</v>
      </c>
      <c r="B116" s="70">
        <v>813</v>
      </c>
      <c r="C116" s="27"/>
      <c r="D116" s="71" t="s">
        <v>324</v>
      </c>
      <c r="E116" s="27">
        <v>0</v>
      </c>
      <c r="F116" s="27">
        <v>0</v>
      </c>
      <c r="G116" s="42">
        <v>0</v>
      </c>
      <c r="H116" s="43">
        <v>164454</v>
      </c>
      <c r="I116" s="27">
        <v>0</v>
      </c>
      <c r="J116" s="27">
        <v>0</v>
      </c>
      <c r="K116" s="27">
        <v>0</v>
      </c>
      <c r="L116" s="43">
        <v>163407</v>
      </c>
      <c r="M116" s="27">
        <v>0</v>
      </c>
      <c r="N116" s="44">
        <v>327861</v>
      </c>
      <c r="O116" s="73">
        <v>-134093</v>
      </c>
    </row>
    <row r="117" spans="1:15" x14ac:dyDescent="0.2">
      <c r="A117" s="41">
        <v>26018</v>
      </c>
      <c r="B117" s="70">
        <v>813</v>
      </c>
      <c r="C117" s="27">
        <v>3516</v>
      </c>
      <c r="D117" s="41" t="s">
        <v>154</v>
      </c>
      <c r="E117" s="27">
        <v>0</v>
      </c>
      <c r="F117" s="27">
        <v>0</v>
      </c>
      <c r="G117" s="27">
        <v>0</v>
      </c>
      <c r="H117" s="43">
        <v>164454</v>
      </c>
      <c r="I117" s="42">
        <v>0</v>
      </c>
      <c r="J117" s="42">
        <v>0</v>
      </c>
      <c r="K117" s="42">
        <v>0</v>
      </c>
      <c r="L117" s="43">
        <v>163407</v>
      </c>
      <c r="M117" s="27">
        <v>0</v>
      </c>
      <c r="N117" s="44">
        <v>327861</v>
      </c>
      <c r="O117" s="73" t="s">
        <v>89</v>
      </c>
    </row>
    <row r="118" spans="1:15" x14ac:dyDescent="0.2">
      <c r="A118" s="41">
        <v>16296</v>
      </c>
      <c r="B118" s="70">
        <v>813</v>
      </c>
      <c r="C118" s="27">
        <v>3556</v>
      </c>
      <c r="D118" s="41" t="s">
        <v>155</v>
      </c>
      <c r="E118" s="27">
        <v>0</v>
      </c>
      <c r="F118" s="27">
        <v>0</v>
      </c>
      <c r="G118" s="27">
        <v>0</v>
      </c>
      <c r="H118" s="43">
        <v>164454</v>
      </c>
      <c r="I118" s="27">
        <v>0</v>
      </c>
      <c r="J118" s="27">
        <v>0</v>
      </c>
      <c r="K118" s="42">
        <v>0</v>
      </c>
      <c r="L118" s="43">
        <v>163407</v>
      </c>
      <c r="M118" s="27">
        <v>0</v>
      </c>
      <c r="N118" s="44">
        <v>327861</v>
      </c>
      <c r="O118" s="74">
        <v>-267139</v>
      </c>
    </row>
    <row r="119" spans="1:15" x14ac:dyDescent="0.2">
      <c r="A119" s="41">
        <v>26130</v>
      </c>
      <c r="B119" s="70">
        <v>813</v>
      </c>
      <c r="C119" s="27"/>
      <c r="D119" s="41" t="s">
        <v>156</v>
      </c>
      <c r="E119" s="27">
        <v>0</v>
      </c>
      <c r="F119" s="27">
        <v>0</v>
      </c>
      <c r="G119" s="27">
        <v>0</v>
      </c>
      <c r="H119" s="43">
        <v>164454</v>
      </c>
      <c r="I119" s="27">
        <v>0</v>
      </c>
      <c r="J119" s="27">
        <v>0</v>
      </c>
      <c r="K119" s="27">
        <v>0</v>
      </c>
      <c r="L119" s="43">
        <v>163407</v>
      </c>
      <c r="M119" s="27">
        <v>0</v>
      </c>
      <c r="N119" s="44">
        <v>327861</v>
      </c>
      <c r="O119" s="74"/>
    </row>
    <row r="120" spans="1:15" ht="13.5" thickBot="1" x14ac:dyDescent="0.25">
      <c r="A120" s="49">
        <v>26131</v>
      </c>
      <c r="B120" s="80">
        <v>813</v>
      </c>
      <c r="C120" s="50"/>
      <c r="D120" s="49" t="s">
        <v>156</v>
      </c>
      <c r="E120" s="50">
        <v>0</v>
      </c>
      <c r="F120" s="50">
        <v>0</v>
      </c>
      <c r="G120" s="50">
        <v>0</v>
      </c>
      <c r="H120" s="61">
        <v>164454</v>
      </c>
      <c r="I120" s="50">
        <v>0</v>
      </c>
      <c r="J120" s="50">
        <v>0</v>
      </c>
      <c r="K120" s="50">
        <v>0</v>
      </c>
      <c r="L120" s="61">
        <v>163407</v>
      </c>
      <c r="M120" s="50">
        <v>0</v>
      </c>
      <c r="N120" s="62">
        <v>327861</v>
      </c>
      <c r="O120" s="82" t="s">
        <v>157</v>
      </c>
    </row>
    <row r="121" spans="1:15" x14ac:dyDescent="0.2">
      <c r="A121" s="41">
        <v>26070</v>
      </c>
      <c r="B121" s="70">
        <v>814</v>
      </c>
      <c r="C121" s="27"/>
      <c r="D121" s="41" t="s">
        <v>158</v>
      </c>
      <c r="E121" s="27">
        <v>0</v>
      </c>
      <c r="F121" s="27">
        <v>0</v>
      </c>
      <c r="G121" s="27">
        <v>0</v>
      </c>
      <c r="H121" s="43">
        <v>164454</v>
      </c>
      <c r="I121" s="27">
        <v>0</v>
      </c>
      <c r="J121" s="27">
        <v>1013</v>
      </c>
      <c r="K121" s="27">
        <v>-1013</v>
      </c>
      <c r="L121" s="43">
        <v>162394</v>
      </c>
      <c r="M121" s="27">
        <v>-1013</v>
      </c>
      <c r="N121" s="44">
        <v>326848</v>
      </c>
    </row>
    <row r="122" spans="1:15" x14ac:dyDescent="0.2">
      <c r="A122" s="41">
        <v>16367</v>
      </c>
      <c r="B122" s="70">
        <v>814</v>
      </c>
      <c r="C122" s="27"/>
      <c r="D122" s="41" t="s">
        <v>159</v>
      </c>
      <c r="E122" s="27">
        <v>35000</v>
      </c>
      <c r="F122" s="27">
        <v>0</v>
      </c>
      <c r="G122" s="27">
        <v>35000</v>
      </c>
      <c r="H122" s="43">
        <v>199454</v>
      </c>
      <c r="I122" s="27">
        <v>0</v>
      </c>
      <c r="J122" s="27">
        <v>0</v>
      </c>
      <c r="K122" s="27">
        <v>0</v>
      </c>
      <c r="L122" s="43">
        <v>162394</v>
      </c>
      <c r="M122" s="27">
        <v>35000</v>
      </c>
      <c r="N122" s="44">
        <v>361848</v>
      </c>
    </row>
    <row r="123" spans="1:15" x14ac:dyDescent="0.2">
      <c r="A123" s="68">
        <v>26005</v>
      </c>
      <c r="B123" s="70">
        <v>814</v>
      </c>
      <c r="C123" s="27"/>
      <c r="D123" s="41" t="s">
        <v>160</v>
      </c>
      <c r="E123" s="27">
        <v>0</v>
      </c>
      <c r="F123" s="27">
        <v>8000</v>
      </c>
      <c r="G123" s="42">
        <v>-8000</v>
      </c>
      <c r="H123" s="43">
        <v>191454</v>
      </c>
      <c r="I123" s="27">
        <v>0</v>
      </c>
      <c r="J123" s="27">
        <v>0</v>
      </c>
      <c r="K123" s="27">
        <v>0</v>
      </c>
      <c r="L123" s="43">
        <v>162394</v>
      </c>
      <c r="M123" s="27">
        <v>-8000</v>
      </c>
      <c r="N123" s="44">
        <v>353848</v>
      </c>
    </row>
    <row r="124" spans="1:15" x14ac:dyDescent="0.2">
      <c r="A124" s="41">
        <v>26144</v>
      </c>
      <c r="B124" s="70">
        <v>814</v>
      </c>
      <c r="C124" s="27"/>
      <c r="D124" s="41" t="s">
        <v>161</v>
      </c>
      <c r="E124" s="27">
        <v>0</v>
      </c>
      <c r="F124" s="27">
        <v>0</v>
      </c>
      <c r="G124" s="27">
        <v>0</v>
      </c>
      <c r="H124" s="43">
        <v>191454</v>
      </c>
      <c r="I124" s="27">
        <v>0</v>
      </c>
      <c r="J124" s="27">
        <v>1</v>
      </c>
      <c r="K124" s="27">
        <v>-1</v>
      </c>
      <c r="L124" s="43">
        <v>162393</v>
      </c>
      <c r="M124" s="27">
        <v>-1</v>
      </c>
      <c r="N124" s="44">
        <v>353847</v>
      </c>
      <c r="O124" s="74"/>
    </row>
    <row r="125" spans="1:15" ht="13.5" thickBot="1" x14ac:dyDescent="0.25">
      <c r="A125" s="49">
        <v>16058</v>
      </c>
      <c r="B125" s="80">
        <v>814</v>
      </c>
      <c r="C125" s="50">
        <v>4045</v>
      </c>
      <c r="D125" s="49" t="s">
        <v>162</v>
      </c>
      <c r="E125" s="60">
        <v>38001</v>
      </c>
      <c r="F125" s="60">
        <v>0</v>
      </c>
      <c r="G125" s="60">
        <v>38001</v>
      </c>
      <c r="H125" s="61">
        <v>229455</v>
      </c>
      <c r="I125" s="60">
        <v>26193</v>
      </c>
      <c r="J125" s="60">
        <v>0</v>
      </c>
      <c r="K125" s="60">
        <v>26193</v>
      </c>
      <c r="L125" s="69">
        <v>188586</v>
      </c>
      <c r="M125" s="50">
        <v>64194</v>
      </c>
      <c r="N125" s="62">
        <v>418041</v>
      </c>
      <c r="O125" s="82" t="s">
        <v>163</v>
      </c>
    </row>
    <row r="126" spans="1:15" x14ac:dyDescent="0.2">
      <c r="A126" s="41">
        <v>26088</v>
      </c>
      <c r="B126" s="70">
        <v>814.1</v>
      </c>
      <c r="C126" s="27">
        <v>3541</v>
      </c>
      <c r="D126" s="41" t="s">
        <v>164</v>
      </c>
      <c r="E126" s="27">
        <v>0</v>
      </c>
      <c r="F126" s="27">
        <v>0</v>
      </c>
      <c r="G126" s="42">
        <v>0</v>
      </c>
      <c r="H126" s="43">
        <v>229455</v>
      </c>
      <c r="I126" s="27">
        <v>0</v>
      </c>
      <c r="J126" s="27">
        <v>30000</v>
      </c>
      <c r="K126" s="27">
        <v>-30000</v>
      </c>
      <c r="L126" s="43">
        <v>158586</v>
      </c>
      <c r="M126" s="27">
        <v>-30000</v>
      </c>
      <c r="N126" s="44">
        <v>388041</v>
      </c>
    </row>
    <row r="127" spans="1:15" x14ac:dyDescent="0.2">
      <c r="A127" s="68">
        <v>26150</v>
      </c>
      <c r="B127" s="70">
        <v>814.1</v>
      </c>
      <c r="C127" s="27"/>
      <c r="D127" s="41" t="s">
        <v>165</v>
      </c>
      <c r="E127" s="42">
        <v>0</v>
      </c>
      <c r="F127" s="42">
        <v>0</v>
      </c>
      <c r="G127" s="42">
        <v>0</v>
      </c>
      <c r="H127" s="43">
        <v>229455</v>
      </c>
      <c r="I127" s="27">
        <v>0</v>
      </c>
      <c r="J127" s="27">
        <v>0</v>
      </c>
      <c r="K127" s="27">
        <v>0</v>
      </c>
      <c r="L127" s="43">
        <v>158586</v>
      </c>
      <c r="M127" s="27">
        <v>0</v>
      </c>
      <c r="N127" s="44">
        <v>388041</v>
      </c>
    </row>
    <row r="128" spans="1:15" x14ac:dyDescent="0.2">
      <c r="A128" s="41">
        <v>26135</v>
      </c>
      <c r="B128" s="70">
        <v>814.1</v>
      </c>
      <c r="C128" s="27"/>
      <c r="D128" s="41" t="s">
        <v>166</v>
      </c>
      <c r="E128" s="42">
        <v>0</v>
      </c>
      <c r="F128" s="42">
        <v>0</v>
      </c>
      <c r="G128" s="42">
        <v>0</v>
      </c>
      <c r="H128" s="43">
        <v>229455</v>
      </c>
      <c r="I128" s="42">
        <v>0</v>
      </c>
      <c r="J128" s="42">
        <v>0</v>
      </c>
      <c r="K128" s="42">
        <v>0</v>
      </c>
      <c r="L128" s="43">
        <v>158586</v>
      </c>
      <c r="M128" s="27">
        <v>0</v>
      </c>
      <c r="N128" s="44">
        <v>388041</v>
      </c>
    </row>
    <row r="129" spans="1:14" x14ac:dyDescent="0.2">
      <c r="A129" s="41">
        <v>26143</v>
      </c>
      <c r="B129" s="70">
        <v>814.1</v>
      </c>
      <c r="C129" s="27"/>
      <c r="D129" s="41" t="s">
        <v>167</v>
      </c>
      <c r="E129" s="27">
        <v>0</v>
      </c>
      <c r="F129" s="27">
        <v>1000</v>
      </c>
      <c r="G129" s="27">
        <v>-1000</v>
      </c>
      <c r="H129" s="43">
        <v>228455</v>
      </c>
      <c r="I129" s="27">
        <v>0</v>
      </c>
      <c r="J129" s="27">
        <v>0</v>
      </c>
      <c r="K129" s="27">
        <v>0</v>
      </c>
      <c r="L129" s="43">
        <v>158586</v>
      </c>
      <c r="M129" s="27">
        <v>-1000</v>
      </c>
      <c r="N129" s="44">
        <v>387041</v>
      </c>
    </row>
    <row r="130" spans="1:14" x14ac:dyDescent="0.2">
      <c r="A130" s="41">
        <v>26206</v>
      </c>
      <c r="B130" s="70">
        <v>814.1</v>
      </c>
      <c r="C130" s="27">
        <v>1575</v>
      </c>
      <c r="D130" s="41" t="s">
        <v>168</v>
      </c>
      <c r="E130" s="27">
        <v>0</v>
      </c>
      <c r="F130" s="27">
        <v>0</v>
      </c>
      <c r="G130" s="27">
        <v>0</v>
      </c>
      <c r="H130" s="43">
        <v>228455</v>
      </c>
      <c r="I130" s="27">
        <v>0</v>
      </c>
      <c r="J130" s="27">
        <v>38</v>
      </c>
      <c r="K130" s="27">
        <v>-38</v>
      </c>
      <c r="L130" s="43">
        <v>158548</v>
      </c>
      <c r="M130" s="27">
        <v>-38</v>
      </c>
      <c r="N130" s="44">
        <v>387003</v>
      </c>
    </row>
    <row r="131" spans="1:14" x14ac:dyDescent="0.2">
      <c r="A131" s="41">
        <v>26109</v>
      </c>
      <c r="B131" s="70">
        <v>814.1</v>
      </c>
      <c r="C131" s="27"/>
      <c r="D131" s="41" t="s">
        <v>169</v>
      </c>
      <c r="E131" s="27">
        <v>0</v>
      </c>
      <c r="F131" s="42">
        <v>25</v>
      </c>
      <c r="G131" s="27">
        <v>-25</v>
      </c>
      <c r="H131" s="43">
        <v>228430</v>
      </c>
      <c r="I131" s="27">
        <v>0</v>
      </c>
      <c r="J131" s="27">
        <v>0</v>
      </c>
      <c r="K131" s="27">
        <v>0</v>
      </c>
      <c r="L131" s="43">
        <v>158548</v>
      </c>
      <c r="M131" s="27">
        <v>-25</v>
      </c>
      <c r="N131" s="44">
        <v>386978</v>
      </c>
    </row>
    <row r="132" spans="1:14" x14ac:dyDescent="0.2">
      <c r="A132" s="41">
        <v>26127</v>
      </c>
      <c r="B132" s="70">
        <v>814.1</v>
      </c>
      <c r="C132" s="27">
        <v>1424</v>
      </c>
      <c r="D132" s="41" t="s">
        <v>170</v>
      </c>
      <c r="E132" s="27">
        <v>0</v>
      </c>
      <c r="F132" s="27">
        <v>0</v>
      </c>
      <c r="G132" s="27">
        <v>0</v>
      </c>
      <c r="H132" s="43">
        <v>228430</v>
      </c>
      <c r="I132" s="27">
        <v>0</v>
      </c>
      <c r="J132" s="27">
        <v>73000</v>
      </c>
      <c r="K132" s="42">
        <v>-73000</v>
      </c>
      <c r="L132" s="43">
        <v>85548</v>
      </c>
      <c r="M132" s="27">
        <v>-73000</v>
      </c>
      <c r="N132" s="44">
        <v>313978</v>
      </c>
    </row>
    <row r="133" spans="1:14" x14ac:dyDescent="0.2">
      <c r="A133" s="41">
        <v>26215</v>
      </c>
      <c r="B133" s="70">
        <v>814.1</v>
      </c>
      <c r="C133" s="27"/>
      <c r="D133" s="41" t="s">
        <v>171</v>
      </c>
      <c r="E133" s="27">
        <v>0</v>
      </c>
      <c r="F133" s="27">
        <v>0</v>
      </c>
      <c r="G133" s="27">
        <v>0</v>
      </c>
      <c r="H133" s="43">
        <v>228430</v>
      </c>
      <c r="I133" s="27">
        <v>0</v>
      </c>
      <c r="J133" s="27">
        <v>0</v>
      </c>
      <c r="K133" s="90">
        <v>0</v>
      </c>
      <c r="L133" s="43">
        <v>85548</v>
      </c>
      <c r="M133" s="27">
        <v>0</v>
      </c>
      <c r="N133" s="44">
        <v>313978</v>
      </c>
    </row>
    <row r="134" spans="1:14" x14ac:dyDescent="0.2">
      <c r="A134" s="41">
        <v>26035</v>
      </c>
      <c r="B134" s="70">
        <v>814.1</v>
      </c>
      <c r="C134" s="27"/>
      <c r="D134" s="41" t="s">
        <v>172</v>
      </c>
      <c r="E134" s="27">
        <v>0</v>
      </c>
      <c r="F134" s="27">
        <v>26300</v>
      </c>
      <c r="G134" s="42">
        <v>-26300</v>
      </c>
      <c r="H134" s="43">
        <v>202130</v>
      </c>
      <c r="I134" s="27">
        <v>0</v>
      </c>
      <c r="J134" s="27">
        <v>0</v>
      </c>
      <c r="K134" s="27">
        <v>0</v>
      </c>
      <c r="L134" s="43">
        <v>85548</v>
      </c>
      <c r="M134" s="27">
        <v>-26300</v>
      </c>
      <c r="N134" s="44">
        <v>287678</v>
      </c>
    </row>
    <row r="135" spans="1:14" x14ac:dyDescent="0.2">
      <c r="A135" s="41">
        <v>26059</v>
      </c>
      <c r="B135" s="70">
        <v>814.1</v>
      </c>
      <c r="C135" s="27">
        <v>3528</v>
      </c>
      <c r="D135" s="41" t="s">
        <v>173</v>
      </c>
      <c r="E135" s="27">
        <v>0</v>
      </c>
      <c r="F135" s="27">
        <v>0</v>
      </c>
      <c r="G135" s="27">
        <v>0</v>
      </c>
      <c r="H135" s="43">
        <v>202130</v>
      </c>
      <c r="I135" s="27">
        <v>0</v>
      </c>
      <c r="J135" s="27">
        <v>18000</v>
      </c>
      <c r="K135" s="27">
        <v>-18000</v>
      </c>
      <c r="L135" s="43">
        <v>67548</v>
      </c>
      <c r="M135" s="27">
        <v>-18000</v>
      </c>
      <c r="N135" s="44">
        <v>269678</v>
      </c>
    </row>
    <row r="136" spans="1:14" x14ac:dyDescent="0.2">
      <c r="A136" s="41">
        <v>26056</v>
      </c>
      <c r="B136" s="70">
        <v>814.1</v>
      </c>
      <c r="C136" s="27">
        <v>8085</v>
      </c>
      <c r="D136" s="41" t="s">
        <v>174</v>
      </c>
      <c r="E136" s="27">
        <v>0</v>
      </c>
      <c r="F136" s="27">
        <v>0</v>
      </c>
      <c r="G136" s="27">
        <v>0</v>
      </c>
      <c r="H136" s="43">
        <v>202130</v>
      </c>
      <c r="I136" s="27">
        <v>0</v>
      </c>
      <c r="J136" s="27">
        <v>0</v>
      </c>
      <c r="K136" s="27">
        <v>0</v>
      </c>
      <c r="L136" s="43">
        <v>67548</v>
      </c>
      <c r="M136" s="27">
        <v>0</v>
      </c>
      <c r="N136" s="44">
        <v>269678</v>
      </c>
    </row>
    <row r="137" spans="1:14" x14ac:dyDescent="0.2">
      <c r="A137" s="41">
        <v>26099</v>
      </c>
      <c r="B137" s="70">
        <v>814.1</v>
      </c>
      <c r="C137" s="27"/>
      <c r="D137" s="41" t="s">
        <v>175</v>
      </c>
      <c r="E137" s="27">
        <v>0</v>
      </c>
      <c r="F137" s="27">
        <v>0</v>
      </c>
      <c r="G137" s="27">
        <v>0</v>
      </c>
      <c r="H137" s="43">
        <v>202130</v>
      </c>
      <c r="I137" s="27">
        <v>0</v>
      </c>
      <c r="J137" s="27">
        <v>0</v>
      </c>
      <c r="K137" s="27">
        <v>0</v>
      </c>
      <c r="L137" s="43">
        <v>67548</v>
      </c>
      <c r="M137" s="27">
        <v>0</v>
      </c>
      <c r="N137" s="44">
        <v>269678</v>
      </c>
    </row>
    <row r="138" spans="1:14" x14ac:dyDescent="0.2">
      <c r="A138" s="41">
        <v>26186</v>
      </c>
      <c r="B138" s="70">
        <v>814.1</v>
      </c>
      <c r="C138" s="27"/>
      <c r="D138" s="41" t="s">
        <v>176</v>
      </c>
      <c r="E138" s="27">
        <v>0</v>
      </c>
      <c r="F138" s="27">
        <v>1000</v>
      </c>
      <c r="G138" s="27">
        <v>-1000</v>
      </c>
      <c r="H138" s="43">
        <v>201130</v>
      </c>
      <c r="I138" s="27">
        <v>0</v>
      </c>
      <c r="J138" s="27">
        <v>0</v>
      </c>
      <c r="K138" s="27">
        <v>0</v>
      </c>
      <c r="L138" s="43">
        <v>67548</v>
      </c>
      <c r="M138" s="27">
        <v>-1000</v>
      </c>
      <c r="N138" s="44">
        <v>268678</v>
      </c>
    </row>
    <row r="139" spans="1:14" x14ac:dyDescent="0.2">
      <c r="A139" s="41">
        <v>26030</v>
      </c>
      <c r="B139" s="70">
        <v>814.1</v>
      </c>
      <c r="C139" s="27"/>
      <c r="D139" s="41" t="s">
        <v>177</v>
      </c>
      <c r="E139" s="27">
        <v>0</v>
      </c>
      <c r="F139" s="27">
        <v>0</v>
      </c>
      <c r="G139" s="27">
        <v>0</v>
      </c>
      <c r="H139" s="43">
        <v>201130</v>
      </c>
      <c r="I139" s="27">
        <v>0</v>
      </c>
      <c r="J139" s="42">
        <v>82</v>
      </c>
      <c r="K139" s="42">
        <v>-82</v>
      </c>
      <c r="L139" s="43">
        <v>67466</v>
      </c>
      <c r="M139" s="27">
        <v>-82</v>
      </c>
      <c r="N139" s="44">
        <v>268596</v>
      </c>
    </row>
    <row r="140" spans="1:14" x14ac:dyDescent="0.2">
      <c r="A140" s="41">
        <v>26149</v>
      </c>
      <c r="B140" s="70">
        <v>814.1</v>
      </c>
      <c r="C140" s="27"/>
      <c r="D140" s="41" t="s">
        <v>178</v>
      </c>
      <c r="E140" s="27">
        <v>0</v>
      </c>
      <c r="F140" s="27">
        <v>400</v>
      </c>
      <c r="G140" s="27">
        <v>-400</v>
      </c>
      <c r="H140" s="43">
        <v>200730</v>
      </c>
      <c r="I140" s="27">
        <v>0</v>
      </c>
      <c r="J140" s="27">
        <v>0</v>
      </c>
      <c r="K140" s="27">
        <v>0</v>
      </c>
      <c r="L140" s="43">
        <v>67466</v>
      </c>
      <c r="M140" s="27">
        <v>-400</v>
      </c>
      <c r="N140" s="44">
        <v>268196</v>
      </c>
    </row>
    <row r="141" spans="1:14" x14ac:dyDescent="0.2">
      <c r="A141" s="41">
        <v>26198</v>
      </c>
      <c r="B141" s="70">
        <v>814.1</v>
      </c>
      <c r="C141" s="27"/>
      <c r="D141" s="41" t="s">
        <v>179</v>
      </c>
      <c r="E141" s="27">
        <v>0</v>
      </c>
      <c r="F141" s="27">
        <v>13000</v>
      </c>
      <c r="G141" s="42">
        <v>-13000</v>
      </c>
      <c r="H141" s="43">
        <v>187730</v>
      </c>
      <c r="I141" s="27">
        <v>0</v>
      </c>
      <c r="J141" s="27">
        <v>0</v>
      </c>
      <c r="K141" s="27">
        <v>0</v>
      </c>
      <c r="L141" s="43">
        <v>67466</v>
      </c>
      <c r="M141" s="27">
        <v>-13000</v>
      </c>
      <c r="N141" s="44">
        <v>255196</v>
      </c>
    </row>
    <row r="142" spans="1:14" x14ac:dyDescent="0.2">
      <c r="A142" s="68">
        <v>26203</v>
      </c>
      <c r="B142" s="70">
        <v>814.1</v>
      </c>
      <c r="C142" s="27"/>
      <c r="D142" s="41" t="s">
        <v>180</v>
      </c>
      <c r="E142" s="27">
        <v>0</v>
      </c>
      <c r="F142" s="27">
        <v>5000</v>
      </c>
      <c r="G142" s="42">
        <v>-5000</v>
      </c>
      <c r="H142" s="43">
        <v>182730</v>
      </c>
      <c r="I142" s="27">
        <v>0</v>
      </c>
      <c r="J142" s="27">
        <v>0</v>
      </c>
      <c r="K142" s="27">
        <v>0</v>
      </c>
      <c r="L142" s="43">
        <v>67466</v>
      </c>
      <c r="M142" s="27">
        <v>-5000</v>
      </c>
      <c r="N142" s="44">
        <v>250196</v>
      </c>
    </row>
    <row r="143" spans="1:14" x14ac:dyDescent="0.2">
      <c r="A143" s="68">
        <v>26190</v>
      </c>
      <c r="B143" s="70">
        <v>814.1</v>
      </c>
      <c r="C143" s="27"/>
      <c r="D143" s="41" t="s">
        <v>181</v>
      </c>
      <c r="E143" s="27">
        <v>0</v>
      </c>
      <c r="F143" s="27">
        <v>10000</v>
      </c>
      <c r="G143" s="27">
        <v>-10000</v>
      </c>
      <c r="H143" s="43">
        <v>172730</v>
      </c>
      <c r="I143" s="27">
        <v>0</v>
      </c>
      <c r="J143" s="27">
        <v>0</v>
      </c>
      <c r="K143" s="27">
        <v>0</v>
      </c>
      <c r="L143" s="43">
        <v>67466</v>
      </c>
      <c r="M143" s="27">
        <v>-10000</v>
      </c>
      <c r="N143" s="44">
        <v>240196</v>
      </c>
    </row>
    <row r="144" spans="1:14" x14ac:dyDescent="0.2">
      <c r="A144" s="45">
        <v>16068</v>
      </c>
      <c r="B144" s="79">
        <v>814.1</v>
      </c>
      <c r="C144" s="46"/>
      <c r="D144" s="45" t="s">
        <v>182</v>
      </c>
      <c r="E144" s="46">
        <v>0</v>
      </c>
      <c r="F144" s="46">
        <v>0</v>
      </c>
      <c r="G144" s="59">
        <v>0</v>
      </c>
      <c r="H144" s="43">
        <v>172730</v>
      </c>
      <c r="I144" s="46">
        <v>0</v>
      </c>
      <c r="J144" s="46">
        <v>0</v>
      </c>
      <c r="K144" s="46">
        <v>0</v>
      </c>
      <c r="L144" s="43">
        <v>67466</v>
      </c>
      <c r="M144" s="46">
        <v>0</v>
      </c>
      <c r="N144" s="44">
        <v>240196</v>
      </c>
    </row>
    <row r="145" spans="1:14" x14ac:dyDescent="0.2">
      <c r="A145" s="68">
        <v>26165</v>
      </c>
      <c r="B145" s="70">
        <v>814.1</v>
      </c>
      <c r="C145" s="27"/>
      <c r="D145" s="41" t="s">
        <v>183</v>
      </c>
      <c r="E145" s="27">
        <v>0</v>
      </c>
      <c r="F145" s="27">
        <v>22000</v>
      </c>
      <c r="G145" s="42">
        <v>-22000</v>
      </c>
      <c r="H145" s="43">
        <v>150730</v>
      </c>
      <c r="I145" s="27">
        <v>0</v>
      </c>
      <c r="J145" s="27">
        <v>0</v>
      </c>
      <c r="K145" s="27">
        <v>0</v>
      </c>
      <c r="L145" s="43">
        <v>67466</v>
      </c>
      <c r="M145" s="27">
        <v>-22000</v>
      </c>
      <c r="N145" s="44">
        <v>218196</v>
      </c>
    </row>
    <row r="146" spans="1:14" x14ac:dyDescent="0.2">
      <c r="A146" s="68">
        <v>26166</v>
      </c>
      <c r="B146" s="70">
        <v>814.1</v>
      </c>
      <c r="C146" s="27"/>
      <c r="D146" s="41" t="s">
        <v>184</v>
      </c>
      <c r="E146" s="27">
        <v>0</v>
      </c>
      <c r="F146" s="27">
        <v>0</v>
      </c>
      <c r="G146" s="42">
        <v>0</v>
      </c>
      <c r="H146" s="43">
        <v>150730</v>
      </c>
      <c r="I146" s="27">
        <v>0</v>
      </c>
      <c r="J146" s="27">
        <v>0</v>
      </c>
      <c r="K146" s="27">
        <v>0</v>
      </c>
      <c r="L146" s="43">
        <v>67466</v>
      </c>
      <c r="M146" s="27">
        <v>0</v>
      </c>
      <c r="N146" s="44">
        <v>218196</v>
      </c>
    </row>
    <row r="147" spans="1:14" x14ac:dyDescent="0.2">
      <c r="A147" s="41">
        <v>26025</v>
      </c>
      <c r="B147" s="70">
        <v>814.1</v>
      </c>
      <c r="C147" s="27"/>
      <c r="D147" s="41" t="s">
        <v>185</v>
      </c>
      <c r="E147" s="27">
        <v>0</v>
      </c>
      <c r="F147" s="42">
        <v>0</v>
      </c>
      <c r="G147" s="27">
        <v>0</v>
      </c>
      <c r="H147" s="43">
        <v>150730</v>
      </c>
      <c r="I147" s="27">
        <v>0</v>
      </c>
      <c r="J147" s="27">
        <v>0</v>
      </c>
      <c r="K147" s="27">
        <v>0</v>
      </c>
      <c r="L147" s="43">
        <v>67466</v>
      </c>
      <c r="M147" s="27">
        <v>0</v>
      </c>
      <c r="N147" s="44">
        <v>218196</v>
      </c>
    </row>
    <row r="148" spans="1:14" x14ac:dyDescent="0.2">
      <c r="A148" s="68">
        <v>26147</v>
      </c>
      <c r="B148" s="70">
        <v>814.1</v>
      </c>
      <c r="C148" s="27"/>
      <c r="D148" s="41" t="s">
        <v>186</v>
      </c>
      <c r="E148" s="27">
        <v>0</v>
      </c>
      <c r="F148" s="42">
        <v>0</v>
      </c>
      <c r="G148" s="42">
        <v>0</v>
      </c>
      <c r="H148" s="43">
        <v>150730</v>
      </c>
      <c r="I148" s="27">
        <v>0</v>
      </c>
      <c r="J148" s="27">
        <v>0</v>
      </c>
      <c r="K148" s="27">
        <v>0</v>
      </c>
      <c r="L148" s="43">
        <v>67466</v>
      </c>
      <c r="M148" s="27">
        <v>0</v>
      </c>
      <c r="N148" s="44">
        <v>218196</v>
      </c>
    </row>
    <row r="149" spans="1:14" x14ac:dyDescent="0.2">
      <c r="A149" s="68">
        <v>26212</v>
      </c>
      <c r="B149" s="70">
        <v>814.1</v>
      </c>
      <c r="C149" s="27"/>
      <c r="D149" s="41" t="s">
        <v>187</v>
      </c>
      <c r="E149" s="46">
        <v>0</v>
      </c>
      <c r="F149" s="46">
        <v>0</v>
      </c>
      <c r="G149" s="46">
        <v>0</v>
      </c>
      <c r="H149" s="43">
        <v>150730</v>
      </c>
      <c r="I149" s="46">
        <v>0</v>
      </c>
      <c r="J149" s="46">
        <v>0</v>
      </c>
      <c r="K149" s="46">
        <v>0</v>
      </c>
      <c r="L149" s="43">
        <v>67466</v>
      </c>
      <c r="M149" s="46">
        <v>0</v>
      </c>
      <c r="N149" s="44">
        <v>218196</v>
      </c>
    </row>
    <row r="150" spans="1:14" x14ac:dyDescent="0.2">
      <c r="A150" s="68">
        <v>26216</v>
      </c>
      <c r="B150" s="70">
        <v>814.1</v>
      </c>
      <c r="C150" s="27"/>
      <c r="D150" s="91" t="s">
        <v>188</v>
      </c>
      <c r="E150" s="46">
        <v>0</v>
      </c>
      <c r="F150" s="46">
        <v>15000</v>
      </c>
      <c r="G150" s="59">
        <v>-15000</v>
      </c>
      <c r="H150" s="43">
        <v>135730</v>
      </c>
      <c r="I150" s="46">
        <v>0</v>
      </c>
      <c r="J150" s="46">
        <v>0</v>
      </c>
      <c r="K150" s="46">
        <v>0</v>
      </c>
      <c r="L150" s="43">
        <v>67466</v>
      </c>
      <c r="M150" s="46">
        <v>-15000</v>
      </c>
      <c r="N150" s="44">
        <v>203196</v>
      </c>
    </row>
    <row r="151" spans="1:14" x14ac:dyDescent="0.2">
      <c r="A151" s="41">
        <v>26158</v>
      </c>
      <c r="B151" s="70">
        <v>814.1</v>
      </c>
      <c r="C151" s="27"/>
      <c r="D151" s="41" t="s">
        <v>189</v>
      </c>
      <c r="E151" s="46">
        <v>0</v>
      </c>
      <c r="F151" s="46">
        <v>8000</v>
      </c>
      <c r="G151" s="46">
        <v>-8000</v>
      </c>
      <c r="H151" s="43">
        <v>127730</v>
      </c>
      <c r="I151" s="46">
        <v>0</v>
      </c>
      <c r="J151" s="46">
        <v>0</v>
      </c>
      <c r="K151" s="46">
        <v>0</v>
      </c>
      <c r="L151" s="43">
        <v>67466</v>
      </c>
      <c r="M151" s="46">
        <v>-8000</v>
      </c>
      <c r="N151" s="44">
        <v>195196</v>
      </c>
    </row>
    <row r="152" spans="1:14" x14ac:dyDescent="0.2">
      <c r="A152" s="45">
        <v>26189</v>
      </c>
      <c r="B152" s="79">
        <v>814.1</v>
      </c>
      <c r="C152" s="46"/>
      <c r="D152" s="45" t="s">
        <v>190</v>
      </c>
      <c r="E152" s="27">
        <v>0</v>
      </c>
      <c r="F152" s="27">
        <v>3000</v>
      </c>
      <c r="G152" s="27">
        <v>-3000</v>
      </c>
      <c r="H152" s="43">
        <v>124730</v>
      </c>
      <c r="I152" s="27">
        <v>0</v>
      </c>
      <c r="J152" s="27">
        <v>0</v>
      </c>
      <c r="K152" s="27">
        <v>0</v>
      </c>
      <c r="L152" s="43">
        <v>67466</v>
      </c>
      <c r="M152" s="27">
        <v>-3000</v>
      </c>
      <c r="N152" s="44">
        <v>192196</v>
      </c>
    </row>
    <row r="153" spans="1:14" x14ac:dyDescent="0.2">
      <c r="A153" s="41">
        <v>26188</v>
      </c>
      <c r="B153" s="70">
        <v>814.1</v>
      </c>
      <c r="C153" s="27"/>
      <c r="D153" s="41" t="s">
        <v>191</v>
      </c>
      <c r="E153" s="27">
        <v>0</v>
      </c>
      <c r="F153" s="42">
        <v>8500</v>
      </c>
      <c r="G153" s="27">
        <v>-8500</v>
      </c>
      <c r="H153" s="43">
        <v>116230</v>
      </c>
      <c r="I153" s="27">
        <v>0</v>
      </c>
      <c r="J153" s="27">
        <v>0</v>
      </c>
      <c r="K153" s="27">
        <v>0</v>
      </c>
      <c r="L153" s="43">
        <v>67466</v>
      </c>
      <c r="M153" s="27">
        <v>-8500</v>
      </c>
      <c r="N153" s="44">
        <v>183696</v>
      </c>
    </row>
    <row r="154" spans="1:14" x14ac:dyDescent="0.2">
      <c r="A154" s="68">
        <v>26187</v>
      </c>
      <c r="B154" s="70">
        <v>814.1</v>
      </c>
      <c r="C154" s="27"/>
      <c r="D154" s="41" t="s">
        <v>192</v>
      </c>
      <c r="E154" s="27">
        <v>0</v>
      </c>
      <c r="F154" s="42">
        <v>0</v>
      </c>
      <c r="G154" s="27">
        <v>0</v>
      </c>
      <c r="H154" s="43">
        <v>116230</v>
      </c>
      <c r="I154" s="27">
        <v>0</v>
      </c>
      <c r="J154" s="27">
        <v>0</v>
      </c>
      <c r="K154" s="27">
        <v>0</v>
      </c>
      <c r="L154" s="43">
        <v>67466</v>
      </c>
      <c r="M154" s="27">
        <v>0</v>
      </c>
      <c r="N154" s="44">
        <v>183696</v>
      </c>
    </row>
    <row r="155" spans="1:14" x14ac:dyDescent="0.2">
      <c r="A155" s="68">
        <v>26202</v>
      </c>
      <c r="B155" s="70">
        <v>814.1</v>
      </c>
      <c r="C155" s="27"/>
      <c r="D155" s="41" t="s">
        <v>193</v>
      </c>
      <c r="E155" s="27">
        <v>0</v>
      </c>
      <c r="F155" s="27">
        <v>0</v>
      </c>
      <c r="G155" s="27">
        <v>0</v>
      </c>
      <c r="H155" s="43">
        <v>116230</v>
      </c>
      <c r="I155" s="27">
        <v>0</v>
      </c>
      <c r="J155" s="27">
        <v>0</v>
      </c>
      <c r="K155" s="27">
        <v>0</v>
      </c>
      <c r="L155" s="43">
        <v>67466</v>
      </c>
      <c r="M155" s="27">
        <v>0</v>
      </c>
      <c r="N155" s="44">
        <v>183696</v>
      </c>
    </row>
    <row r="156" spans="1:14" x14ac:dyDescent="0.2">
      <c r="A156" s="68">
        <v>26204</v>
      </c>
      <c r="B156" s="70">
        <v>814.1</v>
      </c>
      <c r="C156" s="27"/>
      <c r="D156" s="41" t="s">
        <v>194</v>
      </c>
      <c r="E156" s="27">
        <v>0</v>
      </c>
      <c r="F156" s="42">
        <v>10000</v>
      </c>
      <c r="G156" s="27">
        <v>-10000</v>
      </c>
      <c r="H156" s="43">
        <v>106230</v>
      </c>
      <c r="I156" s="27">
        <v>0</v>
      </c>
      <c r="J156" s="27">
        <v>0</v>
      </c>
      <c r="K156" s="27">
        <v>0</v>
      </c>
      <c r="L156" s="43">
        <v>67466</v>
      </c>
      <c r="M156" s="27">
        <v>-10000</v>
      </c>
      <c r="N156" s="44">
        <v>173696</v>
      </c>
    </row>
    <row r="157" spans="1:14" x14ac:dyDescent="0.2">
      <c r="A157" s="41">
        <v>26153</v>
      </c>
      <c r="B157" s="70">
        <v>814.1</v>
      </c>
      <c r="C157" s="27">
        <v>8291</v>
      </c>
      <c r="D157" s="41" t="s">
        <v>195</v>
      </c>
      <c r="E157" s="27">
        <v>0</v>
      </c>
      <c r="F157" s="27">
        <v>0</v>
      </c>
      <c r="G157" s="27">
        <v>0</v>
      </c>
      <c r="H157" s="43">
        <v>106230</v>
      </c>
      <c r="I157" s="42">
        <v>0</v>
      </c>
      <c r="J157" s="42">
        <v>36000</v>
      </c>
      <c r="K157" s="42">
        <v>-36000</v>
      </c>
      <c r="L157" s="43">
        <v>31466</v>
      </c>
      <c r="M157" s="27">
        <v>-36000</v>
      </c>
      <c r="N157" s="44">
        <v>137696</v>
      </c>
    </row>
    <row r="158" spans="1:14" x14ac:dyDescent="0.2">
      <c r="A158" s="41">
        <v>26001</v>
      </c>
      <c r="B158" s="70">
        <v>814.1</v>
      </c>
      <c r="C158" s="27"/>
      <c r="D158" s="41" t="s">
        <v>196</v>
      </c>
      <c r="E158" s="46">
        <v>0</v>
      </c>
      <c r="F158" s="46">
        <v>3500</v>
      </c>
      <c r="G158" s="46">
        <v>-3500</v>
      </c>
      <c r="H158" s="43">
        <v>102730</v>
      </c>
      <c r="I158" s="46">
        <v>0</v>
      </c>
      <c r="J158" s="46">
        <v>0</v>
      </c>
      <c r="K158" s="46">
        <v>0</v>
      </c>
      <c r="L158" s="43">
        <v>31466</v>
      </c>
      <c r="M158" s="46">
        <v>-3500</v>
      </c>
      <c r="N158" s="44">
        <v>134196</v>
      </c>
    </row>
    <row r="159" spans="1:14" x14ac:dyDescent="0.2">
      <c r="A159" s="45">
        <v>26114</v>
      </c>
      <c r="B159" s="79">
        <v>814.1</v>
      </c>
      <c r="C159" s="46"/>
      <c r="D159" s="45" t="s">
        <v>197</v>
      </c>
      <c r="E159" s="27">
        <v>0</v>
      </c>
      <c r="F159" s="27">
        <v>6000</v>
      </c>
      <c r="G159" s="27">
        <v>-6000</v>
      </c>
      <c r="H159" s="43">
        <v>96730</v>
      </c>
      <c r="I159" s="27">
        <v>0</v>
      </c>
      <c r="J159" s="27">
        <v>0</v>
      </c>
      <c r="K159" s="27">
        <v>0</v>
      </c>
      <c r="L159" s="43">
        <v>31466</v>
      </c>
      <c r="M159" s="27">
        <v>-6000</v>
      </c>
      <c r="N159" s="44">
        <v>128196</v>
      </c>
    </row>
    <row r="160" spans="1:14" x14ac:dyDescent="0.2">
      <c r="A160" s="41">
        <v>26082</v>
      </c>
      <c r="B160" s="70">
        <v>814.1</v>
      </c>
      <c r="C160" s="27">
        <v>3538</v>
      </c>
      <c r="D160" s="41" t="s">
        <v>198</v>
      </c>
      <c r="E160" s="27">
        <v>0</v>
      </c>
      <c r="F160" s="27">
        <v>0</v>
      </c>
      <c r="G160" s="42">
        <v>0</v>
      </c>
      <c r="H160" s="43">
        <v>96730</v>
      </c>
      <c r="I160" s="27">
        <v>0</v>
      </c>
      <c r="J160" s="27">
        <v>0</v>
      </c>
      <c r="K160" s="27">
        <v>0</v>
      </c>
      <c r="L160" s="43">
        <v>31466</v>
      </c>
      <c r="M160" s="27">
        <v>0</v>
      </c>
      <c r="N160" s="44">
        <v>128196</v>
      </c>
    </row>
    <row r="161" spans="1:14" x14ac:dyDescent="0.2">
      <c r="A161" s="41">
        <v>26044</v>
      </c>
      <c r="B161" s="70">
        <v>814.1</v>
      </c>
      <c r="C161" s="27">
        <v>3510</v>
      </c>
      <c r="D161" s="41" t="s">
        <v>199</v>
      </c>
      <c r="E161" s="27">
        <v>0</v>
      </c>
      <c r="F161" s="27">
        <v>0</v>
      </c>
      <c r="G161" s="27">
        <v>0</v>
      </c>
      <c r="H161" s="43">
        <v>96730</v>
      </c>
      <c r="I161" s="27">
        <v>0</v>
      </c>
      <c r="J161" s="42">
        <v>0</v>
      </c>
      <c r="K161" s="42">
        <v>0</v>
      </c>
      <c r="L161" s="43">
        <v>31466</v>
      </c>
      <c r="M161" s="27">
        <v>0</v>
      </c>
      <c r="N161" s="44">
        <v>128196</v>
      </c>
    </row>
    <row r="162" spans="1:14" x14ac:dyDescent="0.2">
      <c r="A162" s="41">
        <v>16226</v>
      </c>
      <c r="B162" s="70">
        <v>814.1</v>
      </c>
      <c r="C162" s="27"/>
      <c r="D162" s="41" t="s">
        <v>200</v>
      </c>
      <c r="E162" s="27">
        <v>0</v>
      </c>
      <c r="F162" s="27">
        <v>0</v>
      </c>
      <c r="G162" s="42">
        <v>0</v>
      </c>
      <c r="H162" s="43">
        <v>96730</v>
      </c>
      <c r="I162" s="27">
        <v>0</v>
      </c>
      <c r="J162" s="27">
        <v>0</v>
      </c>
      <c r="K162" s="27">
        <v>0</v>
      </c>
      <c r="L162" s="43">
        <v>31466</v>
      </c>
      <c r="M162" s="27">
        <v>0</v>
      </c>
      <c r="N162" s="44">
        <v>128196</v>
      </c>
    </row>
    <row r="163" spans="1:14" ht="13.5" thickBot="1" x14ac:dyDescent="0.25">
      <c r="A163" s="49">
        <v>26006</v>
      </c>
      <c r="B163" s="80">
        <v>814.1</v>
      </c>
      <c r="C163" s="50">
        <v>8216</v>
      </c>
      <c r="D163" s="49" t="s">
        <v>201</v>
      </c>
      <c r="E163" s="50">
        <v>0</v>
      </c>
      <c r="F163" s="50">
        <v>0</v>
      </c>
      <c r="G163" s="50">
        <v>0</v>
      </c>
      <c r="H163" s="61">
        <v>96730</v>
      </c>
      <c r="I163" s="50">
        <v>0</v>
      </c>
      <c r="J163" s="50">
        <v>9500</v>
      </c>
      <c r="K163" s="50">
        <v>-9500</v>
      </c>
      <c r="L163" s="61">
        <v>21966</v>
      </c>
      <c r="M163" s="50">
        <v>-9500</v>
      </c>
      <c r="N163" s="62">
        <v>118696</v>
      </c>
    </row>
    <row r="164" spans="1:14" x14ac:dyDescent="0.2">
      <c r="A164" s="41">
        <v>26037</v>
      </c>
      <c r="B164" s="70">
        <v>815</v>
      </c>
      <c r="C164" s="27"/>
      <c r="D164" s="41" t="s">
        <v>202</v>
      </c>
      <c r="E164" s="27">
        <v>0</v>
      </c>
      <c r="F164" s="27">
        <v>0</v>
      </c>
      <c r="G164" s="27">
        <v>0</v>
      </c>
      <c r="H164" s="43">
        <v>96730</v>
      </c>
      <c r="I164" s="27">
        <v>0</v>
      </c>
      <c r="J164" s="27">
        <v>1</v>
      </c>
      <c r="K164" s="27">
        <v>-1</v>
      </c>
      <c r="L164" s="43">
        <v>21965</v>
      </c>
      <c r="M164" s="27">
        <v>-1</v>
      </c>
      <c r="N164" s="44">
        <v>118695</v>
      </c>
    </row>
    <row r="165" spans="1:14" x14ac:dyDescent="0.2">
      <c r="A165" s="45">
        <v>26045</v>
      </c>
      <c r="B165" s="79">
        <v>815</v>
      </c>
      <c r="C165" s="46"/>
      <c r="D165" s="45" t="s">
        <v>203</v>
      </c>
      <c r="E165" s="46">
        <v>0</v>
      </c>
      <c r="F165" s="46">
        <v>5000</v>
      </c>
      <c r="G165" s="46">
        <v>-5000</v>
      </c>
      <c r="H165" s="43">
        <v>91730</v>
      </c>
      <c r="I165" s="46">
        <v>0</v>
      </c>
      <c r="J165" s="46">
        <v>0</v>
      </c>
      <c r="K165" s="46">
        <v>0</v>
      </c>
      <c r="L165" s="43">
        <v>21965</v>
      </c>
      <c r="M165" s="46">
        <v>-5000</v>
      </c>
      <c r="N165" s="44">
        <v>113695</v>
      </c>
    </row>
    <row r="166" spans="1:14" x14ac:dyDescent="0.2">
      <c r="A166" s="75">
        <v>16355</v>
      </c>
      <c r="B166" s="76">
        <v>815</v>
      </c>
      <c r="C166" s="77"/>
      <c r="D166" s="75" t="s">
        <v>204</v>
      </c>
      <c r="E166" s="46">
        <v>10501</v>
      </c>
      <c r="F166" s="46">
        <v>0</v>
      </c>
      <c r="G166" s="59">
        <v>10501</v>
      </c>
      <c r="H166" s="43">
        <v>102231</v>
      </c>
      <c r="I166" s="46">
        <v>0</v>
      </c>
      <c r="J166" s="46">
        <v>0</v>
      </c>
      <c r="K166" s="46">
        <v>0</v>
      </c>
      <c r="L166" s="43">
        <v>21965</v>
      </c>
      <c r="M166" s="46">
        <v>10501</v>
      </c>
      <c r="N166" s="44">
        <v>124196</v>
      </c>
    </row>
    <row r="167" spans="1:14" x14ac:dyDescent="0.2">
      <c r="A167" s="41">
        <v>26084</v>
      </c>
      <c r="B167" s="70">
        <v>816</v>
      </c>
      <c r="C167" s="27">
        <v>1401</v>
      </c>
      <c r="D167" s="41" t="s">
        <v>205</v>
      </c>
      <c r="E167" s="27">
        <v>0</v>
      </c>
      <c r="F167" s="27">
        <v>0</v>
      </c>
      <c r="G167" s="27">
        <v>0</v>
      </c>
      <c r="H167" s="43">
        <v>102231</v>
      </c>
      <c r="I167" s="27">
        <v>0</v>
      </c>
      <c r="J167" s="27">
        <v>0</v>
      </c>
      <c r="K167" s="42">
        <v>0</v>
      </c>
      <c r="L167" s="43">
        <v>21965</v>
      </c>
      <c r="M167" s="27">
        <v>0</v>
      </c>
      <c r="N167" s="44">
        <v>124196</v>
      </c>
    </row>
    <row r="168" spans="1:14" x14ac:dyDescent="0.2">
      <c r="A168" s="68">
        <v>26106</v>
      </c>
      <c r="B168" s="70">
        <v>816</v>
      </c>
      <c r="C168" s="27"/>
      <c r="D168" s="41" t="s">
        <v>205</v>
      </c>
      <c r="E168" s="27">
        <v>0</v>
      </c>
      <c r="F168" s="42">
        <v>70000</v>
      </c>
      <c r="G168" s="42">
        <v>-70000</v>
      </c>
      <c r="H168" s="43">
        <v>32231</v>
      </c>
      <c r="I168" s="27">
        <v>0</v>
      </c>
      <c r="J168" s="27">
        <v>0</v>
      </c>
      <c r="K168" s="27">
        <v>0</v>
      </c>
      <c r="L168" s="43">
        <v>21965</v>
      </c>
      <c r="M168" s="27">
        <v>-70000</v>
      </c>
      <c r="N168" s="44">
        <v>54196</v>
      </c>
    </row>
    <row r="169" spans="1:14" x14ac:dyDescent="0.2">
      <c r="A169" s="41">
        <v>26058</v>
      </c>
      <c r="B169" s="70">
        <v>816</v>
      </c>
      <c r="C169" s="27">
        <v>8056</v>
      </c>
      <c r="D169" s="41" t="s">
        <v>206</v>
      </c>
      <c r="E169" s="27">
        <v>0</v>
      </c>
      <c r="F169" s="27">
        <v>0</v>
      </c>
      <c r="G169" s="27">
        <v>0</v>
      </c>
      <c r="H169" s="43">
        <v>32231</v>
      </c>
      <c r="I169" s="27">
        <v>0</v>
      </c>
      <c r="J169" s="27">
        <v>11000</v>
      </c>
      <c r="K169" s="27">
        <v>-11000</v>
      </c>
      <c r="L169" s="43">
        <v>10965</v>
      </c>
      <c r="M169" s="27">
        <v>-11000</v>
      </c>
      <c r="N169" s="44">
        <v>43196</v>
      </c>
    </row>
    <row r="170" spans="1:14" x14ac:dyDescent="0.2">
      <c r="A170" s="41">
        <v>26138</v>
      </c>
      <c r="B170" s="70">
        <v>816</v>
      </c>
      <c r="C170" s="27"/>
      <c r="D170" s="41" t="s">
        <v>206</v>
      </c>
      <c r="E170" s="27">
        <v>0</v>
      </c>
      <c r="F170" s="27">
        <v>0</v>
      </c>
      <c r="G170" s="27">
        <v>0</v>
      </c>
      <c r="H170" s="43">
        <v>32231</v>
      </c>
      <c r="I170" s="27">
        <v>0</v>
      </c>
      <c r="J170" s="27">
        <v>0</v>
      </c>
      <c r="K170" s="27">
        <v>0</v>
      </c>
      <c r="L170" s="43">
        <v>10965</v>
      </c>
      <c r="M170" s="27">
        <v>0</v>
      </c>
      <c r="N170" s="44">
        <v>43196</v>
      </c>
    </row>
    <row r="171" spans="1:14" x14ac:dyDescent="0.2">
      <c r="A171" s="41">
        <v>26185</v>
      </c>
      <c r="B171" s="70">
        <v>816</v>
      </c>
      <c r="C171" s="27">
        <v>1550</v>
      </c>
      <c r="D171" s="41" t="s">
        <v>206</v>
      </c>
      <c r="E171" s="27">
        <v>0</v>
      </c>
      <c r="F171" s="27">
        <v>0</v>
      </c>
      <c r="G171" s="27">
        <v>0</v>
      </c>
      <c r="H171" s="43">
        <v>32231</v>
      </c>
      <c r="I171" s="27">
        <v>0</v>
      </c>
      <c r="J171" s="27">
        <v>4000</v>
      </c>
      <c r="K171" s="27">
        <v>-4000</v>
      </c>
      <c r="L171" s="43">
        <v>6965</v>
      </c>
      <c r="M171" s="27">
        <v>-4000</v>
      </c>
      <c r="N171" s="44">
        <v>39196</v>
      </c>
    </row>
    <row r="172" spans="1:14" x14ac:dyDescent="0.2">
      <c r="A172" s="41">
        <v>26026</v>
      </c>
      <c r="B172" s="70">
        <v>816</v>
      </c>
      <c r="C172" s="27">
        <v>3522</v>
      </c>
      <c r="D172" s="41" t="s">
        <v>207</v>
      </c>
      <c r="E172" s="27">
        <v>0</v>
      </c>
      <c r="F172" s="27">
        <v>0</v>
      </c>
      <c r="G172" s="27">
        <v>0</v>
      </c>
      <c r="H172" s="43">
        <v>32231</v>
      </c>
      <c r="I172" s="27">
        <v>0</v>
      </c>
      <c r="J172" s="27">
        <v>18000</v>
      </c>
      <c r="K172" s="27">
        <v>-18000</v>
      </c>
      <c r="L172" s="43">
        <v>-11035</v>
      </c>
      <c r="M172" s="27">
        <v>-18000</v>
      </c>
      <c r="N172" s="44">
        <v>21196</v>
      </c>
    </row>
    <row r="173" spans="1:14" x14ac:dyDescent="0.2">
      <c r="A173" s="41">
        <v>16345</v>
      </c>
      <c r="B173" s="70">
        <v>816</v>
      </c>
      <c r="C173" s="27"/>
      <c r="D173" s="41" t="s">
        <v>208</v>
      </c>
      <c r="E173" s="27">
        <v>40</v>
      </c>
      <c r="F173" s="27">
        <v>0</v>
      </c>
      <c r="G173" s="27">
        <v>40</v>
      </c>
      <c r="H173" s="43">
        <v>32271</v>
      </c>
      <c r="I173" s="27">
        <v>0</v>
      </c>
      <c r="J173" s="27">
        <v>0</v>
      </c>
      <c r="K173" s="27">
        <v>0</v>
      </c>
      <c r="L173" s="43">
        <v>-4035</v>
      </c>
      <c r="M173" s="27">
        <v>40</v>
      </c>
      <c r="N173" s="44">
        <v>28236</v>
      </c>
    </row>
    <row r="174" spans="1:14" x14ac:dyDescent="0.2">
      <c r="A174" s="41">
        <v>16365</v>
      </c>
      <c r="B174" s="70">
        <v>816</v>
      </c>
      <c r="C174" s="42">
        <v>777</v>
      </c>
      <c r="D174" s="91" t="s">
        <v>209</v>
      </c>
      <c r="E174" s="27">
        <v>0</v>
      </c>
      <c r="F174" s="27">
        <v>0</v>
      </c>
      <c r="G174" s="27">
        <v>0</v>
      </c>
      <c r="H174" s="43">
        <v>32271</v>
      </c>
      <c r="I174" s="27">
        <v>10966</v>
      </c>
      <c r="J174" s="27">
        <v>0</v>
      </c>
      <c r="K174" s="59">
        <v>10966</v>
      </c>
      <c r="L174" s="43">
        <v>6931</v>
      </c>
      <c r="M174" s="27">
        <v>10966</v>
      </c>
      <c r="N174" s="44">
        <v>39202</v>
      </c>
    </row>
    <row r="175" spans="1:14" x14ac:dyDescent="0.2">
      <c r="A175" s="41">
        <v>16357</v>
      </c>
      <c r="B175" s="70">
        <v>816</v>
      </c>
      <c r="C175" s="27">
        <v>9659</v>
      </c>
      <c r="D175" s="41" t="s">
        <v>210</v>
      </c>
      <c r="E175" s="27">
        <v>0</v>
      </c>
      <c r="F175" s="27">
        <v>0</v>
      </c>
      <c r="G175" s="27">
        <v>0</v>
      </c>
      <c r="H175" s="43">
        <v>32271</v>
      </c>
      <c r="I175" s="27">
        <v>1507</v>
      </c>
      <c r="J175" s="27">
        <v>0</v>
      </c>
      <c r="K175" s="46">
        <v>1507</v>
      </c>
      <c r="L175" s="43">
        <v>8438</v>
      </c>
      <c r="M175" s="27">
        <v>1507</v>
      </c>
      <c r="N175" s="44">
        <v>40709</v>
      </c>
    </row>
    <row r="176" spans="1:14" x14ac:dyDescent="0.2">
      <c r="A176" s="41">
        <v>16369</v>
      </c>
      <c r="B176" s="70">
        <v>816</v>
      </c>
      <c r="C176" s="27">
        <v>9842</v>
      </c>
      <c r="D176" s="91" t="s">
        <v>211</v>
      </c>
      <c r="E176" s="27">
        <v>0</v>
      </c>
      <c r="F176" s="27">
        <v>0</v>
      </c>
      <c r="G176" s="27">
        <v>0</v>
      </c>
      <c r="H176" s="43">
        <v>32231</v>
      </c>
      <c r="I176" s="27">
        <v>7000</v>
      </c>
      <c r="J176" s="27">
        <v>0</v>
      </c>
      <c r="K176" s="42">
        <v>7000</v>
      </c>
      <c r="L176" s="43">
        <v>-4035</v>
      </c>
      <c r="M176" s="27">
        <v>7000</v>
      </c>
      <c r="N176" s="44">
        <v>28196</v>
      </c>
    </row>
    <row r="177" spans="1:14" x14ac:dyDescent="0.2">
      <c r="A177" s="75">
        <v>16001</v>
      </c>
      <c r="B177" s="76">
        <v>816</v>
      </c>
      <c r="C177" s="77"/>
      <c r="D177" s="75" t="s">
        <v>212</v>
      </c>
      <c r="E177" s="27">
        <v>194</v>
      </c>
      <c r="F177" s="27">
        <v>0</v>
      </c>
      <c r="G177" s="27">
        <v>194</v>
      </c>
      <c r="H177" s="43">
        <v>32465</v>
      </c>
      <c r="I177" s="27">
        <v>0</v>
      </c>
      <c r="J177" s="27">
        <v>0</v>
      </c>
      <c r="K177" s="27">
        <v>0</v>
      </c>
      <c r="L177" s="43">
        <v>8438</v>
      </c>
      <c r="M177" s="27">
        <v>194</v>
      </c>
      <c r="N177" s="44">
        <v>40903</v>
      </c>
    </row>
    <row r="178" spans="1:14" x14ac:dyDescent="0.2">
      <c r="A178" s="41">
        <v>16297</v>
      </c>
      <c r="B178" s="70">
        <v>817</v>
      </c>
      <c r="C178" s="27">
        <v>7285</v>
      </c>
      <c r="D178" s="71" t="s">
        <v>325</v>
      </c>
      <c r="E178" s="27">
        <v>0</v>
      </c>
      <c r="F178" s="27">
        <v>0</v>
      </c>
      <c r="G178" s="42">
        <v>0</v>
      </c>
      <c r="H178" s="43">
        <v>32465</v>
      </c>
      <c r="I178" s="27">
        <v>10000</v>
      </c>
      <c r="J178" s="27">
        <v>0</v>
      </c>
      <c r="K178" s="42">
        <v>10000</v>
      </c>
      <c r="L178" s="43">
        <v>18438</v>
      </c>
      <c r="M178" s="27">
        <v>10000</v>
      </c>
      <c r="N178" s="44">
        <v>50903</v>
      </c>
    </row>
    <row r="179" spans="1:14" x14ac:dyDescent="0.2">
      <c r="A179" s="41">
        <v>26164</v>
      </c>
      <c r="B179" s="70">
        <v>817</v>
      </c>
      <c r="C179" s="27"/>
      <c r="D179" s="71" t="s">
        <v>326</v>
      </c>
      <c r="E179" s="42">
        <v>0</v>
      </c>
      <c r="F179" s="42">
        <v>11000</v>
      </c>
      <c r="G179" s="42">
        <v>-11000</v>
      </c>
      <c r="H179" s="43">
        <v>21465</v>
      </c>
      <c r="I179" s="27">
        <v>0</v>
      </c>
      <c r="J179" s="42">
        <v>0</v>
      </c>
      <c r="K179" s="42">
        <v>0</v>
      </c>
      <c r="L179" s="43">
        <v>18438</v>
      </c>
      <c r="M179" s="27">
        <v>-11000</v>
      </c>
      <c r="N179" s="44">
        <v>39903</v>
      </c>
    </row>
    <row r="180" spans="1:14" x14ac:dyDescent="0.2">
      <c r="A180" s="41">
        <v>26999</v>
      </c>
      <c r="B180" s="70">
        <v>817</v>
      </c>
      <c r="C180" s="27"/>
      <c r="D180" s="71" t="s">
        <v>213</v>
      </c>
      <c r="E180" s="92">
        <v>0</v>
      </c>
      <c r="F180" s="93">
        <v>0</v>
      </c>
      <c r="G180" s="94">
        <v>10679</v>
      </c>
      <c r="H180" s="43">
        <v>32144</v>
      </c>
      <c r="I180" s="27">
        <v>0</v>
      </c>
      <c r="J180" s="27">
        <v>0</v>
      </c>
      <c r="K180" s="27">
        <v>0</v>
      </c>
      <c r="L180" s="43">
        <v>18438</v>
      </c>
      <c r="M180" s="27">
        <v>10679</v>
      </c>
      <c r="N180" s="44">
        <v>50582</v>
      </c>
    </row>
    <row r="181" spans="1:14" x14ac:dyDescent="0.2">
      <c r="A181" s="41">
        <v>16346</v>
      </c>
      <c r="B181" s="70">
        <v>817</v>
      </c>
      <c r="C181" s="27"/>
      <c r="D181" s="41" t="s">
        <v>214</v>
      </c>
      <c r="E181" s="27">
        <v>277</v>
      </c>
      <c r="F181" s="27">
        <v>0</v>
      </c>
      <c r="G181" s="27">
        <v>277</v>
      </c>
      <c r="H181" s="43">
        <v>32421</v>
      </c>
      <c r="I181" s="27">
        <v>0</v>
      </c>
      <c r="J181" s="27">
        <v>0</v>
      </c>
      <c r="K181" s="27">
        <v>0</v>
      </c>
      <c r="L181" s="43">
        <v>18438</v>
      </c>
      <c r="M181" s="27">
        <v>277</v>
      </c>
      <c r="N181" s="44">
        <v>50859</v>
      </c>
    </row>
    <row r="182" spans="1:14" x14ac:dyDescent="0.2">
      <c r="A182" s="41">
        <v>16083</v>
      </c>
      <c r="B182" s="70">
        <v>817</v>
      </c>
      <c r="C182" s="27"/>
      <c r="D182" s="41" t="s">
        <v>215</v>
      </c>
      <c r="E182" s="27">
        <v>0</v>
      </c>
      <c r="F182" s="27">
        <v>0</v>
      </c>
      <c r="G182" s="27">
        <v>0</v>
      </c>
      <c r="H182" s="43">
        <v>32421</v>
      </c>
      <c r="I182" s="27">
        <v>0</v>
      </c>
      <c r="J182" s="27">
        <v>0</v>
      </c>
      <c r="K182" s="27">
        <v>0</v>
      </c>
      <c r="L182" s="43">
        <v>18438</v>
      </c>
      <c r="M182" s="27">
        <v>0</v>
      </c>
      <c r="N182" s="44">
        <v>50859</v>
      </c>
    </row>
    <row r="183" spans="1:14" x14ac:dyDescent="0.2">
      <c r="A183" s="41">
        <v>16198</v>
      </c>
      <c r="B183" s="70">
        <v>817</v>
      </c>
      <c r="C183" s="27">
        <v>5646</v>
      </c>
      <c r="D183" s="41" t="s">
        <v>216</v>
      </c>
      <c r="E183" s="27">
        <v>0</v>
      </c>
      <c r="F183" s="27">
        <v>0</v>
      </c>
      <c r="G183" s="27">
        <v>0</v>
      </c>
      <c r="H183" s="43">
        <v>32421</v>
      </c>
      <c r="I183" s="42">
        <v>0</v>
      </c>
      <c r="J183" s="42">
        <v>0</v>
      </c>
      <c r="K183" s="42">
        <v>0</v>
      </c>
      <c r="L183" s="43">
        <v>18438</v>
      </c>
      <c r="M183" s="27">
        <v>0</v>
      </c>
      <c r="N183" s="44">
        <v>50859</v>
      </c>
    </row>
    <row r="184" spans="1:14" x14ac:dyDescent="0.2">
      <c r="A184" s="41">
        <v>16128</v>
      </c>
      <c r="B184" s="70">
        <v>817</v>
      </c>
      <c r="C184" s="27">
        <v>5048</v>
      </c>
      <c r="D184" s="41" t="s">
        <v>217</v>
      </c>
      <c r="E184" s="27">
        <v>0</v>
      </c>
      <c r="F184" s="27">
        <v>0</v>
      </c>
      <c r="G184" s="27">
        <v>0</v>
      </c>
      <c r="H184" s="43">
        <v>32421</v>
      </c>
      <c r="I184" s="27">
        <v>150</v>
      </c>
      <c r="J184" s="27">
        <v>0</v>
      </c>
      <c r="K184" s="27">
        <v>150</v>
      </c>
      <c r="L184" s="43">
        <v>18588</v>
      </c>
      <c r="M184" s="27">
        <v>150</v>
      </c>
      <c r="N184" s="44">
        <v>51009</v>
      </c>
    </row>
    <row r="185" spans="1:14" x14ac:dyDescent="0.2">
      <c r="A185" s="41">
        <v>16324</v>
      </c>
      <c r="B185" s="70">
        <v>817</v>
      </c>
      <c r="C185" s="27">
        <v>6848</v>
      </c>
      <c r="D185" s="41" t="s">
        <v>218</v>
      </c>
      <c r="E185" s="27">
        <v>0</v>
      </c>
      <c r="F185" s="27">
        <v>0</v>
      </c>
      <c r="G185" s="27">
        <v>0</v>
      </c>
      <c r="H185" s="43">
        <v>32421</v>
      </c>
      <c r="I185" s="27">
        <v>351</v>
      </c>
      <c r="J185" s="27">
        <v>0</v>
      </c>
      <c r="K185" s="27">
        <v>351</v>
      </c>
      <c r="L185" s="43">
        <v>18939</v>
      </c>
      <c r="M185" s="27">
        <v>351</v>
      </c>
      <c r="N185" s="44">
        <v>51360</v>
      </c>
    </row>
    <row r="186" spans="1:14" x14ac:dyDescent="0.2">
      <c r="A186" s="41">
        <v>16223</v>
      </c>
      <c r="B186" s="70">
        <v>817</v>
      </c>
      <c r="C186" s="27">
        <v>6026</v>
      </c>
      <c r="D186" s="41" t="s">
        <v>219</v>
      </c>
      <c r="E186" s="27">
        <v>0</v>
      </c>
      <c r="F186" s="27">
        <v>0</v>
      </c>
      <c r="G186" s="27">
        <v>0</v>
      </c>
      <c r="H186" s="43">
        <v>32421</v>
      </c>
      <c r="I186" s="27">
        <v>175</v>
      </c>
      <c r="J186" s="27">
        <v>0</v>
      </c>
      <c r="K186" s="27">
        <v>175</v>
      </c>
      <c r="L186" s="43">
        <v>19114</v>
      </c>
      <c r="M186" s="27">
        <v>175</v>
      </c>
      <c r="N186" s="44">
        <v>51535</v>
      </c>
    </row>
    <row r="187" spans="1:14" x14ac:dyDescent="0.2">
      <c r="A187" s="95">
        <v>16168</v>
      </c>
      <c r="B187" s="70">
        <v>817</v>
      </c>
      <c r="C187" s="27">
        <v>535</v>
      </c>
      <c r="D187" s="95" t="s">
        <v>220</v>
      </c>
      <c r="E187" s="27">
        <v>10000</v>
      </c>
      <c r="F187" s="27">
        <v>0</v>
      </c>
      <c r="G187" s="42">
        <v>10000</v>
      </c>
      <c r="H187" s="43">
        <v>42421</v>
      </c>
      <c r="I187" s="27">
        <v>0</v>
      </c>
      <c r="J187" s="27">
        <v>0</v>
      </c>
      <c r="K187" s="42">
        <v>0</v>
      </c>
      <c r="L187" s="43">
        <v>19114</v>
      </c>
      <c r="M187" s="27">
        <v>10000</v>
      </c>
      <c r="N187" s="44">
        <v>61535</v>
      </c>
    </row>
    <row r="188" spans="1:14" x14ac:dyDescent="0.2">
      <c r="A188" s="75">
        <v>16219</v>
      </c>
      <c r="B188" s="76">
        <v>817</v>
      </c>
      <c r="C188" s="77">
        <v>5961</v>
      </c>
      <c r="D188" s="75" t="s">
        <v>221</v>
      </c>
      <c r="E188" s="27">
        <v>0</v>
      </c>
      <c r="F188" s="27">
        <v>0</v>
      </c>
      <c r="G188" s="27">
        <v>0</v>
      </c>
      <c r="H188" s="43">
        <v>42421</v>
      </c>
      <c r="I188" s="42">
        <v>0</v>
      </c>
      <c r="J188" s="27">
        <v>0</v>
      </c>
      <c r="K188" s="27">
        <v>0</v>
      </c>
      <c r="L188" s="43">
        <v>19114</v>
      </c>
      <c r="M188" s="27">
        <v>0</v>
      </c>
      <c r="N188" s="44">
        <v>61535</v>
      </c>
    </row>
    <row r="189" spans="1:14" x14ac:dyDescent="0.2">
      <c r="A189" s="41">
        <v>26015</v>
      </c>
      <c r="B189" s="70">
        <v>818</v>
      </c>
      <c r="C189" s="27"/>
      <c r="D189" s="41" t="s">
        <v>222</v>
      </c>
      <c r="E189" s="27">
        <v>0</v>
      </c>
      <c r="F189" s="27">
        <v>50</v>
      </c>
      <c r="G189" s="27">
        <v>-50</v>
      </c>
      <c r="H189" s="43">
        <v>42371</v>
      </c>
      <c r="I189" s="27">
        <v>0</v>
      </c>
      <c r="J189" s="27">
        <v>0</v>
      </c>
      <c r="K189" s="27">
        <v>0</v>
      </c>
      <c r="L189" s="43">
        <v>19114</v>
      </c>
      <c r="M189" s="27">
        <v>-50</v>
      </c>
      <c r="N189" s="44">
        <v>61485</v>
      </c>
    </row>
    <row r="190" spans="1:14" x14ac:dyDescent="0.2">
      <c r="A190" s="41">
        <v>26016</v>
      </c>
      <c r="B190" s="70">
        <v>818</v>
      </c>
      <c r="C190" s="27"/>
      <c r="D190" s="41" t="s">
        <v>223</v>
      </c>
      <c r="E190" s="27">
        <v>0</v>
      </c>
      <c r="F190" s="27">
        <v>50</v>
      </c>
      <c r="G190" s="27">
        <v>-50</v>
      </c>
      <c r="H190" s="43">
        <v>42321</v>
      </c>
      <c r="I190" s="27">
        <v>0</v>
      </c>
      <c r="J190" s="27">
        <v>0</v>
      </c>
      <c r="K190" s="27">
        <v>0</v>
      </c>
      <c r="L190" s="43">
        <v>19114</v>
      </c>
      <c r="M190" s="27">
        <v>-50</v>
      </c>
      <c r="N190" s="44">
        <v>61435</v>
      </c>
    </row>
    <row r="191" spans="1:14" x14ac:dyDescent="0.2">
      <c r="A191" s="41">
        <v>16331</v>
      </c>
      <c r="B191" s="70">
        <v>818</v>
      </c>
      <c r="C191" s="27"/>
      <c r="D191" s="41" t="s">
        <v>224</v>
      </c>
      <c r="E191" s="42">
        <v>4400</v>
      </c>
      <c r="F191" s="42">
        <v>0</v>
      </c>
      <c r="G191" s="42">
        <v>4400</v>
      </c>
      <c r="H191" s="43">
        <v>46721</v>
      </c>
      <c r="I191" s="27">
        <v>0</v>
      </c>
      <c r="J191" s="27">
        <v>0</v>
      </c>
      <c r="K191" s="27">
        <v>0</v>
      </c>
      <c r="L191" s="43">
        <v>19114</v>
      </c>
      <c r="M191" s="27">
        <v>4400</v>
      </c>
      <c r="N191" s="44">
        <v>65835</v>
      </c>
    </row>
    <row r="192" spans="1:14" x14ac:dyDescent="0.2">
      <c r="A192" s="75">
        <v>26055</v>
      </c>
      <c r="B192" s="76">
        <v>818</v>
      </c>
      <c r="C192" s="77"/>
      <c r="D192" s="75" t="s">
        <v>225</v>
      </c>
      <c r="E192" s="27">
        <v>0</v>
      </c>
      <c r="F192" s="27">
        <v>0</v>
      </c>
      <c r="G192" s="42">
        <v>0</v>
      </c>
      <c r="H192" s="43">
        <v>46721</v>
      </c>
      <c r="I192" s="27">
        <v>0</v>
      </c>
      <c r="J192" s="27">
        <v>0</v>
      </c>
      <c r="K192" s="27">
        <v>0</v>
      </c>
      <c r="L192" s="43">
        <v>19114</v>
      </c>
      <c r="M192" s="27">
        <v>0</v>
      </c>
      <c r="N192" s="44">
        <v>65835</v>
      </c>
    </row>
    <row r="193" spans="1:14" x14ac:dyDescent="0.2">
      <c r="A193" s="41">
        <v>26021</v>
      </c>
      <c r="B193" s="70">
        <v>819</v>
      </c>
      <c r="C193" s="27">
        <v>3501</v>
      </c>
      <c r="D193" s="41" t="s">
        <v>226</v>
      </c>
      <c r="E193" s="27">
        <v>0</v>
      </c>
      <c r="F193" s="27">
        <v>0</v>
      </c>
      <c r="G193" s="27">
        <v>0</v>
      </c>
      <c r="H193" s="43">
        <v>46721</v>
      </c>
      <c r="I193" s="27">
        <v>0</v>
      </c>
      <c r="J193" s="27">
        <v>15000</v>
      </c>
      <c r="K193" s="42">
        <v>-15000</v>
      </c>
      <c r="L193" s="43">
        <v>4114</v>
      </c>
      <c r="M193" s="27">
        <v>-15000</v>
      </c>
      <c r="N193" s="44">
        <v>50835</v>
      </c>
    </row>
    <row r="194" spans="1:14" x14ac:dyDescent="0.2">
      <c r="A194" s="41">
        <v>16317</v>
      </c>
      <c r="B194" s="70">
        <v>819</v>
      </c>
      <c r="C194" s="27"/>
      <c r="D194" s="41" t="s">
        <v>227</v>
      </c>
      <c r="E194" s="27">
        <v>85</v>
      </c>
      <c r="F194" s="27">
        <v>0</v>
      </c>
      <c r="G194" s="42">
        <v>85</v>
      </c>
      <c r="H194" s="43">
        <v>46806</v>
      </c>
      <c r="I194" s="27">
        <v>0</v>
      </c>
      <c r="J194" s="27">
        <v>0</v>
      </c>
      <c r="K194" s="27">
        <v>0</v>
      </c>
      <c r="L194" s="43">
        <v>4114</v>
      </c>
      <c r="M194" s="27">
        <v>85</v>
      </c>
      <c r="N194" s="44">
        <v>50920</v>
      </c>
    </row>
    <row r="195" spans="1:14" x14ac:dyDescent="0.2">
      <c r="A195" s="41">
        <v>16363</v>
      </c>
      <c r="B195" s="70">
        <v>819</v>
      </c>
      <c r="C195" s="27"/>
      <c r="D195" s="41" t="s">
        <v>228</v>
      </c>
      <c r="E195" s="27">
        <v>64</v>
      </c>
      <c r="F195" s="27">
        <v>0</v>
      </c>
      <c r="G195" s="27">
        <v>64</v>
      </c>
      <c r="H195" s="43">
        <v>46870</v>
      </c>
      <c r="I195" s="27">
        <v>0</v>
      </c>
      <c r="J195" s="27">
        <v>0</v>
      </c>
      <c r="K195" s="27">
        <v>0</v>
      </c>
      <c r="L195" s="43">
        <v>4114</v>
      </c>
      <c r="M195" s="27">
        <v>64</v>
      </c>
      <c r="N195" s="44">
        <v>50984</v>
      </c>
    </row>
    <row r="196" spans="1:14" x14ac:dyDescent="0.2">
      <c r="A196" s="75">
        <v>16335</v>
      </c>
      <c r="B196" s="76">
        <v>819</v>
      </c>
      <c r="C196" s="77">
        <v>3550</v>
      </c>
      <c r="D196" s="75" t="s">
        <v>229</v>
      </c>
      <c r="E196" s="46">
        <v>0</v>
      </c>
      <c r="F196" s="46">
        <v>0</v>
      </c>
      <c r="G196" s="59">
        <v>0</v>
      </c>
      <c r="H196" s="43">
        <v>46870</v>
      </c>
      <c r="I196" s="59">
        <v>75000</v>
      </c>
      <c r="J196" s="46">
        <v>0</v>
      </c>
      <c r="K196" s="59">
        <v>75000</v>
      </c>
      <c r="L196" s="43">
        <v>79114</v>
      </c>
      <c r="M196" s="46">
        <v>75000</v>
      </c>
      <c r="N196" s="44">
        <v>125984</v>
      </c>
    </row>
    <row r="197" spans="1:14" x14ac:dyDescent="0.2">
      <c r="A197" s="41">
        <v>26199</v>
      </c>
      <c r="B197" s="70">
        <v>820</v>
      </c>
      <c r="C197" s="27"/>
      <c r="D197" s="41" t="s">
        <v>230</v>
      </c>
      <c r="E197" s="27">
        <v>0</v>
      </c>
      <c r="F197" s="27">
        <v>0</v>
      </c>
      <c r="G197" s="27">
        <v>0</v>
      </c>
      <c r="H197" s="43">
        <v>46870</v>
      </c>
      <c r="I197" s="27">
        <v>0</v>
      </c>
      <c r="J197" s="27">
        <v>0</v>
      </c>
      <c r="K197" s="27">
        <v>0</v>
      </c>
      <c r="L197" s="43">
        <v>79114</v>
      </c>
      <c r="M197" s="27">
        <v>0</v>
      </c>
      <c r="N197" s="44">
        <v>125984</v>
      </c>
    </row>
    <row r="198" spans="1:14" x14ac:dyDescent="0.2">
      <c r="A198" s="41">
        <v>16350</v>
      </c>
      <c r="B198" s="70">
        <v>820</v>
      </c>
      <c r="C198" s="27"/>
      <c r="D198" s="41" t="s">
        <v>230</v>
      </c>
      <c r="E198" s="42">
        <v>11807</v>
      </c>
      <c r="F198" s="27">
        <v>0</v>
      </c>
      <c r="G198" s="42">
        <v>11807</v>
      </c>
      <c r="H198" s="43">
        <v>58677</v>
      </c>
      <c r="I198" s="27">
        <v>0</v>
      </c>
      <c r="J198" s="27">
        <v>0</v>
      </c>
      <c r="K198" s="27">
        <v>0</v>
      </c>
      <c r="L198" s="43">
        <v>79114</v>
      </c>
      <c r="M198" s="27">
        <v>11807</v>
      </c>
      <c r="N198" s="44">
        <v>137791</v>
      </c>
    </row>
    <row r="199" spans="1:14" x14ac:dyDescent="0.2">
      <c r="A199" s="41">
        <v>16362</v>
      </c>
      <c r="B199" s="70">
        <v>820</v>
      </c>
      <c r="C199" s="27"/>
      <c r="D199" s="41" t="s">
        <v>231</v>
      </c>
      <c r="E199" s="27">
        <v>10000</v>
      </c>
      <c r="F199" s="27">
        <v>0</v>
      </c>
      <c r="G199" s="42">
        <v>10000</v>
      </c>
      <c r="H199" s="43">
        <v>68677</v>
      </c>
      <c r="I199" s="27">
        <v>0</v>
      </c>
      <c r="J199" s="27">
        <v>0</v>
      </c>
      <c r="K199" s="27">
        <v>0</v>
      </c>
      <c r="L199" s="43">
        <v>79114</v>
      </c>
      <c r="M199" s="27">
        <v>10000</v>
      </c>
      <c r="N199" s="44">
        <v>147791</v>
      </c>
    </row>
    <row r="200" spans="1:14" x14ac:dyDescent="0.2">
      <c r="A200" s="45">
        <v>16181</v>
      </c>
      <c r="B200" s="79">
        <v>820</v>
      </c>
      <c r="C200" s="46"/>
      <c r="D200" s="45" t="s">
        <v>232</v>
      </c>
      <c r="E200" s="46">
        <v>0</v>
      </c>
      <c r="F200" s="46">
        <v>0</v>
      </c>
      <c r="G200" s="46">
        <v>0</v>
      </c>
      <c r="H200" s="43">
        <v>68677</v>
      </c>
      <c r="I200" s="46">
        <v>0</v>
      </c>
      <c r="J200" s="46">
        <v>0</v>
      </c>
      <c r="K200" s="46">
        <v>0</v>
      </c>
      <c r="L200" s="43">
        <v>79114</v>
      </c>
      <c r="M200" s="46">
        <v>0</v>
      </c>
      <c r="N200" s="44">
        <v>147791</v>
      </c>
    </row>
    <row r="201" spans="1:14" x14ac:dyDescent="0.2">
      <c r="A201" s="41">
        <v>16204</v>
      </c>
      <c r="B201" s="70">
        <v>820</v>
      </c>
      <c r="C201" s="27">
        <v>5767</v>
      </c>
      <c r="D201" s="41" t="s">
        <v>233</v>
      </c>
      <c r="E201" s="27">
        <v>0</v>
      </c>
      <c r="F201" s="27">
        <v>0</v>
      </c>
      <c r="G201" s="27">
        <v>0</v>
      </c>
      <c r="H201" s="43">
        <v>68677</v>
      </c>
      <c r="I201" s="27">
        <v>150</v>
      </c>
      <c r="J201" s="27">
        <v>0</v>
      </c>
      <c r="K201" s="27">
        <v>150</v>
      </c>
      <c r="L201" s="43">
        <v>79264</v>
      </c>
      <c r="M201" s="27">
        <v>150</v>
      </c>
      <c r="N201" s="44">
        <v>147941</v>
      </c>
    </row>
    <row r="202" spans="1:14" x14ac:dyDescent="0.2">
      <c r="A202" s="41">
        <v>16272</v>
      </c>
      <c r="B202" s="70">
        <v>820</v>
      </c>
      <c r="C202" s="27">
        <v>6427</v>
      </c>
      <c r="D202" s="41" t="s">
        <v>234</v>
      </c>
      <c r="E202" s="27">
        <v>0</v>
      </c>
      <c r="F202" s="27">
        <v>0</v>
      </c>
      <c r="G202" s="27">
        <v>0</v>
      </c>
      <c r="H202" s="43">
        <v>68677</v>
      </c>
      <c r="I202" s="27">
        <v>615</v>
      </c>
      <c r="J202" s="27">
        <v>0</v>
      </c>
      <c r="K202" s="27">
        <v>615</v>
      </c>
      <c r="L202" s="43">
        <v>79879</v>
      </c>
      <c r="M202" s="27">
        <v>615</v>
      </c>
      <c r="N202" s="44">
        <v>148556</v>
      </c>
    </row>
    <row r="203" spans="1:14" x14ac:dyDescent="0.2">
      <c r="A203" s="41">
        <v>26126</v>
      </c>
      <c r="B203" s="70">
        <v>820</v>
      </c>
      <c r="C203" s="27">
        <v>1427</v>
      </c>
      <c r="D203" s="41" t="s">
        <v>235</v>
      </c>
      <c r="E203" s="27">
        <v>0</v>
      </c>
      <c r="F203" s="27">
        <v>33000</v>
      </c>
      <c r="G203" s="42">
        <v>-33000</v>
      </c>
      <c r="H203" s="43">
        <v>35677</v>
      </c>
      <c r="I203" s="27">
        <v>0</v>
      </c>
      <c r="J203" s="27">
        <v>80000</v>
      </c>
      <c r="K203" s="42">
        <v>-80000</v>
      </c>
      <c r="L203" s="43">
        <v>-121</v>
      </c>
      <c r="M203" s="27">
        <v>-113000</v>
      </c>
      <c r="N203" s="44">
        <v>35556</v>
      </c>
    </row>
    <row r="204" spans="1:14" x14ac:dyDescent="0.2">
      <c r="A204" s="41">
        <v>16308</v>
      </c>
      <c r="B204" s="70">
        <v>820</v>
      </c>
      <c r="C204" s="27">
        <v>6675</v>
      </c>
      <c r="D204" s="41" t="s">
        <v>236</v>
      </c>
      <c r="E204" s="27">
        <v>0</v>
      </c>
      <c r="F204" s="27">
        <v>0</v>
      </c>
      <c r="G204" s="27">
        <v>0</v>
      </c>
      <c r="H204" s="43">
        <v>35677</v>
      </c>
      <c r="I204" s="42">
        <v>169</v>
      </c>
      <c r="J204" s="42">
        <v>0</v>
      </c>
      <c r="K204" s="42">
        <v>169</v>
      </c>
      <c r="L204" s="43">
        <v>48</v>
      </c>
      <c r="M204" s="27">
        <v>169</v>
      </c>
      <c r="N204" s="44">
        <v>35725</v>
      </c>
    </row>
    <row r="205" spans="1:14" x14ac:dyDescent="0.2">
      <c r="A205" s="41">
        <v>26051</v>
      </c>
      <c r="B205" s="70">
        <v>820</v>
      </c>
      <c r="C205" s="27"/>
      <c r="D205" s="41" t="s">
        <v>237</v>
      </c>
      <c r="E205" s="27">
        <v>0</v>
      </c>
      <c r="F205" s="27">
        <v>0</v>
      </c>
      <c r="G205" s="27">
        <v>0</v>
      </c>
      <c r="H205" s="43">
        <v>35677</v>
      </c>
      <c r="I205" s="27">
        <v>0</v>
      </c>
      <c r="J205" s="27">
        <v>0</v>
      </c>
      <c r="K205" s="27">
        <v>0</v>
      </c>
      <c r="L205" s="43">
        <v>48</v>
      </c>
      <c r="M205" s="27">
        <v>0</v>
      </c>
      <c r="N205" s="44">
        <v>35725</v>
      </c>
    </row>
    <row r="206" spans="1:14" x14ac:dyDescent="0.2">
      <c r="A206" s="41">
        <v>16188</v>
      </c>
      <c r="B206" s="70">
        <v>820</v>
      </c>
      <c r="C206" s="27"/>
      <c r="D206" s="41" t="s">
        <v>238</v>
      </c>
      <c r="E206" s="27">
        <v>315</v>
      </c>
      <c r="F206" s="27">
        <v>0</v>
      </c>
      <c r="G206" s="27">
        <v>315</v>
      </c>
      <c r="H206" s="43">
        <v>35992</v>
      </c>
      <c r="I206" s="27">
        <v>0</v>
      </c>
      <c r="J206" s="27">
        <v>0</v>
      </c>
      <c r="K206" s="27">
        <v>0</v>
      </c>
      <c r="L206" s="43">
        <v>48</v>
      </c>
      <c r="M206" s="27">
        <v>315</v>
      </c>
      <c r="N206" s="44">
        <v>36040</v>
      </c>
    </row>
    <row r="207" spans="1:14" x14ac:dyDescent="0.2">
      <c r="A207" s="95">
        <v>16359</v>
      </c>
      <c r="B207" s="70">
        <v>820</v>
      </c>
      <c r="C207" s="27"/>
      <c r="D207" s="41" t="s">
        <v>239</v>
      </c>
      <c r="E207" s="27">
        <v>1140</v>
      </c>
      <c r="F207" s="27">
        <v>0</v>
      </c>
      <c r="G207" s="27">
        <v>1140</v>
      </c>
      <c r="H207" s="43">
        <v>37132</v>
      </c>
      <c r="I207" s="27">
        <v>0</v>
      </c>
      <c r="J207" s="27">
        <v>0</v>
      </c>
      <c r="K207" s="27">
        <v>0</v>
      </c>
      <c r="L207" s="43">
        <v>48</v>
      </c>
      <c r="M207" s="27">
        <v>1140</v>
      </c>
      <c r="N207" s="44">
        <v>37180</v>
      </c>
    </row>
    <row r="208" spans="1:14" x14ac:dyDescent="0.2">
      <c r="A208" s="96">
        <v>16360</v>
      </c>
      <c r="B208" s="76">
        <v>820</v>
      </c>
      <c r="C208" s="77"/>
      <c r="D208" s="75" t="s">
        <v>240</v>
      </c>
      <c r="E208" s="27">
        <v>1296</v>
      </c>
      <c r="F208" s="27">
        <v>0</v>
      </c>
      <c r="G208" s="27">
        <v>1296</v>
      </c>
      <c r="H208" s="43">
        <v>38428</v>
      </c>
      <c r="I208" s="27">
        <v>0</v>
      </c>
      <c r="J208" s="27">
        <v>0</v>
      </c>
      <c r="K208" s="27">
        <v>0</v>
      </c>
      <c r="L208" s="43">
        <v>48</v>
      </c>
      <c r="M208" s="27">
        <v>1296</v>
      </c>
      <c r="N208" s="44">
        <v>38476</v>
      </c>
    </row>
    <row r="209" spans="1:14" x14ac:dyDescent="0.2">
      <c r="A209" s="41">
        <v>16319</v>
      </c>
      <c r="B209" s="70">
        <v>820.1</v>
      </c>
      <c r="C209" s="27"/>
      <c r="D209" s="41" t="s">
        <v>241</v>
      </c>
      <c r="E209" s="27">
        <v>87</v>
      </c>
      <c r="F209" s="42">
        <v>0</v>
      </c>
      <c r="G209" s="42">
        <v>87</v>
      </c>
      <c r="H209" s="43">
        <v>38515</v>
      </c>
      <c r="I209" s="27">
        <v>0</v>
      </c>
      <c r="J209" s="27">
        <v>0</v>
      </c>
      <c r="K209" s="27">
        <v>0</v>
      </c>
      <c r="L209" s="43">
        <v>48</v>
      </c>
      <c r="M209" s="27">
        <v>87</v>
      </c>
      <c r="N209" s="44">
        <v>38563</v>
      </c>
    </row>
    <row r="210" spans="1:14" x14ac:dyDescent="0.2">
      <c r="A210" s="68">
        <v>26167</v>
      </c>
      <c r="B210" s="70">
        <v>820.1</v>
      </c>
      <c r="C210" s="27"/>
      <c r="D210" s="41" t="s">
        <v>242</v>
      </c>
      <c r="E210" s="27">
        <v>0</v>
      </c>
      <c r="F210" s="27">
        <v>0</v>
      </c>
      <c r="G210" s="42">
        <v>0</v>
      </c>
      <c r="H210" s="43">
        <v>38515</v>
      </c>
      <c r="I210" s="27">
        <v>0</v>
      </c>
      <c r="J210" s="27">
        <v>0</v>
      </c>
      <c r="K210" s="27">
        <v>0</v>
      </c>
      <c r="L210" s="43">
        <v>48</v>
      </c>
      <c r="M210" s="27">
        <v>0</v>
      </c>
      <c r="N210" s="44">
        <v>38563</v>
      </c>
    </row>
    <row r="211" spans="1:14" x14ac:dyDescent="0.2">
      <c r="A211" s="68">
        <v>26169</v>
      </c>
      <c r="B211" s="70">
        <v>820.1</v>
      </c>
      <c r="C211" s="27"/>
      <c r="D211" s="41" t="s">
        <v>243</v>
      </c>
      <c r="E211" s="42">
        <v>0</v>
      </c>
      <c r="F211" s="42">
        <v>0</v>
      </c>
      <c r="G211" s="42">
        <v>0</v>
      </c>
      <c r="H211" s="43">
        <v>38515</v>
      </c>
      <c r="I211" s="27">
        <v>0</v>
      </c>
      <c r="J211" s="27">
        <v>0</v>
      </c>
      <c r="K211" s="27">
        <v>0</v>
      </c>
      <c r="L211" s="43">
        <v>48</v>
      </c>
      <c r="M211" s="27">
        <v>0</v>
      </c>
      <c r="N211" s="44">
        <v>38563</v>
      </c>
    </row>
    <row r="212" spans="1:14" x14ac:dyDescent="0.2">
      <c r="A212" s="41">
        <v>26178</v>
      </c>
      <c r="B212" s="70">
        <v>820.1</v>
      </c>
      <c r="C212" s="27"/>
      <c r="D212" s="41" t="s">
        <v>244</v>
      </c>
      <c r="E212" s="27">
        <v>0</v>
      </c>
      <c r="F212" s="27">
        <v>0</v>
      </c>
      <c r="G212" s="42">
        <v>0</v>
      </c>
      <c r="H212" s="43">
        <v>38515</v>
      </c>
      <c r="I212" s="27">
        <v>0</v>
      </c>
      <c r="J212" s="27">
        <v>0</v>
      </c>
      <c r="K212" s="27">
        <v>0</v>
      </c>
      <c r="L212" s="43">
        <v>48</v>
      </c>
      <c r="M212" s="27">
        <v>0</v>
      </c>
      <c r="N212" s="44">
        <v>38563</v>
      </c>
    </row>
    <row r="213" spans="1:14" x14ac:dyDescent="0.2">
      <c r="A213" s="68">
        <v>26157</v>
      </c>
      <c r="B213" s="70">
        <v>820.1</v>
      </c>
      <c r="C213" s="27"/>
      <c r="D213" s="41" t="s">
        <v>245</v>
      </c>
      <c r="E213" s="42">
        <v>0</v>
      </c>
      <c r="F213" s="42">
        <v>25000</v>
      </c>
      <c r="G213" s="42">
        <v>-25000</v>
      </c>
      <c r="H213" s="43">
        <v>13515</v>
      </c>
      <c r="I213" s="27">
        <v>0</v>
      </c>
      <c r="J213" s="27">
        <v>0</v>
      </c>
      <c r="K213" s="27">
        <v>0</v>
      </c>
      <c r="L213" s="43">
        <v>48</v>
      </c>
      <c r="M213" s="27">
        <v>-25000</v>
      </c>
      <c r="N213" s="44">
        <v>13563</v>
      </c>
    </row>
    <row r="214" spans="1:14" x14ac:dyDescent="0.2">
      <c r="A214" s="41">
        <v>16330</v>
      </c>
      <c r="B214" s="70">
        <v>820.1</v>
      </c>
      <c r="C214" s="27"/>
      <c r="D214" s="41" t="s">
        <v>246</v>
      </c>
      <c r="E214" s="27">
        <v>0</v>
      </c>
      <c r="F214" s="27">
        <v>0</v>
      </c>
      <c r="G214" s="27">
        <v>0</v>
      </c>
      <c r="H214" s="43">
        <v>13515</v>
      </c>
      <c r="I214" s="27">
        <v>0</v>
      </c>
      <c r="J214" s="27">
        <v>0</v>
      </c>
      <c r="K214" s="27">
        <v>0</v>
      </c>
      <c r="L214" s="43">
        <v>48</v>
      </c>
      <c r="M214" s="27">
        <v>0</v>
      </c>
      <c r="N214" s="44">
        <v>13563</v>
      </c>
    </row>
    <row r="215" spans="1:14" x14ac:dyDescent="0.2">
      <c r="A215" s="41">
        <v>16352</v>
      </c>
      <c r="B215" s="70">
        <v>820.1</v>
      </c>
      <c r="C215" s="27"/>
      <c r="D215" s="41" t="s">
        <v>247</v>
      </c>
      <c r="E215" s="27">
        <v>347</v>
      </c>
      <c r="F215" s="27">
        <v>0</v>
      </c>
      <c r="G215" s="27">
        <v>347</v>
      </c>
      <c r="H215" s="43">
        <v>13862</v>
      </c>
      <c r="I215" s="27">
        <v>0</v>
      </c>
      <c r="J215" s="27">
        <v>0</v>
      </c>
      <c r="K215" s="27">
        <v>0</v>
      </c>
      <c r="L215" s="43">
        <v>48</v>
      </c>
      <c r="M215" s="27">
        <v>347</v>
      </c>
      <c r="N215" s="44">
        <v>13910</v>
      </c>
    </row>
    <row r="216" spans="1:14" x14ac:dyDescent="0.2">
      <c r="A216" s="41">
        <v>16312</v>
      </c>
      <c r="B216" s="70">
        <v>820.1</v>
      </c>
      <c r="C216" s="27"/>
      <c r="D216" s="41" t="s">
        <v>248</v>
      </c>
      <c r="E216" s="42">
        <v>0</v>
      </c>
      <c r="F216" s="27">
        <v>0</v>
      </c>
      <c r="G216" s="27">
        <v>0</v>
      </c>
      <c r="H216" s="43">
        <v>13862</v>
      </c>
      <c r="I216" s="27">
        <v>0</v>
      </c>
      <c r="J216" s="27">
        <v>0</v>
      </c>
      <c r="K216" s="27">
        <v>0</v>
      </c>
      <c r="L216" s="43">
        <v>48</v>
      </c>
      <c r="M216" s="27">
        <v>0</v>
      </c>
      <c r="N216" s="44">
        <v>13910</v>
      </c>
    </row>
    <row r="217" spans="1:14" x14ac:dyDescent="0.2">
      <c r="A217" s="41">
        <v>16307</v>
      </c>
      <c r="B217" s="70">
        <v>820.1</v>
      </c>
      <c r="C217" s="27"/>
      <c r="D217" s="41" t="s">
        <v>249</v>
      </c>
      <c r="E217" s="27">
        <v>0</v>
      </c>
      <c r="F217" s="27">
        <v>0</v>
      </c>
      <c r="G217" s="27">
        <v>0</v>
      </c>
      <c r="H217" s="43">
        <v>13862</v>
      </c>
      <c r="I217" s="27">
        <v>0</v>
      </c>
      <c r="J217" s="27">
        <v>0</v>
      </c>
      <c r="K217" s="27">
        <v>0</v>
      </c>
      <c r="L217" s="43">
        <v>48</v>
      </c>
      <c r="M217" s="27">
        <v>0</v>
      </c>
      <c r="N217" s="44">
        <v>13910</v>
      </c>
    </row>
    <row r="218" spans="1:14" x14ac:dyDescent="0.2">
      <c r="A218" s="41">
        <v>26033</v>
      </c>
      <c r="B218" s="70">
        <v>820.1</v>
      </c>
      <c r="C218" s="27"/>
      <c r="D218" s="41" t="s">
        <v>250</v>
      </c>
      <c r="E218" s="27">
        <v>0</v>
      </c>
      <c r="F218" s="42">
        <v>14000</v>
      </c>
      <c r="G218" s="27">
        <v>-14000</v>
      </c>
      <c r="H218" s="43">
        <v>-138</v>
      </c>
      <c r="I218" s="27">
        <v>0</v>
      </c>
      <c r="J218" s="27">
        <v>0</v>
      </c>
      <c r="K218" s="27">
        <v>0</v>
      </c>
      <c r="L218" s="43">
        <v>48</v>
      </c>
      <c r="M218" s="27">
        <v>-14000</v>
      </c>
      <c r="N218" s="44">
        <v>-90</v>
      </c>
    </row>
    <row r="219" spans="1:14" x14ac:dyDescent="0.2">
      <c r="A219" s="41">
        <v>16316</v>
      </c>
      <c r="B219" s="70">
        <v>820.1</v>
      </c>
      <c r="C219" s="27"/>
      <c r="D219" s="41" t="s">
        <v>251</v>
      </c>
      <c r="E219" s="27">
        <v>138</v>
      </c>
      <c r="F219" s="27">
        <v>0</v>
      </c>
      <c r="G219" s="27">
        <v>138</v>
      </c>
      <c r="H219" s="43">
        <v>0</v>
      </c>
      <c r="I219" s="27">
        <v>0</v>
      </c>
      <c r="J219" s="27">
        <v>0</v>
      </c>
      <c r="K219" s="27">
        <v>0</v>
      </c>
      <c r="L219" s="43">
        <v>48</v>
      </c>
      <c r="M219" s="27">
        <v>138</v>
      </c>
      <c r="N219" s="44">
        <v>48</v>
      </c>
    </row>
    <row r="220" spans="1:14" x14ac:dyDescent="0.2">
      <c r="A220" s="41">
        <v>16353</v>
      </c>
      <c r="B220" s="70">
        <v>820.1</v>
      </c>
      <c r="C220" s="27"/>
      <c r="D220" s="41" t="s">
        <v>252</v>
      </c>
      <c r="E220" s="27">
        <v>0</v>
      </c>
      <c r="F220" s="27">
        <v>0</v>
      </c>
      <c r="G220" s="27">
        <v>0</v>
      </c>
      <c r="H220" s="43">
        <v>0</v>
      </c>
      <c r="I220" s="27">
        <v>0</v>
      </c>
      <c r="J220" s="27">
        <v>0</v>
      </c>
      <c r="K220" s="27">
        <v>0</v>
      </c>
      <c r="L220" s="43">
        <v>48</v>
      </c>
      <c r="M220" s="27">
        <v>0</v>
      </c>
      <c r="N220" s="44">
        <v>48</v>
      </c>
    </row>
    <row r="221" spans="1:14" x14ac:dyDescent="0.2">
      <c r="A221" s="68">
        <v>16179</v>
      </c>
      <c r="B221" s="70">
        <v>820.1</v>
      </c>
      <c r="C221" s="27"/>
      <c r="D221" s="71" t="s">
        <v>327</v>
      </c>
      <c r="E221" s="42">
        <v>0</v>
      </c>
      <c r="F221" s="42">
        <v>0</v>
      </c>
      <c r="G221" s="42">
        <v>0</v>
      </c>
      <c r="H221" s="43">
        <v>0</v>
      </c>
      <c r="I221" s="27">
        <v>0</v>
      </c>
      <c r="J221" s="27">
        <v>0</v>
      </c>
      <c r="K221" s="27">
        <v>0</v>
      </c>
      <c r="L221" s="43">
        <v>48</v>
      </c>
      <c r="M221" s="27">
        <v>0</v>
      </c>
      <c r="N221" s="44">
        <v>48</v>
      </c>
    </row>
    <row r="222" spans="1:14" x14ac:dyDescent="0.2">
      <c r="A222" s="68">
        <v>26156</v>
      </c>
      <c r="B222" s="70">
        <v>820.1</v>
      </c>
      <c r="C222" s="46"/>
      <c r="D222" s="97" t="s">
        <v>327</v>
      </c>
      <c r="E222" s="42">
        <v>0</v>
      </c>
      <c r="F222" s="42">
        <v>0</v>
      </c>
      <c r="G222" s="42">
        <v>0</v>
      </c>
      <c r="H222" s="43">
        <v>0</v>
      </c>
      <c r="I222" s="27">
        <v>0</v>
      </c>
      <c r="J222" s="27">
        <v>0</v>
      </c>
      <c r="K222" s="42">
        <v>0</v>
      </c>
      <c r="L222" s="43">
        <v>48</v>
      </c>
      <c r="M222" s="27">
        <v>0</v>
      </c>
      <c r="N222" s="44">
        <v>48</v>
      </c>
    </row>
    <row r="223" spans="1:14" ht="13.5" thickBot="1" x14ac:dyDescent="0.25">
      <c r="A223" s="49">
        <v>26040</v>
      </c>
      <c r="B223" s="80">
        <v>820.1</v>
      </c>
      <c r="C223" s="50">
        <v>1087</v>
      </c>
      <c r="D223" s="49" t="s">
        <v>253</v>
      </c>
      <c r="E223" s="50">
        <v>0</v>
      </c>
      <c r="F223" s="50">
        <v>0</v>
      </c>
      <c r="G223" s="50">
        <v>0</v>
      </c>
      <c r="H223" s="61">
        <v>0</v>
      </c>
      <c r="I223" s="50">
        <v>0</v>
      </c>
      <c r="J223" s="50">
        <v>48</v>
      </c>
      <c r="K223" s="50">
        <v>-48</v>
      </c>
      <c r="L223" s="61">
        <v>0</v>
      </c>
      <c r="M223" s="50">
        <v>-48</v>
      </c>
      <c r="N223" s="62">
        <v>0</v>
      </c>
    </row>
    <row r="224" spans="1:14" ht="13.5" thickTop="1" x14ac:dyDescent="0.2">
      <c r="A224" s="36"/>
      <c r="B224" s="36"/>
      <c r="C224" s="36"/>
      <c r="D224" s="36"/>
      <c r="E224" s="98">
        <v>464985</v>
      </c>
      <c r="F224" s="98">
        <v>475664</v>
      </c>
      <c r="G224" s="98">
        <v>0</v>
      </c>
      <c r="H224" s="99">
        <v>0</v>
      </c>
      <c r="I224" s="98">
        <v>440260</v>
      </c>
      <c r="J224" s="98">
        <v>440260</v>
      </c>
      <c r="K224" s="98">
        <v>0</v>
      </c>
      <c r="L224" s="99">
        <v>0</v>
      </c>
      <c r="M224" s="98">
        <v>0</v>
      </c>
      <c r="N224" s="100">
        <v>0</v>
      </c>
    </row>
    <row r="225" spans="1:4" x14ac:dyDescent="0.2">
      <c r="A225" s="27"/>
      <c r="B225" s="27"/>
      <c r="C225" s="27"/>
      <c r="D225" s="27"/>
    </row>
  </sheetData>
  <printOptions horizontalCentered="1"/>
  <pageMargins left="0.25" right="0.24" top="0.48" bottom="0.56999999999999995" header="0.25" footer="0.22"/>
  <pageSetup scale="70" fitToHeight="4" orientation="portrait" cellComments="asDisplayed" horizontalDpi="300" verticalDpi="300" r:id="rId1"/>
  <headerFooter alignWithMargins="0">
    <oddHeader>&amp;LEl Paso Field Services&amp;RAS Dispatch Overview</oddHeader>
    <oddFooter>&amp;L&amp;D  &amp;T&amp;CPage &amp;P&amp;R&amp;F</oddFooter>
  </headerFooter>
  <rowBreaks count="3" manualBreakCount="3">
    <brk id="72" max="16383" man="1"/>
    <brk id="120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/>
  <dimension ref="A1:O222"/>
  <sheetViews>
    <sheetView showGridLines="0" zoomScale="70" workbookViewId="0">
      <pane xSplit="4" ySplit="2" topLeftCell="E3" activePane="bottomRight" state="frozen"/>
      <selection pane="topRight"/>
      <selection pane="bottomLeft"/>
      <selection pane="bottomRight" activeCell="E3" sqref="E3"/>
    </sheetView>
  </sheetViews>
  <sheetFormatPr defaultColWidth="12" defaultRowHeight="12.75" x14ac:dyDescent="0.2"/>
  <cols>
    <col min="1" max="1" width="7.5" style="30" customWidth="1"/>
    <col min="2" max="2" width="7" style="119" customWidth="1"/>
    <col min="3" max="3" width="7.1640625" style="30" customWidth="1"/>
    <col min="4" max="4" width="33" style="120" customWidth="1"/>
    <col min="5" max="5" width="12.5" style="30" customWidth="1"/>
    <col min="6" max="6" width="12.1640625" style="30" customWidth="1"/>
    <col min="7" max="8" width="12.6640625" style="30" customWidth="1"/>
    <col min="9" max="16384" width="12" style="30"/>
  </cols>
  <sheetData>
    <row r="1" spans="1:8" ht="36.75" customHeight="1" thickBot="1" x14ac:dyDescent="0.3">
      <c r="A1" s="23" t="s">
        <v>31</v>
      </c>
      <c r="B1" s="101"/>
      <c r="C1" s="102"/>
      <c r="D1" s="25" t="s">
        <v>254</v>
      </c>
      <c r="E1" s="28"/>
      <c r="F1" s="27"/>
      <c r="G1" s="5"/>
      <c r="H1" s="5"/>
    </row>
    <row r="2" spans="1:8" ht="39" thickBot="1" x14ac:dyDescent="0.25">
      <c r="A2" s="31" t="s">
        <v>255</v>
      </c>
      <c r="B2" s="31" t="s">
        <v>33</v>
      </c>
      <c r="C2" s="31" t="s">
        <v>34</v>
      </c>
      <c r="D2" s="32" t="s">
        <v>35</v>
      </c>
      <c r="E2" s="33" t="s">
        <v>256</v>
      </c>
      <c r="F2" s="33" t="s">
        <v>257</v>
      </c>
      <c r="G2" s="33" t="s">
        <v>258</v>
      </c>
      <c r="H2" s="33" t="s">
        <v>259</v>
      </c>
    </row>
    <row r="3" spans="1:8" ht="12.75" customHeight="1" x14ac:dyDescent="0.2">
      <c r="A3" s="95">
        <v>16361</v>
      </c>
      <c r="B3" s="27" t="s">
        <v>47</v>
      </c>
      <c r="C3" s="27"/>
      <c r="D3" s="41" t="s">
        <v>48</v>
      </c>
      <c r="E3" s="41">
        <v>0</v>
      </c>
      <c r="F3" s="41">
        <v>0</v>
      </c>
      <c r="G3" s="41">
        <v>0</v>
      </c>
      <c r="H3" s="103">
        <v>0</v>
      </c>
    </row>
    <row r="4" spans="1:8" x14ac:dyDescent="0.2">
      <c r="A4" s="41">
        <v>26213</v>
      </c>
      <c r="B4" s="27" t="s">
        <v>47</v>
      </c>
      <c r="C4" s="27"/>
      <c r="D4" s="41" t="s">
        <v>49</v>
      </c>
      <c r="E4" s="41">
        <v>0</v>
      </c>
      <c r="F4" s="41">
        <v>0</v>
      </c>
      <c r="G4" s="41">
        <v>0</v>
      </c>
      <c r="H4" s="104">
        <v>-2332</v>
      </c>
    </row>
    <row r="5" spans="1:8" x14ac:dyDescent="0.2">
      <c r="A5" s="41">
        <v>16105</v>
      </c>
      <c r="B5" s="27" t="s">
        <v>47</v>
      </c>
      <c r="C5" s="27"/>
      <c r="D5" s="41" t="s">
        <v>50</v>
      </c>
      <c r="E5" s="41">
        <v>0</v>
      </c>
      <c r="F5" s="41">
        <v>0</v>
      </c>
      <c r="G5" s="41">
        <v>0</v>
      </c>
      <c r="H5" s="104">
        <v>600</v>
      </c>
    </row>
    <row r="6" spans="1:8" x14ac:dyDescent="0.2">
      <c r="A6" s="41">
        <v>16218</v>
      </c>
      <c r="B6" s="27" t="s">
        <v>47</v>
      </c>
      <c r="C6" s="27"/>
      <c r="D6" s="41" t="s">
        <v>51</v>
      </c>
      <c r="E6" s="41">
        <v>0</v>
      </c>
      <c r="F6" s="41">
        <v>0</v>
      </c>
      <c r="G6" s="41">
        <v>0</v>
      </c>
      <c r="H6" s="104">
        <v>650</v>
      </c>
    </row>
    <row r="7" spans="1:8" x14ac:dyDescent="0.2">
      <c r="A7" s="45">
        <v>16314</v>
      </c>
      <c r="B7" s="46" t="s">
        <v>47</v>
      </c>
      <c r="C7" s="46"/>
      <c r="D7" s="45" t="s">
        <v>52</v>
      </c>
      <c r="E7" s="45">
        <v>0</v>
      </c>
      <c r="F7" s="45">
        <v>0</v>
      </c>
      <c r="G7" s="45">
        <v>0</v>
      </c>
      <c r="H7" s="104">
        <v>100</v>
      </c>
    </row>
    <row r="8" spans="1:8" x14ac:dyDescent="0.2">
      <c r="A8" s="41">
        <v>16167</v>
      </c>
      <c r="B8" s="27" t="s">
        <v>47</v>
      </c>
      <c r="C8" s="27"/>
      <c r="D8" s="41" t="s">
        <v>53</v>
      </c>
      <c r="E8" s="41">
        <v>0</v>
      </c>
      <c r="F8" s="41">
        <v>0</v>
      </c>
      <c r="G8" s="41">
        <v>0</v>
      </c>
      <c r="H8" s="104">
        <v>76</v>
      </c>
    </row>
    <row r="9" spans="1:8" x14ac:dyDescent="0.2">
      <c r="A9" s="41">
        <v>16320</v>
      </c>
      <c r="B9" s="27" t="s">
        <v>47</v>
      </c>
      <c r="C9" s="27"/>
      <c r="D9" s="41" t="s">
        <v>54</v>
      </c>
      <c r="E9" s="41">
        <v>0</v>
      </c>
      <c r="F9" s="41">
        <v>0</v>
      </c>
      <c r="G9" s="41">
        <v>0</v>
      </c>
      <c r="H9" s="104">
        <v>906</v>
      </c>
    </row>
    <row r="10" spans="1:8" x14ac:dyDescent="0.2">
      <c r="A10" s="41">
        <v>16347</v>
      </c>
      <c r="B10" s="27" t="s">
        <v>47</v>
      </c>
      <c r="C10" s="27"/>
      <c r="D10" s="41" t="s">
        <v>55</v>
      </c>
      <c r="E10" s="41">
        <v>0</v>
      </c>
      <c r="F10" s="41">
        <v>0</v>
      </c>
      <c r="G10" s="41">
        <v>0</v>
      </c>
      <c r="H10" s="104">
        <v>0</v>
      </c>
    </row>
    <row r="11" spans="1:8" x14ac:dyDescent="0.2">
      <c r="A11" s="41">
        <v>26200</v>
      </c>
      <c r="B11" s="27" t="s">
        <v>47</v>
      </c>
      <c r="C11" s="27"/>
      <c r="D11" s="41" t="s">
        <v>56</v>
      </c>
      <c r="E11" s="41">
        <v>0</v>
      </c>
      <c r="F11" s="41">
        <v>0</v>
      </c>
      <c r="G11" s="41">
        <v>0</v>
      </c>
      <c r="H11" s="104">
        <v>0</v>
      </c>
    </row>
    <row r="12" spans="1:8" ht="13.5" thickBot="1" x14ac:dyDescent="0.25">
      <c r="A12" s="49">
        <v>26201</v>
      </c>
      <c r="B12" s="50" t="s">
        <v>47</v>
      </c>
      <c r="C12" s="50"/>
      <c r="D12" s="49" t="s">
        <v>57</v>
      </c>
      <c r="E12" s="49">
        <v>0</v>
      </c>
      <c r="F12" s="49">
        <v>0</v>
      </c>
      <c r="G12" s="49">
        <v>0</v>
      </c>
      <c r="H12" s="105">
        <v>0</v>
      </c>
    </row>
    <row r="13" spans="1:8" ht="12" customHeight="1" x14ac:dyDescent="0.2">
      <c r="A13" s="37">
        <v>11922</v>
      </c>
      <c r="B13" s="36" t="s">
        <v>58</v>
      </c>
      <c r="C13" s="36"/>
      <c r="D13" s="37" t="s">
        <v>59</v>
      </c>
      <c r="E13" s="45">
        <v>0</v>
      </c>
      <c r="F13" s="45">
        <v>0</v>
      </c>
      <c r="G13" s="106">
        <v>0</v>
      </c>
      <c r="H13" s="107">
        <v>225</v>
      </c>
    </row>
    <row r="14" spans="1:8" x14ac:dyDescent="0.2">
      <c r="A14" s="45">
        <v>10093</v>
      </c>
      <c r="B14" s="46" t="s">
        <v>58</v>
      </c>
      <c r="C14" s="46"/>
      <c r="D14" s="45" t="s">
        <v>60</v>
      </c>
      <c r="E14" s="45">
        <v>0</v>
      </c>
      <c r="F14" s="45">
        <v>0</v>
      </c>
      <c r="G14" s="108">
        <v>0</v>
      </c>
      <c r="H14" s="109">
        <v>825</v>
      </c>
    </row>
    <row r="15" spans="1:8" ht="12" customHeight="1" x14ac:dyDescent="0.2">
      <c r="A15" s="45">
        <v>12207</v>
      </c>
      <c r="B15" s="46" t="s">
        <v>58</v>
      </c>
      <c r="C15" s="46"/>
      <c r="D15" s="45" t="s">
        <v>61</v>
      </c>
      <c r="E15" s="45">
        <v>0</v>
      </c>
      <c r="F15" s="45">
        <v>0</v>
      </c>
      <c r="G15" s="108">
        <v>0</v>
      </c>
      <c r="H15" s="109">
        <v>125</v>
      </c>
    </row>
    <row r="16" spans="1:8" x14ac:dyDescent="0.2">
      <c r="A16" s="45">
        <v>10061</v>
      </c>
      <c r="B16" s="46" t="s">
        <v>58</v>
      </c>
      <c r="C16" s="46"/>
      <c r="D16" s="45" t="s">
        <v>62</v>
      </c>
      <c r="E16" s="45">
        <v>0</v>
      </c>
      <c r="F16" s="45">
        <v>0</v>
      </c>
      <c r="G16" s="108">
        <v>0</v>
      </c>
      <c r="H16" s="109">
        <v>1575</v>
      </c>
    </row>
    <row r="17" spans="1:8" x14ac:dyDescent="0.2">
      <c r="A17" s="45">
        <v>12377</v>
      </c>
      <c r="B17" s="46" t="s">
        <v>58</v>
      </c>
      <c r="C17" s="46"/>
      <c r="D17" s="45" t="s">
        <v>63</v>
      </c>
      <c r="E17" s="45">
        <v>0</v>
      </c>
      <c r="F17" s="45">
        <v>0</v>
      </c>
      <c r="G17" s="108">
        <v>0</v>
      </c>
      <c r="H17" s="109">
        <v>450</v>
      </c>
    </row>
    <row r="18" spans="1:8" x14ac:dyDescent="0.2">
      <c r="A18" s="45">
        <v>11889</v>
      </c>
      <c r="B18" s="46" t="s">
        <v>58</v>
      </c>
      <c r="C18" s="46"/>
      <c r="D18" s="45" t="s">
        <v>64</v>
      </c>
      <c r="E18" s="45">
        <v>0</v>
      </c>
      <c r="F18" s="45">
        <v>0</v>
      </c>
      <c r="G18" s="108">
        <v>0</v>
      </c>
      <c r="H18" s="109">
        <v>350</v>
      </c>
    </row>
    <row r="19" spans="1:8" x14ac:dyDescent="0.2">
      <c r="A19" s="45">
        <v>11583</v>
      </c>
      <c r="B19" s="46" t="s">
        <v>58</v>
      </c>
      <c r="C19" s="46"/>
      <c r="D19" s="45" t="s">
        <v>65</v>
      </c>
      <c r="E19" s="45">
        <v>0</v>
      </c>
      <c r="F19" s="45">
        <v>0</v>
      </c>
      <c r="G19" s="108">
        <v>0</v>
      </c>
      <c r="H19" s="109">
        <v>190</v>
      </c>
    </row>
    <row r="20" spans="1:8" x14ac:dyDescent="0.2">
      <c r="A20" s="45">
        <v>11916</v>
      </c>
      <c r="B20" s="46" t="s">
        <v>58</v>
      </c>
      <c r="C20" s="46"/>
      <c r="D20" s="45" t="s">
        <v>66</v>
      </c>
      <c r="E20" s="45">
        <v>0</v>
      </c>
      <c r="F20" s="45">
        <v>0</v>
      </c>
      <c r="G20" s="108">
        <v>0</v>
      </c>
      <c r="H20" s="109">
        <v>50</v>
      </c>
    </row>
    <row r="21" spans="1:8" x14ac:dyDescent="0.2">
      <c r="A21" s="45">
        <v>12323</v>
      </c>
      <c r="B21" s="46" t="s">
        <v>58</v>
      </c>
      <c r="C21" s="46"/>
      <c r="D21" s="45" t="s">
        <v>67</v>
      </c>
      <c r="E21" s="45">
        <v>0</v>
      </c>
      <c r="F21" s="45">
        <v>0</v>
      </c>
      <c r="G21" s="108">
        <v>0</v>
      </c>
      <c r="H21" s="109">
        <v>1</v>
      </c>
    </row>
    <row r="22" spans="1:8" x14ac:dyDescent="0.2">
      <c r="A22" s="45">
        <v>12408</v>
      </c>
      <c r="B22" s="46" t="s">
        <v>58</v>
      </c>
      <c r="C22" s="46"/>
      <c r="D22" s="45" t="s">
        <v>68</v>
      </c>
      <c r="E22" s="45">
        <v>0</v>
      </c>
      <c r="F22" s="45">
        <v>0</v>
      </c>
      <c r="G22" s="108">
        <v>0</v>
      </c>
      <c r="H22" s="109">
        <v>300</v>
      </c>
    </row>
    <row r="23" spans="1:8" x14ac:dyDescent="0.2">
      <c r="A23" s="45">
        <v>11241</v>
      </c>
      <c r="B23" s="46" t="s">
        <v>58</v>
      </c>
      <c r="C23" s="46"/>
      <c r="D23" s="45" t="s">
        <v>69</v>
      </c>
      <c r="E23" s="45">
        <v>0</v>
      </c>
      <c r="F23" s="45">
        <v>0</v>
      </c>
      <c r="G23" s="108">
        <v>0</v>
      </c>
      <c r="H23" s="109">
        <v>5</v>
      </c>
    </row>
    <row r="24" spans="1:8" ht="13.5" thickBot="1" x14ac:dyDescent="0.25">
      <c r="A24" s="49">
        <v>26218</v>
      </c>
      <c r="B24" s="50" t="s">
        <v>58</v>
      </c>
      <c r="C24" s="50"/>
      <c r="D24" s="49" t="s">
        <v>70</v>
      </c>
      <c r="E24" s="45">
        <v>0</v>
      </c>
      <c r="F24" s="45">
        <v>0</v>
      </c>
      <c r="G24" s="108">
        <v>0</v>
      </c>
      <c r="H24" s="109">
        <v>-2900</v>
      </c>
    </row>
    <row r="25" spans="1:8" x14ac:dyDescent="0.2">
      <c r="A25" s="110">
        <v>16127</v>
      </c>
      <c r="B25" s="36" t="s">
        <v>71</v>
      </c>
      <c r="C25" s="36"/>
      <c r="D25" s="67" t="s">
        <v>314</v>
      </c>
      <c r="E25" s="37">
        <v>0</v>
      </c>
      <c r="F25" s="37">
        <v>0</v>
      </c>
      <c r="G25" s="37">
        <v>0</v>
      </c>
      <c r="H25" s="103">
        <v>36508</v>
      </c>
    </row>
    <row r="26" spans="1:8" x14ac:dyDescent="0.2">
      <c r="A26" s="111">
        <v>26071</v>
      </c>
      <c r="B26" s="46" t="s">
        <v>71</v>
      </c>
      <c r="C26" s="46"/>
      <c r="D26" s="45" t="s">
        <v>72</v>
      </c>
      <c r="E26" s="45">
        <v>0</v>
      </c>
      <c r="F26" s="45">
        <v>0</v>
      </c>
      <c r="G26" s="45">
        <v>0</v>
      </c>
      <c r="H26" s="104">
        <v>0</v>
      </c>
    </row>
    <row r="27" spans="1:8" x14ac:dyDescent="0.2">
      <c r="A27" s="112">
        <v>26091</v>
      </c>
      <c r="B27" s="46" t="s">
        <v>71</v>
      </c>
      <c r="C27" s="46"/>
      <c r="D27" s="45" t="s">
        <v>73</v>
      </c>
      <c r="E27" s="45">
        <v>0</v>
      </c>
      <c r="F27" s="45">
        <v>0</v>
      </c>
      <c r="G27" s="45">
        <v>0</v>
      </c>
      <c r="H27" s="104">
        <v>-20000</v>
      </c>
    </row>
    <row r="28" spans="1:8" ht="13.5" thickBot="1" x14ac:dyDescent="0.25">
      <c r="A28" s="113">
        <v>16066</v>
      </c>
      <c r="B28" s="50" t="s">
        <v>71</v>
      </c>
      <c r="C28" s="50"/>
      <c r="D28" s="49" t="s">
        <v>74</v>
      </c>
      <c r="E28" s="49">
        <v>-19073</v>
      </c>
      <c r="F28" s="49">
        <v>0</v>
      </c>
      <c r="G28" s="49">
        <v>-19073</v>
      </c>
      <c r="H28" s="105">
        <v>5000</v>
      </c>
    </row>
    <row r="29" spans="1:8" x14ac:dyDescent="0.2">
      <c r="A29" s="41">
        <v>16281</v>
      </c>
      <c r="B29" s="70">
        <v>801</v>
      </c>
      <c r="C29" s="27"/>
      <c r="D29" s="71" t="s">
        <v>315</v>
      </c>
      <c r="E29" s="41">
        <v>0</v>
      </c>
      <c r="F29" s="41">
        <v>0</v>
      </c>
      <c r="G29" s="41">
        <v>0</v>
      </c>
      <c r="H29" s="104">
        <v>0</v>
      </c>
    </row>
    <row r="30" spans="1:8" x14ac:dyDescent="0.2">
      <c r="A30" s="68">
        <v>26081</v>
      </c>
      <c r="B30" s="70">
        <v>801</v>
      </c>
      <c r="C30" s="27">
        <v>694</v>
      </c>
      <c r="D30" s="71" t="s">
        <v>316</v>
      </c>
      <c r="E30" s="41">
        <v>0</v>
      </c>
      <c r="F30" s="41">
        <v>0</v>
      </c>
      <c r="G30" s="41">
        <v>0</v>
      </c>
      <c r="H30" s="104">
        <v>-474</v>
      </c>
    </row>
    <row r="31" spans="1:8" x14ac:dyDescent="0.2">
      <c r="A31" s="41">
        <v>16032</v>
      </c>
      <c r="B31" s="70">
        <v>801</v>
      </c>
      <c r="C31" s="27">
        <v>3500</v>
      </c>
      <c r="D31" s="41" t="s">
        <v>75</v>
      </c>
      <c r="E31" s="41">
        <v>0</v>
      </c>
      <c r="F31" s="41">
        <v>-6032</v>
      </c>
      <c r="G31" s="41">
        <v>-6032</v>
      </c>
      <c r="H31" s="104">
        <v>96968</v>
      </c>
    </row>
    <row r="32" spans="1:8" x14ac:dyDescent="0.2">
      <c r="A32" s="41">
        <v>26205</v>
      </c>
      <c r="B32" s="70">
        <v>801</v>
      </c>
      <c r="C32" s="27">
        <v>3561</v>
      </c>
      <c r="D32" s="41" t="s">
        <v>76</v>
      </c>
      <c r="E32" s="41">
        <v>-927</v>
      </c>
      <c r="F32" s="41">
        <v>0</v>
      </c>
      <c r="G32" s="41">
        <v>-927</v>
      </c>
      <c r="H32" s="104">
        <v>-927</v>
      </c>
    </row>
    <row r="33" spans="1:8" x14ac:dyDescent="0.2">
      <c r="A33" s="41">
        <v>16244</v>
      </c>
      <c r="B33" s="70">
        <v>801</v>
      </c>
      <c r="C33" s="27">
        <v>7038</v>
      </c>
      <c r="D33" s="71" t="s">
        <v>317</v>
      </c>
      <c r="E33" s="41">
        <v>0</v>
      </c>
      <c r="F33" s="41">
        <v>0</v>
      </c>
      <c r="G33" s="41">
        <v>0</v>
      </c>
      <c r="H33" s="104">
        <v>172950</v>
      </c>
    </row>
    <row r="34" spans="1:8" x14ac:dyDescent="0.2">
      <c r="A34" s="41">
        <v>16130</v>
      </c>
      <c r="B34" s="70">
        <v>801</v>
      </c>
      <c r="C34" s="27">
        <v>584</v>
      </c>
      <c r="D34" s="71" t="s">
        <v>318</v>
      </c>
      <c r="E34" s="41">
        <v>4245</v>
      </c>
      <c r="F34" s="41">
        <v>0</v>
      </c>
      <c r="G34" s="41">
        <v>4245</v>
      </c>
      <c r="H34" s="104">
        <v>55853</v>
      </c>
    </row>
    <row r="35" spans="1:8" x14ac:dyDescent="0.2">
      <c r="A35" s="41">
        <v>16291</v>
      </c>
      <c r="B35" s="70">
        <v>801</v>
      </c>
      <c r="C35" s="27"/>
      <c r="D35" s="41" t="s">
        <v>77</v>
      </c>
      <c r="E35" s="41">
        <v>0</v>
      </c>
      <c r="F35" s="41">
        <v>0</v>
      </c>
      <c r="G35" s="41">
        <v>0</v>
      </c>
      <c r="H35" s="104">
        <v>0</v>
      </c>
    </row>
    <row r="36" spans="1:8" x14ac:dyDescent="0.2">
      <c r="A36" s="41">
        <v>26176</v>
      </c>
      <c r="B36" s="70">
        <v>801</v>
      </c>
      <c r="C36" s="27"/>
      <c r="D36" s="41" t="s">
        <v>78</v>
      </c>
      <c r="E36" s="41">
        <v>0</v>
      </c>
      <c r="F36" s="41">
        <v>0</v>
      </c>
      <c r="G36" s="41">
        <v>0</v>
      </c>
      <c r="H36" s="104">
        <v>0</v>
      </c>
    </row>
    <row r="37" spans="1:8" x14ac:dyDescent="0.2">
      <c r="A37" s="41">
        <v>16107</v>
      </c>
      <c r="B37" s="70">
        <v>801</v>
      </c>
      <c r="C37" s="27"/>
      <c r="D37" s="41" t="s">
        <v>79</v>
      </c>
      <c r="E37" s="41">
        <v>0</v>
      </c>
      <c r="F37" s="41">
        <v>0</v>
      </c>
      <c r="G37" s="41">
        <v>0</v>
      </c>
      <c r="H37" s="104">
        <v>0</v>
      </c>
    </row>
    <row r="38" spans="1:8" x14ac:dyDescent="0.2">
      <c r="A38" s="41">
        <v>16182</v>
      </c>
      <c r="B38" s="70">
        <v>801</v>
      </c>
      <c r="C38" s="27"/>
      <c r="D38" s="41" t="s">
        <v>81</v>
      </c>
      <c r="E38" s="41">
        <v>0</v>
      </c>
      <c r="F38" s="41">
        <v>0</v>
      </c>
      <c r="G38" s="41">
        <v>0</v>
      </c>
      <c r="H38" s="104">
        <v>1200</v>
      </c>
    </row>
    <row r="39" spans="1:8" x14ac:dyDescent="0.2">
      <c r="A39" s="41">
        <v>26043</v>
      </c>
      <c r="B39" s="70">
        <v>801</v>
      </c>
      <c r="C39" s="27"/>
      <c r="D39" s="41" t="s">
        <v>80</v>
      </c>
      <c r="E39" s="41">
        <v>0</v>
      </c>
      <c r="F39" s="41">
        <v>0</v>
      </c>
      <c r="G39" s="41">
        <v>0</v>
      </c>
      <c r="H39" s="104">
        <v>0</v>
      </c>
    </row>
    <row r="40" spans="1:8" x14ac:dyDescent="0.2">
      <c r="A40" s="41">
        <v>16161</v>
      </c>
      <c r="B40" s="70">
        <v>801</v>
      </c>
      <c r="C40" s="27"/>
      <c r="D40" s="41" t="s">
        <v>82</v>
      </c>
      <c r="E40" s="41">
        <v>0</v>
      </c>
      <c r="F40" s="41">
        <v>0</v>
      </c>
      <c r="G40" s="41">
        <v>0</v>
      </c>
      <c r="H40" s="104">
        <v>301</v>
      </c>
    </row>
    <row r="41" spans="1:8" x14ac:dyDescent="0.2">
      <c r="A41" s="41">
        <v>26107</v>
      </c>
      <c r="B41" s="70">
        <v>801</v>
      </c>
      <c r="C41" s="27">
        <v>3545</v>
      </c>
      <c r="D41" s="41" t="s">
        <v>84</v>
      </c>
      <c r="E41" s="41">
        <v>0</v>
      </c>
      <c r="F41" s="41">
        <v>0</v>
      </c>
      <c r="G41" s="41">
        <v>0</v>
      </c>
      <c r="H41" s="104">
        <v>-1000</v>
      </c>
    </row>
    <row r="42" spans="1:8" x14ac:dyDescent="0.2">
      <c r="A42" s="68">
        <v>26123</v>
      </c>
      <c r="B42" s="70">
        <v>801</v>
      </c>
      <c r="C42" s="27"/>
      <c r="D42" s="41" t="s">
        <v>85</v>
      </c>
      <c r="E42" s="41">
        <v>-1735</v>
      </c>
      <c r="F42" s="41">
        <v>0</v>
      </c>
      <c r="G42" s="41">
        <v>-1735</v>
      </c>
      <c r="H42" s="104">
        <v>-13501</v>
      </c>
    </row>
    <row r="43" spans="1:8" x14ac:dyDescent="0.2">
      <c r="A43" s="41">
        <v>26083</v>
      </c>
      <c r="B43" s="70">
        <v>801</v>
      </c>
      <c r="C43" s="27"/>
      <c r="D43" s="41" t="s">
        <v>87</v>
      </c>
      <c r="E43" s="41">
        <v>0</v>
      </c>
      <c r="F43" s="41">
        <v>0</v>
      </c>
      <c r="G43" s="41">
        <v>0</v>
      </c>
      <c r="H43" s="104">
        <v>-5000</v>
      </c>
    </row>
    <row r="44" spans="1:8" x14ac:dyDescent="0.2">
      <c r="A44" s="41">
        <v>26124</v>
      </c>
      <c r="B44" s="70">
        <v>801</v>
      </c>
      <c r="C44" s="27"/>
      <c r="D44" s="41" t="s">
        <v>88</v>
      </c>
      <c r="E44" s="41">
        <v>0</v>
      </c>
      <c r="F44" s="41">
        <v>0</v>
      </c>
      <c r="G44" s="41">
        <v>0</v>
      </c>
      <c r="H44" s="104">
        <v>-5000</v>
      </c>
    </row>
    <row r="45" spans="1:8" x14ac:dyDescent="0.2">
      <c r="A45" s="41">
        <v>26101</v>
      </c>
      <c r="B45" s="70">
        <v>801</v>
      </c>
      <c r="C45" s="27">
        <v>3543</v>
      </c>
      <c r="D45" s="41" t="s">
        <v>90</v>
      </c>
      <c r="E45" s="41">
        <v>0</v>
      </c>
      <c r="F45" s="41">
        <v>0</v>
      </c>
      <c r="G45" s="41">
        <v>0</v>
      </c>
      <c r="H45" s="104">
        <v>0</v>
      </c>
    </row>
    <row r="46" spans="1:8" x14ac:dyDescent="0.2">
      <c r="A46" s="75">
        <v>16222</v>
      </c>
      <c r="B46" s="76">
        <v>801</v>
      </c>
      <c r="C46" s="77">
        <v>6040</v>
      </c>
      <c r="D46" s="78" t="s">
        <v>319</v>
      </c>
      <c r="E46" s="41">
        <v>3000</v>
      </c>
      <c r="F46" s="41">
        <v>2905</v>
      </c>
      <c r="G46" s="41">
        <v>5905</v>
      </c>
      <c r="H46" s="104">
        <v>20792</v>
      </c>
    </row>
    <row r="47" spans="1:8" x14ac:dyDescent="0.2">
      <c r="A47" s="45">
        <v>16069</v>
      </c>
      <c r="B47" s="79">
        <v>802</v>
      </c>
      <c r="C47" s="46">
        <v>3525</v>
      </c>
      <c r="D47" s="45" t="s">
        <v>91</v>
      </c>
      <c r="E47" s="45">
        <v>0</v>
      </c>
      <c r="F47" s="45">
        <v>0</v>
      </c>
      <c r="G47" s="45">
        <v>0</v>
      </c>
      <c r="H47" s="104">
        <v>0</v>
      </c>
    </row>
    <row r="48" spans="1:8" ht="13.5" thickBot="1" x14ac:dyDescent="0.25">
      <c r="A48" s="45">
        <v>26093</v>
      </c>
      <c r="B48" s="80">
        <v>802</v>
      </c>
      <c r="C48" s="50"/>
      <c r="D48" s="49" t="s">
        <v>92</v>
      </c>
      <c r="E48" s="49">
        <v>0</v>
      </c>
      <c r="F48" s="49">
        <v>0</v>
      </c>
      <c r="G48" s="49">
        <v>0</v>
      </c>
      <c r="H48" s="105">
        <v>0</v>
      </c>
    </row>
    <row r="49" spans="1:15" x14ac:dyDescent="0.2">
      <c r="A49" s="68">
        <v>26046</v>
      </c>
      <c r="B49" s="70">
        <v>803</v>
      </c>
      <c r="C49" s="27"/>
      <c r="D49" s="41" t="s">
        <v>94</v>
      </c>
      <c r="E49" s="41">
        <v>0</v>
      </c>
      <c r="F49" s="41">
        <v>0</v>
      </c>
      <c r="G49" s="41">
        <v>0</v>
      </c>
      <c r="H49" s="104">
        <v>0</v>
      </c>
    </row>
    <row r="50" spans="1:15" x14ac:dyDescent="0.2">
      <c r="A50" s="41">
        <v>16152</v>
      </c>
      <c r="B50" s="70">
        <v>803</v>
      </c>
      <c r="C50" s="27"/>
      <c r="D50" s="41" t="s">
        <v>95</v>
      </c>
      <c r="E50" s="41">
        <v>0</v>
      </c>
      <c r="F50" s="41">
        <v>0</v>
      </c>
      <c r="G50" s="41">
        <v>0</v>
      </c>
      <c r="H50" s="104">
        <v>0</v>
      </c>
    </row>
    <row r="51" spans="1:15" x14ac:dyDescent="0.2">
      <c r="A51" s="41">
        <v>16164</v>
      </c>
      <c r="B51" s="70">
        <v>803</v>
      </c>
      <c r="C51" s="27"/>
      <c r="D51" s="41" t="s">
        <v>96</v>
      </c>
      <c r="E51" s="41">
        <v>0</v>
      </c>
      <c r="F51" s="41">
        <v>0</v>
      </c>
      <c r="G51" s="41">
        <v>0</v>
      </c>
      <c r="H51" s="104">
        <v>600</v>
      </c>
    </row>
    <row r="52" spans="1:15" x14ac:dyDescent="0.2">
      <c r="A52" s="41">
        <v>16227</v>
      </c>
      <c r="B52" s="70">
        <v>803</v>
      </c>
      <c r="C52" s="27"/>
      <c r="D52" s="41" t="s">
        <v>97</v>
      </c>
      <c r="E52" s="41">
        <v>0</v>
      </c>
      <c r="F52" s="41">
        <v>0</v>
      </c>
      <c r="G52" s="41">
        <v>0</v>
      </c>
      <c r="H52" s="104">
        <v>0</v>
      </c>
    </row>
    <row r="53" spans="1:15" x14ac:dyDescent="0.2">
      <c r="A53" s="45">
        <v>16304</v>
      </c>
      <c r="B53" s="79">
        <v>803</v>
      </c>
      <c r="C53" s="46"/>
      <c r="D53" s="45" t="s">
        <v>98</v>
      </c>
      <c r="E53" s="45">
        <v>0</v>
      </c>
      <c r="F53" s="45">
        <v>0</v>
      </c>
      <c r="G53" s="45">
        <v>0</v>
      </c>
      <c r="H53" s="104">
        <v>0</v>
      </c>
    </row>
    <row r="54" spans="1:15" x14ac:dyDescent="0.2">
      <c r="A54" s="41">
        <v>26075</v>
      </c>
      <c r="B54" s="70">
        <v>803</v>
      </c>
      <c r="C54" s="27"/>
      <c r="D54" s="41" t="s">
        <v>99</v>
      </c>
      <c r="E54" s="45">
        <v>0</v>
      </c>
      <c r="F54" s="45">
        <v>0</v>
      </c>
      <c r="G54" s="45">
        <v>0</v>
      </c>
      <c r="H54" s="104">
        <v>-1</v>
      </c>
    </row>
    <row r="55" spans="1:15" x14ac:dyDescent="0.2">
      <c r="A55" s="41">
        <v>16351</v>
      </c>
      <c r="B55" s="70">
        <v>803</v>
      </c>
      <c r="C55" s="27">
        <v>3506</v>
      </c>
      <c r="D55" s="41" t="s">
        <v>100</v>
      </c>
      <c r="E55" s="45">
        <v>0</v>
      </c>
      <c r="F55" s="45">
        <v>0</v>
      </c>
      <c r="G55" s="45">
        <v>0</v>
      </c>
      <c r="H55" s="104">
        <v>0</v>
      </c>
      <c r="I55" s="46"/>
      <c r="J55" s="46"/>
      <c r="K55" s="46"/>
      <c r="L55" s="46"/>
      <c r="M55" s="46"/>
      <c r="N55" s="114"/>
      <c r="O55" s="114"/>
    </row>
    <row r="56" spans="1:15" x14ac:dyDescent="0.2">
      <c r="A56" s="41">
        <v>26191</v>
      </c>
      <c r="B56" s="70">
        <v>803</v>
      </c>
      <c r="C56" s="27">
        <v>3540</v>
      </c>
      <c r="D56" s="41" t="s">
        <v>101</v>
      </c>
      <c r="E56" s="41">
        <v>0</v>
      </c>
      <c r="F56" s="41">
        <v>0</v>
      </c>
      <c r="G56" s="41">
        <v>0</v>
      </c>
      <c r="H56" s="104">
        <v>-25000</v>
      </c>
    </row>
    <row r="57" spans="1:15" x14ac:dyDescent="0.2">
      <c r="A57" s="41">
        <v>26079</v>
      </c>
      <c r="B57" s="70">
        <v>803</v>
      </c>
      <c r="C57" s="27">
        <v>3537</v>
      </c>
      <c r="D57" s="41" t="s">
        <v>102</v>
      </c>
      <c r="E57" s="41">
        <v>0</v>
      </c>
      <c r="F57" s="41">
        <v>0</v>
      </c>
      <c r="G57" s="41">
        <v>0</v>
      </c>
      <c r="H57" s="104">
        <v>0</v>
      </c>
    </row>
    <row r="58" spans="1:15" x14ac:dyDescent="0.2">
      <c r="A58" s="75">
        <v>26210</v>
      </c>
      <c r="B58" s="76">
        <v>803</v>
      </c>
      <c r="C58" s="77"/>
      <c r="D58" s="75" t="s">
        <v>103</v>
      </c>
      <c r="E58" s="41">
        <v>0</v>
      </c>
      <c r="F58" s="41">
        <v>0</v>
      </c>
      <c r="G58" s="41">
        <v>0</v>
      </c>
      <c r="H58" s="104">
        <v>0</v>
      </c>
    </row>
    <row r="59" spans="1:15" x14ac:dyDescent="0.2">
      <c r="A59" s="41">
        <v>16340</v>
      </c>
      <c r="B59" s="70">
        <v>804</v>
      </c>
      <c r="C59" s="27"/>
      <c r="D59" s="41" t="s">
        <v>104</v>
      </c>
      <c r="E59" s="45">
        <v>0</v>
      </c>
      <c r="F59" s="45">
        <v>0</v>
      </c>
      <c r="G59" s="45">
        <v>0</v>
      </c>
      <c r="H59" s="104">
        <v>0</v>
      </c>
    </row>
    <row r="60" spans="1:15" x14ac:dyDescent="0.2">
      <c r="A60" s="41">
        <v>16341</v>
      </c>
      <c r="B60" s="70">
        <v>804</v>
      </c>
      <c r="C60" s="27"/>
      <c r="D60" s="41" t="s">
        <v>104</v>
      </c>
      <c r="E60" s="41">
        <v>0</v>
      </c>
      <c r="F60" s="41">
        <v>0</v>
      </c>
      <c r="G60" s="41">
        <v>0</v>
      </c>
      <c r="H60" s="104">
        <v>0</v>
      </c>
    </row>
    <row r="61" spans="1:15" ht="13.5" thickBot="1" x14ac:dyDescent="0.25">
      <c r="A61" s="49">
        <v>16036</v>
      </c>
      <c r="B61" s="80">
        <v>804</v>
      </c>
      <c r="C61" s="50">
        <v>3520</v>
      </c>
      <c r="D61" s="49" t="s">
        <v>105</v>
      </c>
      <c r="E61" s="49">
        <v>0</v>
      </c>
      <c r="F61" s="49">
        <v>0</v>
      </c>
      <c r="G61" s="49">
        <v>0</v>
      </c>
      <c r="H61" s="105">
        <v>25000</v>
      </c>
    </row>
    <row r="62" spans="1:15" x14ac:dyDescent="0.2">
      <c r="A62" s="41">
        <v>26179</v>
      </c>
      <c r="B62" s="70">
        <v>805</v>
      </c>
      <c r="C62" s="27">
        <v>3560</v>
      </c>
      <c r="D62" s="41" t="s">
        <v>105</v>
      </c>
      <c r="E62" s="45">
        <v>0</v>
      </c>
      <c r="F62" s="45">
        <v>0</v>
      </c>
      <c r="G62" s="45">
        <v>0</v>
      </c>
      <c r="H62" s="104">
        <v>0</v>
      </c>
    </row>
    <row r="63" spans="1:15" x14ac:dyDescent="0.2">
      <c r="A63" s="45">
        <v>16055</v>
      </c>
      <c r="B63" s="79">
        <v>805</v>
      </c>
      <c r="C63" s="46">
        <v>3527</v>
      </c>
      <c r="D63" s="45" t="s">
        <v>107</v>
      </c>
      <c r="E63" s="41">
        <v>0</v>
      </c>
      <c r="F63" s="41">
        <v>0</v>
      </c>
      <c r="G63" s="41">
        <v>0</v>
      </c>
      <c r="H63" s="104">
        <v>1000</v>
      </c>
    </row>
    <row r="64" spans="1:15" x14ac:dyDescent="0.2">
      <c r="A64" s="75">
        <v>16210</v>
      </c>
      <c r="B64" s="76">
        <v>805</v>
      </c>
      <c r="C64" s="77">
        <v>5674</v>
      </c>
      <c r="D64" s="75" t="s">
        <v>108</v>
      </c>
      <c r="E64" s="45">
        <v>0</v>
      </c>
      <c r="F64" s="45">
        <v>0</v>
      </c>
      <c r="G64" s="45">
        <v>0</v>
      </c>
      <c r="H64" s="104">
        <v>0</v>
      </c>
    </row>
    <row r="65" spans="1:8" x14ac:dyDescent="0.2">
      <c r="A65" s="41">
        <v>26113</v>
      </c>
      <c r="B65" s="70">
        <v>806</v>
      </c>
      <c r="C65" s="27"/>
      <c r="D65" s="41" t="s">
        <v>109</v>
      </c>
      <c r="E65" s="45">
        <v>0</v>
      </c>
      <c r="F65" s="45">
        <v>0</v>
      </c>
      <c r="G65" s="45">
        <v>0</v>
      </c>
      <c r="H65" s="104">
        <v>-120</v>
      </c>
    </row>
    <row r="66" spans="1:8" x14ac:dyDescent="0.2">
      <c r="A66" s="41">
        <v>26002</v>
      </c>
      <c r="B66" s="70">
        <v>806</v>
      </c>
      <c r="C66" s="27"/>
      <c r="D66" s="41" t="s">
        <v>110</v>
      </c>
      <c r="E66" s="41">
        <v>0</v>
      </c>
      <c r="F66" s="41">
        <v>0</v>
      </c>
      <c r="G66" s="41">
        <v>0</v>
      </c>
      <c r="H66" s="104">
        <v>-4500</v>
      </c>
    </row>
    <row r="67" spans="1:8" x14ac:dyDescent="0.2">
      <c r="A67" s="41">
        <v>26080</v>
      </c>
      <c r="B67" s="70">
        <v>806</v>
      </c>
      <c r="C67" s="27">
        <v>1332</v>
      </c>
      <c r="D67" s="41" t="s">
        <v>110</v>
      </c>
      <c r="E67" s="41">
        <v>0</v>
      </c>
      <c r="F67" s="41">
        <v>0</v>
      </c>
      <c r="G67" s="41">
        <v>0</v>
      </c>
      <c r="H67" s="104">
        <v>-11000</v>
      </c>
    </row>
    <row r="68" spans="1:8" x14ac:dyDescent="0.2">
      <c r="A68" s="41">
        <v>16290</v>
      </c>
      <c r="B68" s="70">
        <v>806</v>
      </c>
      <c r="C68" s="27">
        <v>553</v>
      </c>
      <c r="D68" s="71" t="s">
        <v>320</v>
      </c>
      <c r="E68" s="41">
        <v>0</v>
      </c>
      <c r="F68" s="41">
        <v>0</v>
      </c>
      <c r="G68" s="41">
        <v>0</v>
      </c>
      <c r="H68" s="104">
        <v>3532</v>
      </c>
    </row>
    <row r="69" spans="1:8" x14ac:dyDescent="0.2">
      <c r="A69" s="41">
        <v>26038</v>
      </c>
      <c r="B69" s="70">
        <v>806</v>
      </c>
      <c r="C69" s="27"/>
      <c r="D69" s="41" t="s">
        <v>111</v>
      </c>
      <c r="E69" s="41">
        <v>0</v>
      </c>
      <c r="F69" s="41">
        <v>0</v>
      </c>
      <c r="G69" s="41">
        <v>0</v>
      </c>
      <c r="H69" s="104">
        <v>-1</v>
      </c>
    </row>
    <row r="70" spans="1:8" ht="13.5" thickBot="1" x14ac:dyDescent="0.25">
      <c r="A70" s="49">
        <v>26192</v>
      </c>
      <c r="B70" s="80">
        <v>806</v>
      </c>
      <c r="C70" s="50"/>
      <c r="D70" s="49" t="s">
        <v>112</v>
      </c>
      <c r="E70" s="49">
        <v>0</v>
      </c>
      <c r="F70" s="49">
        <v>0</v>
      </c>
      <c r="G70" s="49">
        <v>0</v>
      </c>
      <c r="H70" s="105">
        <v>0</v>
      </c>
    </row>
    <row r="71" spans="1:8" x14ac:dyDescent="0.2">
      <c r="A71" s="45">
        <v>16254</v>
      </c>
      <c r="B71" s="79">
        <v>807</v>
      </c>
      <c r="C71" s="46"/>
      <c r="D71" s="45" t="s">
        <v>114</v>
      </c>
      <c r="E71" s="45">
        <v>0</v>
      </c>
      <c r="F71" s="45">
        <v>0</v>
      </c>
      <c r="G71" s="45">
        <v>0</v>
      </c>
      <c r="H71" s="104">
        <v>0</v>
      </c>
    </row>
    <row r="72" spans="1:8" x14ac:dyDescent="0.2">
      <c r="A72" s="41">
        <v>26146</v>
      </c>
      <c r="B72" s="70">
        <v>807</v>
      </c>
      <c r="C72" s="27"/>
      <c r="D72" s="41" t="s">
        <v>115</v>
      </c>
      <c r="E72" s="45">
        <v>0</v>
      </c>
      <c r="F72" s="45">
        <v>0</v>
      </c>
      <c r="G72" s="45">
        <v>0</v>
      </c>
      <c r="H72" s="104">
        <v>0</v>
      </c>
    </row>
    <row r="73" spans="1:8" x14ac:dyDescent="0.2">
      <c r="A73" s="45">
        <v>26136</v>
      </c>
      <c r="B73" s="79">
        <v>807</v>
      </c>
      <c r="C73" s="46"/>
      <c r="D73" s="45" t="s">
        <v>116</v>
      </c>
      <c r="E73" s="45">
        <v>0</v>
      </c>
      <c r="F73" s="45">
        <v>0</v>
      </c>
      <c r="G73" s="45">
        <v>0</v>
      </c>
      <c r="H73" s="104">
        <v>0</v>
      </c>
    </row>
    <row r="74" spans="1:8" x14ac:dyDescent="0.2">
      <c r="A74" s="41">
        <v>26184</v>
      </c>
      <c r="B74" s="70">
        <v>807</v>
      </c>
      <c r="C74" s="27"/>
      <c r="D74" s="41" t="s">
        <v>117</v>
      </c>
      <c r="E74" s="41">
        <v>10000</v>
      </c>
      <c r="F74" s="41">
        <v>0</v>
      </c>
      <c r="G74" s="41">
        <v>10000</v>
      </c>
      <c r="H74" s="104">
        <v>-10000</v>
      </c>
    </row>
    <row r="75" spans="1:8" x14ac:dyDescent="0.2">
      <c r="A75" s="41">
        <v>16306</v>
      </c>
      <c r="B75" s="70">
        <v>807</v>
      </c>
      <c r="C75" s="27"/>
      <c r="D75" s="41" t="s">
        <v>118</v>
      </c>
      <c r="E75" s="41">
        <v>0</v>
      </c>
      <c r="F75" s="41">
        <v>0</v>
      </c>
      <c r="G75" s="41">
        <v>0</v>
      </c>
      <c r="H75" s="104">
        <v>0</v>
      </c>
    </row>
    <row r="76" spans="1:8" x14ac:dyDescent="0.2">
      <c r="A76" s="68">
        <v>26168</v>
      </c>
      <c r="B76" s="70">
        <v>807</v>
      </c>
      <c r="C76" s="27"/>
      <c r="D76" s="41" t="s">
        <v>119</v>
      </c>
      <c r="E76" s="41">
        <v>0</v>
      </c>
      <c r="F76" s="41">
        <v>0</v>
      </c>
      <c r="G76" s="41">
        <v>0</v>
      </c>
      <c r="H76" s="104">
        <v>-20000</v>
      </c>
    </row>
    <row r="77" spans="1:8" x14ac:dyDescent="0.2">
      <c r="A77" s="41">
        <v>26154</v>
      </c>
      <c r="B77" s="70">
        <v>807</v>
      </c>
      <c r="C77" s="27"/>
      <c r="D77" s="41" t="s">
        <v>120</v>
      </c>
      <c r="E77" s="41">
        <v>0</v>
      </c>
      <c r="F77" s="41">
        <v>0</v>
      </c>
      <c r="G77" s="41">
        <v>0</v>
      </c>
      <c r="H77" s="104">
        <v>-10000</v>
      </c>
    </row>
    <row r="78" spans="1:8" x14ac:dyDescent="0.2">
      <c r="A78" s="41">
        <v>26073</v>
      </c>
      <c r="B78" s="70">
        <v>807</v>
      </c>
      <c r="C78" s="27">
        <v>3521</v>
      </c>
      <c r="D78" s="41" t="s">
        <v>121</v>
      </c>
      <c r="E78" s="41">
        <v>0</v>
      </c>
      <c r="F78" s="41">
        <v>1127</v>
      </c>
      <c r="G78" s="41">
        <v>1127</v>
      </c>
      <c r="H78" s="104">
        <v>-100013</v>
      </c>
    </row>
    <row r="79" spans="1:8" x14ac:dyDescent="0.2">
      <c r="A79" s="68">
        <v>26063</v>
      </c>
      <c r="B79" s="70">
        <v>807</v>
      </c>
      <c r="C79" s="27"/>
      <c r="D79" s="41" t="s">
        <v>122</v>
      </c>
      <c r="E79" s="41">
        <v>0</v>
      </c>
      <c r="F79" s="41">
        <v>0</v>
      </c>
      <c r="G79" s="41">
        <v>0</v>
      </c>
      <c r="H79" s="104">
        <v>0</v>
      </c>
    </row>
    <row r="80" spans="1:8" x14ac:dyDescent="0.2">
      <c r="A80" s="75">
        <v>16241</v>
      </c>
      <c r="B80" s="76">
        <v>807</v>
      </c>
      <c r="C80" s="77"/>
      <c r="D80" s="75" t="s">
        <v>123</v>
      </c>
      <c r="E80" s="41">
        <v>0</v>
      </c>
      <c r="F80" s="41">
        <v>0</v>
      </c>
      <c r="G80" s="41">
        <v>0</v>
      </c>
      <c r="H80" s="104">
        <v>100</v>
      </c>
    </row>
    <row r="81" spans="1:15" x14ac:dyDescent="0.2">
      <c r="A81" s="41">
        <v>16094</v>
      </c>
      <c r="B81" s="70">
        <v>808</v>
      </c>
      <c r="C81" s="27"/>
      <c r="D81" s="41" t="s">
        <v>124</v>
      </c>
      <c r="E81" s="41">
        <v>0</v>
      </c>
      <c r="F81" s="41">
        <v>0</v>
      </c>
      <c r="G81" s="41">
        <v>0</v>
      </c>
      <c r="H81" s="104">
        <v>15</v>
      </c>
    </row>
    <row r="82" spans="1:15" x14ac:dyDescent="0.2">
      <c r="A82" s="75">
        <v>26013</v>
      </c>
      <c r="B82" s="76">
        <v>808</v>
      </c>
      <c r="C82" s="77"/>
      <c r="D82" s="75" t="s">
        <v>125</v>
      </c>
      <c r="E82" s="41">
        <v>0</v>
      </c>
      <c r="F82" s="41">
        <v>0</v>
      </c>
      <c r="G82" s="41">
        <v>0</v>
      </c>
      <c r="H82" s="104">
        <v>-10</v>
      </c>
    </row>
    <row r="83" spans="1:15" x14ac:dyDescent="0.2">
      <c r="A83" s="45">
        <v>26151</v>
      </c>
      <c r="B83" s="79">
        <v>809</v>
      </c>
      <c r="C83" s="46"/>
      <c r="D83" s="45" t="s">
        <v>126</v>
      </c>
      <c r="E83" s="45">
        <v>0</v>
      </c>
      <c r="F83" s="45">
        <v>0</v>
      </c>
      <c r="G83" s="45">
        <v>0</v>
      </c>
      <c r="H83" s="104">
        <v>0</v>
      </c>
    </row>
    <row r="84" spans="1:15" x14ac:dyDescent="0.2">
      <c r="A84" s="83">
        <v>26207</v>
      </c>
      <c r="B84" s="79">
        <v>809</v>
      </c>
      <c r="C84" s="46"/>
      <c r="D84" s="83" t="s">
        <v>127</v>
      </c>
      <c r="E84" s="45">
        <v>0</v>
      </c>
      <c r="F84" s="45">
        <v>0</v>
      </c>
      <c r="G84" s="45">
        <v>0</v>
      </c>
      <c r="H84" s="104">
        <v>0</v>
      </c>
    </row>
    <row r="85" spans="1:15" x14ac:dyDescent="0.2">
      <c r="A85" s="45">
        <v>16057</v>
      </c>
      <c r="B85" s="79">
        <v>809</v>
      </c>
      <c r="C85" s="46"/>
      <c r="D85" s="45" t="s">
        <v>128</v>
      </c>
      <c r="E85" s="45">
        <v>0</v>
      </c>
      <c r="F85" s="45">
        <v>0</v>
      </c>
      <c r="G85" s="45">
        <v>0</v>
      </c>
      <c r="H85" s="104">
        <v>686</v>
      </c>
    </row>
    <row r="86" spans="1:15" x14ac:dyDescent="0.2">
      <c r="A86" s="45">
        <v>26155</v>
      </c>
      <c r="B86" s="79">
        <v>809</v>
      </c>
      <c r="C86" s="46"/>
      <c r="D86" s="45" t="s">
        <v>129</v>
      </c>
      <c r="E86" s="45">
        <v>0</v>
      </c>
      <c r="F86" s="45">
        <v>0</v>
      </c>
      <c r="G86" s="45">
        <v>0</v>
      </c>
      <c r="H86" s="104">
        <v>-65</v>
      </c>
    </row>
    <row r="87" spans="1:15" ht="12.75" customHeight="1" x14ac:dyDescent="0.2">
      <c r="A87" s="115">
        <v>16151</v>
      </c>
      <c r="B87" s="70">
        <v>809</v>
      </c>
      <c r="C87" s="27">
        <v>3536</v>
      </c>
      <c r="D87" s="71" t="s">
        <v>321</v>
      </c>
      <c r="E87" s="45">
        <v>0</v>
      </c>
      <c r="F87" s="45">
        <v>0</v>
      </c>
      <c r="G87" s="45">
        <v>0</v>
      </c>
      <c r="H87" s="104">
        <v>128669</v>
      </c>
    </row>
    <row r="88" spans="1:15" x14ac:dyDescent="0.2">
      <c r="A88" s="68">
        <v>16354</v>
      </c>
      <c r="B88" s="70">
        <v>809</v>
      </c>
      <c r="C88" s="27"/>
      <c r="D88" s="71" t="s">
        <v>322</v>
      </c>
      <c r="E88" s="41">
        <v>443</v>
      </c>
      <c r="F88" s="41">
        <v>0</v>
      </c>
      <c r="G88" s="41">
        <v>443</v>
      </c>
      <c r="H88" s="104">
        <v>79215</v>
      </c>
    </row>
    <row r="89" spans="1:15" x14ac:dyDescent="0.2">
      <c r="A89" s="41">
        <v>26208</v>
      </c>
      <c r="B89" s="70">
        <v>809</v>
      </c>
      <c r="C89" s="27"/>
      <c r="D89" s="41" t="s">
        <v>130</v>
      </c>
      <c r="E89" s="41">
        <v>0</v>
      </c>
      <c r="F89" s="41">
        <v>0</v>
      </c>
      <c r="G89" s="41">
        <v>0</v>
      </c>
      <c r="H89" s="104">
        <v>-20</v>
      </c>
    </row>
    <row r="90" spans="1:15" x14ac:dyDescent="0.2">
      <c r="A90" s="41">
        <v>26049</v>
      </c>
      <c r="B90" s="70">
        <v>809</v>
      </c>
      <c r="C90" s="27"/>
      <c r="D90" s="41" t="s">
        <v>131</v>
      </c>
      <c r="E90" s="41">
        <v>0</v>
      </c>
      <c r="F90" s="41">
        <v>0</v>
      </c>
      <c r="G90" s="41">
        <v>0</v>
      </c>
      <c r="H90" s="104">
        <v>0</v>
      </c>
    </row>
    <row r="91" spans="1:15" x14ac:dyDescent="0.2">
      <c r="A91" s="41">
        <v>26061</v>
      </c>
      <c r="B91" s="70">
        <v>809</v>
      </c>
      <c r="C91" s="27">
        <v>1038</v>
      </c>
      <c r="D91" s="41" t="s">
        <v>132</v>
      </c>
      <c r="E91" s="41">
        <v>0</v>
      </c>
      <c r="F91" s="41">
        <v>0</v>
      </c>
      <c r="G91" s="41">
        <v>0</v>
      </c>
      <c r="H91" s="104">
        <v>-48</v>
      </c>
    </row>
    <row r="92" spans="1:15" x14ac:dyDescent="0.2">
      <c r="A92" s="41">
        <v>26023</v>
      </c>
      <c r="B92" s="70">
        <v>809</v>
      </c>
      <c r="C92" s="27"/>
      <c r="D92" s="41" t="s">
        <v>133</v>
      </c>
      <c r="E92" s="41">
        <v>0</v>
      </c>
      <c r="F92" s="41">
        <v>0</v>
      </c>
      <c r="G92" s="41">
        <v>0</v>
      </c>
      <c r="H92" s="104">
        <v>-14000</v>
      </c>
    </row>
    <row r="93" spans="1:15" x14ac:dyDescent="0.2">
      <c r="A93" s="41">
        <v>26209</v>
      </c>
      <c r="B93" s="70">
        <v>809</v>
      </c>
      <c r="C93" s="27"/>
      <c r="D93" s="41" t="s">
        <v>134</v>
      </c>
      <c r="E93" s="41">
        <v>0</v>
      </c>
      <c r="F93" s="41">
        <v>0</v>
      </c>
      <c r="G93" s="41">
        <v>0</v>
      </c>
      <c r="H93" s="104">
        <v>0</v>
      </c>
    </row>
    <row r="94" spans="1:15" x14ac:dyDescent="0.2">
      <c r="A94" s="45">
        <v>16247</v>
      </c>
      <c r="B94" s="79">
        <v>809</v>
      </c>
      <c r="C94" s="46">
        <v>7061</v>
      </c>
      <c r="D94" s="45" t="s">
        <v>135</v>
      </c>
      <c r="E94" s="41">
        <v>0</v>
      </c>
      <c r="F94" s="41">
        <v>0</v>
      </c>
      <c r="G94" s="41">
        <v>0</v>
      </c>
      <c r="H94" s="104">
        <v>0</v>
      </c>
    </row>
    <row r="95" spans="1:15" ht="13.5" thickBot="1" x14ac:dyDescent="0.25">
      <c r="A95" s="49">
        <v>26042</v>
      </c>
      <c r="B95" s="80">
        <v>809</v>
      </c>
      <c r="C95" s="50"/>
      <c r="D95" s="49" t="s">
        <v>136</v>
      </c>
      <c r="E95" s="49">
        <v>0</v>
      </c>
      <c r="F95" s="49">
        <v>0</v>
      </c>
      <c r="G95" s="49">
        <v>0</v>
      </c>
      <c r="H95" s="105">
        <v>-10</v>
      </c>
      <c r="L95" s="114"/>
      <c r="M95" s="114"/>
      <c r="N95" s="114"/>
      <c r="O95" s="114"/>
    </row>
    <row r="96" spans="1:15" x14ac:dyDescent="0.2">
      <c r="A96" s="37">
        <v>26129</v>
      </c>
      <c r="B96" s="85">
        <v>810</v>
      </c>
      <c r="C96" s="36">
        <v>1432</v>
      </c>
      <c r="D96" s="37" t="s">
        <v>138</v>
      </c>
      <c r="E96" s="27">
        <v>-600</v>
      </c>
      <c r="F96" s="27">
        <v>0</v>
      </c>
      <c r="G96" s="116">
        <v>-600</v>
      </c>
      <c r="H96" s="103">
        <v>-65559</v>
      </c>
      <c r="I96" s="27"/>
      <c r="J96" s="27"/>
      <c r="K96" s="42"/>
      <c r="L96" s="46"/>
      <c r="M96" s="46"/>
      <c r="N96" s="46"/>
      <c r="O96" s="114"/>
    </row>
    <row r="97" spans="1:15" x14ac:dyDescent="0.2">
      <c r="A97" s="86">
        <v>16366</v>
      </c>
      <c r="B97" s="87">
        <v>810</v>
      </c>
      <c r="C97" s="88"/>
      <c r="D97" s="86" t="s">
        <v>139</v>
      </c>
      <c r="E97" s="27">
        <v>0</v>
      </c>
      <c r="F97" s="27">
        <v>0</v>
      </c>
      <c r="G97" s="109">
        <v>0</v>
      </c>
      <c r="H97" s="104">
        <v>2000</v>
      </c>
      <c r="I97" s="27"/>
      <c r="J97" s="27"/>
      <c r="K97" s="27"/>
      <c r="L97" s="46"/>
      <c r="M97" s="46"/>
      <c r="N97" s="46"/>
      <c r="O97" s="114"/>
    </row>
    <row r="98" spans="1:15" x14ac:dyDescent="0.2">
      <c r="A98" s="41">
        <v>26022</v>
      </c>
      <c r="B98" s="70">
        <v>811</v>
      </c>
      <c r="C98" s="27"/>
      <c r="D98" s="41" t="s">
        <v>140</v>
      </c>
      <c r="E98" s="41">
        <v>0</v>
      </c>
      <c r="F98" s="41">
        <v>0</v>
      </c>
      <c r="G98" s="41">
        <v>0</v>
      </c>
      <c r="H98" s="104">
        <v>0</v>
      </c>
    </row>
    <row r="99" spans="1:15" x14ac:dyDescent="0.2">
      <c r="A99" s="41">
        <v>16087</v>
      </c>
      <c r="B99" s="70">
        <v>811</v>
      </c>
      <c r="C99" s="27"/>
      <c r="D99" s="41" t="s">
        <v>141</v>
      </c>
      <c r="E99" s="41">
        <v>0</v>
      </c>
      <c r="F99" s="41">
        <v>0</v>
      </c>
      <c r="G99" s="41">
        <v>0</v>
      </c>
      <c r="H99" s="104">
        <v>0</v>
      </c>
    </row>
    <row r="100" spans="1:15" x14ac:dyDescent="0.2">
      <c r="A100" s="68">
        <v>26008</v>
      </c>
      <c r="B100" s="89">
        <v>811</v>
      </c>
      <c r="C100" s="27"/>
      <c r="D100" s="41" t="s">
        <v>142</v>
      </c>
      <c r="E100" s="41">
        <v>0</v>
      </c>
      <c r="F100" s="41">
        <v>0</v>
      </c>
      <c r="G100" s="41">
        <v>0</v>
      </c>
      <c r="H100" s="104">
        <v>0</v>
      </c>
    </row>
    <row r="101" spans="1:15" ht="12.75" customHeight="1" x14ac:dyDescent="0.2">
      <c r="A101" s="41">
        <v>16321</v>
      </c>
      <c r="B101" s="70">
        <v>811</v>
      </c>
      <c r="C101" s="27">
        <v>6790</v>
      </c>
      <c r="D101" s="41" t="s">
        <v>143</v>
      </c>
      <c r="E101" s="41">
        <v>0</v>
      </c>
      <c r="F101" s="41">
        <v>0</v>
      </c>
      <c r="G101" s="41">
        <v>0</v>
      </c>
      <c r="H101" s="104">
        <v>182</v>
      </c>
    </row>
    <row r="102" spans="1:15" x14ac:dyDescent="0.2">
      <c r="A102" s="41">
        <v>16322</v>
      </c>
      <c r="B102" s="70">
        <v>811</v>
      </c>
      <c r="C102" s="27">
        <v>6759</v>
      </c>
      <c r="D102" s="41" t="s">
        <v>144</v>
      </c>
      <c r="E102" s="41">
        <v>0</v>
      </c>
      <c r="F102" s="41">
        <v>0</v>
      </c>
      <c r="G102" s="41">
        <v>0</v>
      </c>
      <c r="H102" s="104">
        <v>0</v>
      </c>
    </row>
    <row r="103" spans="1:15" x14ac:dyDescent="0.2">
      <c r="A103" s="41">
        <v>26160</v>
      </c>
      <c r="B103" s="70">
        <v>811</v>
      </c>
      <c r="C103" s="27">
        <v>3555</v>
      </c>
      <c r="D103" s="41" t="s">
        <v>145</v>
      </c>
      <c r="E103" s="41">
        <v>0</v>
      </c>
      <c r="F103" s="41">
        <v>0</v>
      </c>
      <c r="G103" s="41">
        <v>0</v>
      </c>
      <c r="H103" s="104">
        <v>-7000</v>
      </c>
    </row>
    <row r="104" spans="1:15" x14ac:dyDescent="0.2">
      <c r="A104" s="75">
        <v>26011</v>
      </c>
      <c r="B104" s="76">
        <v>811</v>
      </c>
      <c r="C104" s="77"/>
      <c r="D104" s="75" t="s">
        <v>146</v>
      </c>
      <c r="E104" s="41">
        <v>0</v>
      </c>
      <c r="F104" s="41">
        <v>0</v>
      </c>
      <c r="G104" s="41">
        <v>0</v>
      </c>
      <c r="H104" s="104">
        <v>-10</v>
      </c>
    </row>
    <row r="105" spans="1:15" x14ac:dyDescent="0.2">
      <c r="A105" s="45">
        <v>26034</v>
      </c>
      <c r="B105" s="79">
        <v>812</v>
      </c>
      <c r="C105" s="46"/>
      <c r="D105" s="45" t="s">
        <v>147</v>
      </c>
      <c r="E105" s="41">
        <v>0</v>
      </c>
      <c r="F105" s="41">
        <v>0</v>
      </c>
      <c r="G105" s="41">
        <v>0</v>
      </c>
      <c r="H105" s="104">
        <v>-10</v>
      </c>
    </row>
    <row r="106" spans="1:15" x14ac:dyDescent="0.2">
      <c r="A106" s="41">
        <v>16282</v>
      </c>
      <c r="B106" s="70">
        <v>812</v>
      </c>
      <c r="C106" s="27"/>
      <c r="D106" s="41" t="s">
        <v>148</v>
      </c>
      <c r="E106" s="45">
        <v>0</v>
      </c>
      <c r="F106" s="45">
        <v>0</v>
      </c>
      <c r="G106" s="45">
        <v>0</v>
      </c>
      <c r="H106" s="104">
        <v>1000</v>
      </c>
    </row>
    <row r="107" spans="1:15" x14ac:dyDescent="0.2">
      <c r="A107" s="75">
        <v>26076</v>
      </c>
      <c r="B107" s="76">
        <v>812</v>
      </c>
      <c r="C107" s="77"/>
      <c r="D107" s="75" t="s">
        <v>149</v>
      </c>
      <c r="E107" s="41">
        <v>0</v>
      </c>
      <c r="F107" s="41">
        <v>0</v>
      </c>
      <c r="G107" s="41">
        <v>0</v>
      </c>
      <c r="H107" s="104">
        <v>0</v>
      </c>
    </row>
    <row r="108" spans="1:15" x14ac:dyDescent="0.2">
      <c r="A108" s="45">
        <v>26007</v>
      </c>
      <c r="B108" s="79">
        <v>812.1</v>
      </c>
      <c r="C108" s="46"/>
      <c r="D108" s="45" t="s">
        <v>150</v>
      </c>
      <c r="E108" s="41">
        <v>0</v>
      </c>
      <c r="F108" s="41">
        <v>0</v>
      </c>
      <c r="G108" s="41">
        <v>0</v>
      </c>
      <c r="H108" s="104">
        <v>0</v>
      </c>
    </row>
    <row r="109" spans="1:15" ht="13.5" thickBot="1" x14ac:dyDescent="0.25">
      <c r="A109" s="49">
        <v>26092</v>
      </c>
      <c r="B109" s="80">
        <v>812.1</v>
      </c>
      <c r="C109" s="50"/>
      <c r="D109" s="49" t="s">
        <v>151</v>
      </c>
      <c r="E109" s="49">
        <v>0</v>
      </c>
      <c r="F109" s="49">
        <v>0</v>
      </c>
      <c r="G109" s="49">
        <v>0</v>
      </c>
      <c r="H109" s="105">
        <v>0</v>
      </c>
    </row>
    <row r="110" spans="1:15" x14ac:dyDescent="0.2">
      <c r="A110" s="45">
        <v>16273</v>
      </c>
      <c r="B110" s="79">
        <v>813</v>
      </c>
      <c r="C110" s="46">
        <v>3553</v>
      </c>
      <c r="D110" s="45" t="s">
        <v>152</v>
      </c>
      <c r="E110" s="45">
        <v>0</v>
      </c>
      <c r="F110" s="45">
        <v>0</v>
      </c>
      <c r="G110" s="45">
        <v>0</v>
      </c>
      <c r="H110" s="104">
        <v>0</v>
      </c>
    </row>
    <row r="111" spans="1:15" x14ac:dyDescent="0.2">
      <c r="A111" s="41">
        <v>16088</v>
      </c>
      <c r="B111" s="70">
        <v>813</v>
      </c>
      <c r="C111" s="27"/>
      <c r="D111" s="71" t="s">
        <v>323</v>
      </c>
      <c r="E111" s="45">
        <v>-8200</v>
      </c>
      <c r="F111" s="45">
        <v>0</v>
      </c>
      <c r="G111" s="45">
        <v>-8200</v>
      </c>
      <c r="H111" s="104">
        <v>9344</v>
      </c>
    </row>
    <row r="112" spans="1:15" x14ac:dyDescent="0.2">
      <c r="A112" s="41">
        <v>26077</v>
      </c>
      <c r="B112" s="70">
        <v>813</v>
      </c>
      <c r="C112" s="27"/>
      <c r="D112" s="71" t="s">
        <v>323</v>
      </c>
      <c r="E112" s="45">
        <v>0</v>
      </c>
      <c r="F112" s="45">
        <v>0</v>
      </c>
      <c r="G112" s="45">
        <v>0</v>
      </c>
      <c r="H112" s="104">
        <v>0</v>
      </c>
      <c r="I112" s="59"/>
      <c r="J112" s="46"/>
      <c r="K112" s="46"/>
      <c r="L112" s="114"/>
    </row>
    <row r="113" spans="1:15" x14ac:dyDescent="0.2">
      <c r="A113" s="41">
        <v>16154</v>
      </c>
      <c r="B113" s="70">
        <v>813</v>
      </c>
      <c r="C113" s="27"/>
      <c r="D113" s="41" t="s">
        <v>153</v>
      </c>
      <c r="E113" s="41">
        <v>0</v>
      </c>
      <c r="F113" s="41">
        <v>0</v>
      </c>
      <c r="G113" s="41">
        <v>0</v>
      </c>
      <c r="H113" s="104">
        <v>215</v>
      </c>
    </row>
    <row r="114" spans="1:15" x14ac:dyDescent="0.2">
      <c r="A114" s="68">
        <v>26009</v>
      </c>
      <c r="B114" s="70">
        <v>813</v>
      </c>
      <c r="C114" s="27"/>
      <c r="D114" s="71" t="s">
        <v>324</v>
      </c>
      <c r="E114" s="41">
        <v>0</v>
      </c>
      <c r="F114" s="41">
        <v>0</v>
      </c>
      <c r="G114" s="41">
        <v>0</v>
      </c>
      <c r="H114" s="104">
        <v>0</v>
      </c>
    </row>
    <row r="115" spans="1:15" x14ac:dyDescent="0.2">
      <c r="A115" s="41">
        <v>26018</v>
      </c>
      <c r="B115" s="70">
        <v>813</v>
      </c>
      <c r="C115" s="27">
        <v>3516</v>
      </c>
      <c r="D115" s="41" t="s">
        <v>154</v>
      </c>
      <c r="E115" s="41">
        <v>0</v>
      </c>
      <c r="F115" s="41">
        <v>0</v>
      </c>
      <c r="G115" s="41">
        <v>0</v>
      </c>
      <c r="H115" s="104">
        <v>0</v>
      </c>
    </row>
    <row r="116" spans="1:15" x14ac:dyDescent="0.2">
      <c r="A116" s="41">
        <v>16296</v>
      </c>
      <c r="B116" s="70">
        <v>813</v>
      </c>
      <c r="C116" s="27">
        <v>3556</v>
      </c>
      <c r="D116" s="41" t="s">
        <v>155</v>
      </c>
      <c r="E116" s="41">
        <v>0</v>
      </c>
      <c r="F116" s="41">
        <v>0</v>
      </c>
      <c r="G116" s="41">
        <v>0</v>
      </c>
      <c r="H116" s="104">
        <v>0</v>
      </c>
    </row>
    <row r="117" spans="1:15" x14ac:dyDescent="0.2">
      <c r="A117" s="41">
        <v>26130</v>
      </c>
      <c r="B117" s="70">
        <v>813</v>
      </c>
      <c r="C117" s="27"/>
      <c r="D117" s="41" t="s">
        <v>156</v>
      </c>
      <c r="E117" s="41">
        <v>0</v>
      </c>
      <c r="F117" s="41">
        <v>0</v>
      </c>
      <c r="G117" s="41">
        <v>0</v>
      </c>
      <c r="H117" s="104">
        <v>0</v>
      </c>
    </row>
    <row r="118" spans="1:15" ht="13.5" thickBot="1" x14ac:dyDescent="0.25">
      <c r="A118" s="49">
        <v>26131</v>
      </c>
      <c r="B118" s="80">
        <v>813</v>
      </c>
      <c r="C118" s="50"/>
      <c r="D118" s="49" t="s">
        <v>156</v>
      </c>
      <c r="E118" s="49">
        <v>0</v>
      </c>
      <c r="F118" s="49">
        <v>0</v>
      </c>
      <c r="G118" s="49">
        <v>0</v>
      </c>
      <c r="H118" s="105">
        <v>0</v>
      </c>
    </row>
    <row r="119" spans="1:15" x14ac:dyDescent="0.2">
      <c r="A119" s="41">
        <v>26070</v>
      </c>
      <c r="B119" s="70">
        <v>814</v>
      </c>
      <c r="C119" s="27"/>
      <c r="D119" s="41" t="s">
        <v>158</v>
      </c>
      <c r="E119" s="37">
        <v>0</v>
      </c>
      <c r="F119" s="37">
        <v>0</v>
      </c>
      <c r="G119" s="37">
        <v>0</v>
      </c>
      <c r="H119" s="103">
        <v>-1013</v>
      </c>
    </row>
    <row r="120" spans="1:15" x14ac:dyDescent="0.2">
      <c r="A120" s="41">
        <v>16367</v>
      </c>
      <c r="B120" s="70">
        <v>814</v>
      </c>
      <c r="C120" s="27"/>
      <c r="D120" s="41" t="s">
        <v>159</v>
      </c>
      <c r="E120" s="41">
        <v>0</v>
      </c>
      <c r="F120" s="41">
        <v>0</v>
      </c>
      <c r="G120" s="41">
        <v>0</v>
      </c>
      <c r="H120" s="104">
        <v>35000</v>
      </c>
      <c r="I120" s="27"/>
      <c r="J120" s="27"/>
      <c r="K120" s="27"/>
      <c r="L120" s="46"/>
      <c r="M120" s="46"/>
      <c r="N120" s="46"/>
      <c r="O120" s="114"/>
    </row>
    <row r="121" spans="1:15" x14ac:dyDescent="0.2">
      <c r="A121" s="68">
        <v>26005</v>
      </c>
      <c r="B121" s="70">
        <v>814</v>
      </c>
      <c r="C121" s="27"/>
      <c r="D121" s="41" t="s">
        <v>160</v>
      </c>
      <c r="E121" s="41">
        <v>0</v>
      </c>
      <c r="F121" s="41">
        <v>0</v>
      </c>
      <c r="G121" s="41">
        <v>0</v>
      </c>
      <c r="H121" s="104">
        <v>-8000</v>
      </c>
    </row>
    <row r="122" spans="1:15" x14ac:dyDescent="0.2">
      <c r="A122" s="41">
        <v>26144</v>
      </c>
      <c r="B122" s="70">
        <v>814</v>
      </c>
      <c r="C122" s="27"/>
      <c r="D122" s="41" t="s">
        <v>161</v>
      </c>
      <c r="E122" s="41">
        <v>0</v>
      </c>
      <c r="F122" s="41">
        <v>0</v>
      </c>
      <c r="G122" s="41">
        <v>0</v>
      </c>
      <c r="H122" s="104">
        <v>-1</v>
      </c>
    </row>
    <row r="123" spans="1:15" ht="13.5" thickBot="1" x14ac:dyDescent="0.25">
      <c r="A123" s="49">
        <v>16058</v>
      </c>
      <c r="B123" s="80">
        <v>814</v>
      </c>
      <c r="C123" s="50">
        <v>4045</v>
      </c>
      <c r="D123" s="49" t="s">
        <v>162</v>
      </c>
      <c r="E123" s="49">
        <v>832</v>
      </c>
      <c r="F123" s="49">
        <v>2000</v>
      </c>
      <c r="G123" s="49">
        <v>2832</v>
      </c>
      <c r="H123" s="105">
        <v>64194</v>
      </c>
    </row>
    <row r="124" spans="1:15" x14ac:dyDescent="0.2">
      <c r="A124" s="41">
        <v>26088</v>
      </c>
      <c r="B124" s="70">
        <v>814.1</v>
      </c>
      <c r="C124" s="27">
        <v>3541</v>
      </c>
      <c r="D124" s="41" t="s">
        <v>164</v>
      </c>
      <c r="E124" s="37">
        <v>0</v>
      </c>
      <c r="F124" s="37">
        <v>0</v>
      </c>
      <c r="G124" s="37">
        <v>0</v>
      </c>
      <c r="H124" s="103">
        <v>-30000</v>
      </c>
    </row>
    <row r="125" spans="1:15" x14ac:dyDescent="0.2">
      <c r="A125" s="41">
        <v>26150</v>
      </c>
      <c r="B125" s="70">
        <v>814.1</v>
      </c>
      <c r="C125" s="27"/>
      <c r="D125" s="41" t="s">
        <v>165</v>
      </c>
      <c r="E125" s="41">
        <v>0</v>
      </c>
      <c r="F125" s="91">
        <v>0</v>
      </c>
      <c r="G125" s="41">
        <v>0</v>
      </c>
      <c r="H125" s="104">
        <v>0</v>
      </c>
      <c r="I125" s="46"/>
      <c r="J125" s="46"/>
      <c r="K125" s="46"/>
      <c r="L125" s="114"/>
    </row>
    <row r="126" spans="1:15" x14ac:dyDescent="0.2">
      <c r="A126" s="41">
        <v>26135</v>
      </c>
      <c r="B126" s="70">
        <v>814.1</v>
      </c>
      <c r="C126" s="27"/>
      <c r="D126" s="41" t="s">
        <v>166</v>
      </c>
      <c r="E126" s="41">
        <v>0</v>
      </c>
      <c r="F126" s="41">
        <v>0</v>
      </c>
      <c r="G126" s="41">
        <v>0</v>
      </c>
      <c r="H126" s="104">
        <v>0</v>
      </c>
    </row>
    <row r="127" spans="1:15" x14ac:dyDescent="0.2">
      <c r="A127" s="41">
        <v>26143</v>
      </c>
      <c r="B127" s="70">
        <v>814.1</v>
      </c>
      <c r="C127" s="27"/>
      <c r="D127" s="41" t="s">
        <v>167</v>
      </c>
      <c r="E127" s="41">
        <v>0</v>
      </c>
      <c r="F127" s="41">
        <v>0</v>
      </c>
      <c r="G127" s="41">
        <v>0</v>
      </c>
      <c r="H127" s="104">
        <v>-1000</v>
      </c>
    </row>
    <row r="128" spans="1:15" x14ac:dyDescent="0.2">
      <c r="A128" s="41">
        <v>26206</v>
      </c>
      <c r="B128" s="70">
        <v>814.1</v>
      </c>
      <c r="C128" s="27">
        <v>1575</v>
      </c>
      <c r="D128" s="41" t="s">
        <v>168</v>
      </c>
      <c r="E128" s="41">
        <v>0</v>
      </c>
      <c r="F128" s="41">
        <v>0</v>
      </c>
      <c r="G128" s="41">
        <v>0</v>
      </c>
      <c r="H128" s="104">
        <v>-38</v>
      </c>
    </row>
    <row r="129" spans="1:8" x14ac:dyDescent="0.2">
      <c r="A129" s="41">
        <v>26109</v>
      </c>
      <c r="B129" s="70">
        <v>814.1</v>
      </c>
      <c r="C129" s="27"/>
      <c r="D129" s="41" t="s">
        <v>169</v>
      </c>
      <c r="E129" s="41">
        <v>0</v>
      </c>
      <c r="F129" s="41">
        <v>0</v>
      </c>
      <c r="G129" s="41">
        <v>0</v>
      </c>
      <c r="H129" s="104">
        <v>-25</v>
      </c>
    </row>
    <row r="130" spans="1:8" x14ac:dyDescent="0.2">
      <c r="A130" s="41">
        <v>26127</v>
      </c>
      <c r="B130" s="70">
        <v>814.1</v>
      </c>
      <c r="C130" s="27">
        <v>1424</v>
      </c>
      <c r="D130" s="41" t="s">
        <v>170</v>
      </c>
      <c r="E130" s="41">
        <v>0</v>
      </c>
      <c r="F130" s="41">
        <v>0</v>
      </c>
      <c r="G130" s="41">
        <v>0</v>
      </c>
      <c r="H130" s="104">
        <v>-73000</v>
      </c>
    </row>
    <row r="131" spans="1:8" x14ac:dyDescent="0.2">
      <c r="A131" s="41">
        <v>26215</v>
      </c>
      <c r="B131" s="70">
        <v>814.1</v>
      </c>
      <c r="C131" s="27"/>
      <c r="D131" s="41" t="s">
        <v>171</v>
      </c>
      <c r="E131" s="41">
        <v>0</v>
      </c>
      <c r="F131" s="41">
        <v>0</v>
      </c>
      <c r="G131" s="41">
        <v>0</v>
      </c>
      <c r="H131" s="104">
        <v>0</v>
      </c>
    </row>
    <row r="132" spans="1:8" x14ac:dyDescent="0.2">
      <c r="A132" s="41">
        <v>26035</v>
      </c>
      <c r="B132" s="70">
        <v>814.1</v>
      </c>
      <c r="C132" s="27"/>
      <c r="D132" s="41" t="s">
        <v>172</v>
      </c>
      <c r="E132" s="41">
        <v>0</v>
      </c>
      <c r="F132" s="41">
        <v>0</v>
      </c>
      <c r="G132" s="41">
        <v>0</v>
      </c>
      <c r="H132" s="104">
        <v>-26300</v>
      </c>
    </row>
    <row r="133" spans="1:8" x14ac:dyDescent="0.2">
      <c r="A133" s="41">
        <v>26059</v>
      </c>
      <c r="B133" s="70">
        <v>814.1</v>
      </c>
      <c r="C133" s="27">
        <v>3528</v>
      </c>
      <c r="D133" s="41" t="s">
        <v>173</v>
      </c>
      <c r="E133" s="41">
        <v>0</v>
      </c>
      <c r="F133" s="41">
        <v>0</v>
      </c>
      <c r="G133" s="41">
        <v>0</v>
      </c>
      <c r="H133" s="104">
        <v>-18000</v>
      </c>
    </row>
    <row r="134" spans="1:8" x14ac:dyDescent="0.2">
      <c r="A134" s="41">
        <v>26056</v>
      </c>
      <c r="B134" s="70">
        <v>814.1</v>
      </c>
      <c r="C134" s="27">
        <v>8085</v>
      </c>
      <c r="D134" s="41" t="s">
        <v>174</v>
      </c>
      <c r="E134" s="41">
        <v>0</v>
      </c>
      <c r="F134" s="41">
        <v>0</v>
      </c>
      <c r="G134" s="41">
        <v>0</v>
      </c>
      <c r="H134" s="104">
        <v>0</v>
      </c>
    </row>
    <row r="135" spans="1:8" x14ac:dyDescent="0.2">
      <c r="A135" s="41">
        <v>26099</v>
      </c>
      <c r="B135" s="70">
        <v>814.1</v>
      </c>
      <c r="C135" s="27"/>
      <c r="D135" s="41" t="s">
        <v>175</v>
      </c>
      <c r="E135" s="41">
        <v>0</v>
      </c>
      <c r="F135" s="41">
        <v>0</v>
      </c>
      <c r="G135" s="41">
        <v>0</v>
      </c>
      <c r="H135" s="104">
        <v>0</v>
      </c>
    </row>
    <row r="136" spans="1:8" x14ac:dyDescent="0.2">
      <c r="A136" s="41">
        <v>26186</v>
      </c>
      <c r="B136" s="70">
        <v>814.1</v>
      </c>
      <c r="C136" s="27"/>
      <c r="D136" s="41" t="s">
        <v>176</v>
      </c>
      <c r="E136" s="41">
        <v>0</v>
      </c>
      <c r="F136" s="41">
        <v>0</v>
      </c>
      <c r="G136" s="41">
        <v>0</v>
      </c>
      <c r="H136" s="104">
        <v>-1000</v>
      </c>
    </row>
    <row r="137" spans="1:8" x14ac:dyDescent="0.2">
      <c r="A137" s="41">
        <v>26030</v>
      </c>
      <c r="B137" s="70">
        <v>814.1</v>
      </c>
      <c r="C137" s="27"/>
      <c r="D137" s="41" t="s">
        <v>177</v>
      </c>
      <c r="E137" s="41">
        <v>0</v>
      </c>
      <c r="F137" s="41">
        <v>0</v>
      </c>
      <c r="G137" s="41">
        <v>0</v>
      </c>
      <c r="H137" s="104">
        <v>-82</v>
      </c>
    </row>
    <row r="138" spans="1:8" x14ac:dyDescent="0.2">
      <c r="A138" s="41">
        <v>26149</v>
      </c>
      <c r="B138" s="70">
        <v>814.1</v>
      </c>
      <c r="C138" s="27"/>
      <c r="D138" s="41" t="s">
        <v>178</v>
      </c>
      <c r="E138" s="41">
        <v>0</v>
      </c>
      <c r="F138" s="41">
        <v>0</v>
      </c>
      <c r="G138" s="41">
        <v>0</v>
      </c>
      <c r="H138" s="104">
        <v>-400</v>
      </c>
    </row>
    <row r="139" spans="1:8" x14ac:dyDescent="0.2">
      <c r="A139" s="41">
        <v>26198</v>
      </c>
      <c r="B139" s="70">
        <v>814.1</v>
      </c>
      <c r="C139" s="27"/>
      <c r="D139" s="41" t="s">
        <v>179</v>
      </c>
      <c r="E139" s="41">
        <v>13802</v>
      </c>
      <c r="F139" s="41">
        <v>0</v>
      </c>
      <c r="G139" s="41">
        <v>13802</v>
      </c>
      <c r="H139" s="104">
        <v>-13000</v>
      </c>
    </row>
    <row r="140" spans="1:8" x14ac:dyDescent="0.2">
      <c r="A140" s="68">
        <v>26203</v>
      </c>
      <c r="B140" s="70">
        <v>814.1</v>
      </c>
      <c r="C140" s="27"/>
      <c r="D140" s="41" t="s">
        <v>180</v>
      </c>
      <c r="E140" s="41">
        <v>25000</v>
      </c>
      <c r="F140" s="41">
        <v>0</v>
      </c>
      <c r="G140" s="41">
        <v>25000</v>
      </c>
      <c r="H140" s="104">
        <v>-5000</v>
      </c>
    </row>
    <row r="141" spans="1:8" x14ac:dyDescent="0.2">
      <c r="A141" s="68">
        <v>26190</v>
      </c>
      <c r="B141" s="70">
        <v>814.1</v>
      </c>
      <c r="C141" s="27"/>
      <c r="D141" s="41" t="s">
        <v>181</v>
      </c>
      <c r="E141" s="41">
        <v>0</v>
      </c>
      <c r="F141" s="41">
        <v>0</v>
      </c>
      <c r="G141" s="41">
        <v>0</v>
      </c>
      <c r="H141" s="104">
        <v>-10000</v>
      </c>
    </row>
    <row r="142" spans="1:8" x14ac:dyDescent="0.2">
      <c r="A142" s="45">
        <v>16068</v>
      </c>
      <c r="B142" s="79">
        <v>814.1</v>
      </c>
      <c r="C142" s="46"/>
      <c r="D142" s="45" t="s">
        <v>182</v>
      </c>
      <c r="E142" s="41">
        <v>0</v>
      </c>
      <c r="F142" s="41">
        <v>0</v>
      </c>
      <c r="G142" s="41">
        <v>0</v>
      </c>
      <c r="H142" s="104">
        <v>0</v>
      </c>
    </row>
    <row r="143" spans="1:8" x14ac:dyDescent="0.2">
      <c r="A143" s="68">
        <v>26165</v>
      </c>
      <c r="B143" s="70">
        <v>814.1</v>
      </c>
      <c r="C143" s="27"/>
      <c r="D143" s="41" t="s">
        <v>183</v>
      </c>
      <c r="E143" s="45">
        <v>0</v>
      </c>
      <c r="F143" s="45">
        <v>0</v>
      </c>
      <c r="G143" s="45">
        <v>0</v>
      </c>
      <c r="H143" s="104">
        <v>-22000</v>
      </c>
    </row>
    <row r="144" spans="1:8" x14ac:dyDescent="0.2">
      <c r="A144" s="68">
        <v>26166</v>
      </c>
      <c r="B144" s="70">
        <v>814.1</v>
      </c>
      <c r="C144" s="27"/>
      <c r="D144" s="41" t="s">
        <v>184</v>
      </c>
      <c r="E144" s="41">
        <v>0</v>
      </c>
      <c r="F144" s="41">
        <v>0</v>
      </c>
      <c r="G144" s="41">
        <v>0</v>
      </c>
      <c r="H144" s="104">
        <v>0</v>
      </c>
    </row>
    <row r="145" spans="1:8" x14ac:dyDescent="0.2">
      <c r="A145" s="41">
        <v>26025</v>
      </c>
      <c r="B145" s="70">
        <v>814.1</v>
      </c>
      <c r="C145" s="27"/>
      <c r="D145" s="41" t="s">
        <v>185</v>
      </c>
      <c r="E145" s="41">
        <v>0</v>
      </c>
      <c r="F145" s="41">
        <v>0</v>
      </c>
      <c r="G145" s="41">
        <v>0</v>
      </c>
      <c r="H145" s="104">
        <v>0</v>
      </c>
    </row>
    <row r="146" spans="1:8" x14ac:dyDescent="0.2">
      <c r="A146" s="68">
        <v>26147</v>
      </c>
      <c r="B146" s="70">
        <v>814.1</v>
      </c>
      <c r="C146" s="27"/>
      <c r="D146" s="41" t="s">
        <v>186</v>
      </c>
      <c r="E146" s="41">
        <v>0</v>
      </c>
      <c r="F146" s="41">
        <v>0</v>
      </c>
      <c r="G146" s="41">
        <v>0</v>
      </c>
      <c r="H146" s="104">
        <v>0</v>
      </c>
    </row>
    <row r="147" spans="1:8" x14ac:dyDescent="0.2">
      <c r="A147" s="68">
        <v>26212</v>
      </c>
      <c r="B147" s="70">
        <v>814.1</v>
      </c>
      <c r="C147" s="27"/>
      <c r="D147" s="41" t="s">
        <v>187</v>
      </c>
      <c r="E147" s="41">
        <v>0</v>
      </c>
      <c r="F147" s="41">
        <v>0</v>
      </c>
      <c r="G147" s="41">
        <v>0</v>
      </c>
      <c r="H147" s="104">
        <v>0</v>
      </c>
    </row>
    <row r="148" spans="1:8" x14ac:dyDescent="0.2">
      <c r="A148" s="68">
        <v>26216</v>
      </c>
      <c r="B148" s="70">
        <v>814.1</v>
      </c>
      <c r="C148" s="27"/>
      <c r="D148" s="91" t="s">
        <v>188</v>
      </c>
      <c r="E148" s="41">
        <v>0</v>
      </c>
      <c r="F148" s="41">
        <v>0</v>
      </c>
      <c r="G148" s="41">
        <v>0</v>
      </c>
      <c r="H148" s="104">
        <v>-15000</v>
      </c>
    </row>
    <row r="149" spans="1:8" x14ac:dyDescent="0.2">
      <c r="A149" s="41">
        <v>26158</v>
      </c>
      <c r="B149" s="70">
        <v>814.1</v>
      </c>
      <c r="C149" s="27"/>
      <c r="D149" s="41" t="s">
        <v>189</v>
      </c>
      <c r="E149" s="45">
        <v>0</v>
      </c>
      <c r="F149" s="45">
        <v>0</v>
      </c>
      <c r="G149" s="45">
        <v>0</v>
      </c>
      <c r="H149" s="104">
        <v>-8000</v>
      </c>
    </row>
    <row r="150" spans="1:8" x14ac:dyDescent="0.2">
      <c r="A150" s="45">
        <v>26189</v>
      </c>
      <c r="B150" s="79">
        <v>814.1</v>
      </c>
      <c r="C150" s="46"/>
      <c r="D150" s="45" t="s">
        <v>190</v>
      </c>
      <c r="E150" s="45">
        <v>0</v>
      </c>
      <c r="F150" s="45">
        <v>0</v>
      </c>
      <c r="G150" s="45">
        <v>0</v>
      </c>
      <c r="H150" s="104">
        <v>-3000</v>
      </c>
    </row>
    <row r="151" spans="1:8" x14ac:dyDescent="0.2">
      <c r="A151" s="41">
        <v>26188</v>
      </c>
      <c r="B151" s="70">
        <v>814.1</v>
      </c>
      <c r="C151" s="27"/>
      <c r="D151" s="41" t="s">
        <v>191</v>
      </c>
      <c r="E151" s="41">
        <v>0</v>
      </c>
      <c r="F151" s="41">
        <v>0</v>
      </c>
      <c r="G151" s="41">
        <v>0</v>
      </c>
      <c r="H151" s="104">
        <v>-8500</v>
      </c>
    </row>
    <row r="152" spans="1:8" x14ac:dyDescent="0.2">
      <c r="A152" s="68">
        <v>26187</v>
      </c>
      <c r="B152" s="70">
        <v>814.1</v>
      </c>
      <c r="C152" s="27"/>
      <c r="D152" s="41" t="s">
        <v>192</v>
      </c>
      <c r="E152" s="41">
        <v>0</v>
      </c>
      <c r="F152" s="41">
        <v>0</v>
      </c>
      <c r="G152" s="41">
        <v>0</v>
      </c>
      <c r="H152" s="104">
        <v>0</v>
      </c>
    </row>
    <row r="153" spans="1:8" x14ac:dyDescent="0.2">
      <c r="A153" s="68">
        <v>26202</v>
      </c>
      <c r="B153" s="70">
        <v>814.1</v>
      </c>
      <c r="C153" s="27"/>
      <c r="D153" s="41" t="s">
        <v>193</v>
      </c>
      <c r="E153" s="41">
        <v>0</v>
      </c>
      <c r="F153" s="41">
        <v>0</v>
      </c>
      <c r="G153" s="41">
        <v>0</v>
      </c>
      <c r="H153" s="104">
        <v>0</v>
      </c>
    </row>
    <row r="154" spans="1:8" x14ac:dyDescent="0.2">
      <c r="A154" s="68">
        <v>26204</v>
      </c>
      <c r="B154" s="70">
        <v>814.1</v>
      </c>
      <c r="C154" s="27"/>
      <c r="D154" s="41" t="s">
        <v>194</v>
      </c>
      <c r="E154" s="41">
        <v>0</v>
      </c>
      <c r="F154" s="41">
        <v>0</v>
      </c>
      <c r="G154" s="41">
        <v>0</v>
      </c>
      <c r="H154" s="104">
        <v>-10000</v>
      </c>
    </row>
    <row r="155" spans="1:8" x14ac:dyDescent="0.2">
      <c r="A155" s="41">
        <v>26153</v>
      </c>
      <c r="B155" s="70">
        <v>814.1</v>
      </c>
      <c r="C155" s="27">
        <v>8291</v>
      </c>
      <c r="D155" s="41" t="s">
        <v>195</v>
      </c>
      <c r="E155" s="41">
        <v>0</v>
      </c>
      <c r="F155" s="41">
        <v>0</v>
      </c>
      <c r="G155" s="41">
        <v>0</v>
      </c>
      <c r="H155" s="104">
        <v>-36000</v>
      </c>
    </row>
    <row r="156" spans="1:8" x14ac:dyDescent="0.2">
      <c r="A156" s="41">
        <v>26001</v>
      </c>
      <c r="B156" s="70">
        <v>814.1</v>
      </c>
      <c r="C156" s="27"/>
      <c r="D156" s="41" t="s">
        <v>196</v>
      </c>
      <c r="E156" s="41">
        <v>0</v>
      </c>
      <c r="F156" s="41">
        <v>0</v>
      </c>
      <c r="G156" s="41">
        <v>0</v>
      </c>
      <c r="H156" s="104">
        <v>-3500</v>
      </c>
    </row>
    <row r="157" spans="1:8" x14ac:dyDescent="0.2">
      <c r="A157" s="45">
        <v>26114</v>
      </c>
      <c r="B157" s="79">
        <v>814.1</v>
      </c>
      <c r="C157" s="46"/>
      <c r="D157" s="45" t="s">
        <v>197</v>
      </c>
      <c r="E157" s="45">
        <v>0</v>
      </c>
      <c r="F157" s="45">
        <v>0</v>
      </c>
      <c r="G157" s="45">
        <v>0</v>
      </c>
      <c r="H157" s="104">
        <v>-6000</v>
      </c>
    </row>
    <row r="158" spans="1:8" x14ac:dyDescent="0.2">
      <c r="A158" s="41">
        <v>26082</v>
      </c>
      <c r="B158" s="70">
        <v>814.1</v>
      </c>
      <c r="C158" s="27">
        <v>3538</v>
      </c>
      <c r="D158" s="41" t="s">
        <v>198</v>
      </c>
      <c r="E158" s="41">
        <v>0</v>
      </c>
      <c r="F158" s="41">
        <v>0</v>
      </c>
      <c r="G158" s="41">
        <v>0</v>
      </c>
      <c r="H158" s="104">
        <v>0</v>
      </c>
    </row>
    <row r="159" spans="1:8" x14ac:dyDescent="0.2">
      <c r="A159" s="41">
        <v>26044</v>
      </c>
      <c r="B159" s="70">
        <v>814.1</v>
      </c>
      <c r="C159" s="27">
        <v>3510</v>
      </c>
      <c r="D159" s="41" t="s">
        <v>199</v>
      </c>
      <c r="E159" s="41">
        <v>0</v>
      </c>
      <c r="F159" s="41">
        <v>0</v>
      </c>
      <c r="G159" s="41">
        <v>0</v>
      </c>
      <c r="H159" s="104">
        <v>0</v>
      </c>
    </row>
    <row r="160" spans="1:8" x14ac:dyDescent="0.2">
      <c r="A160" s="41">
        <v>16226</v>
      </c>
      <c r="B160" s="70">
        <v>814.1</v>
      </c>
      <c r="C160" s="27"/>
      <c r="D160" s="41" t="s">
        <v>200</v>
      </c>
      <c r="E160" s="41">
        <v>0</v>
      </c>
      <c r="F160" s="41">
        <v>0</v>
      </c>
      <c r="G160" s="41">
        <v>0</v>
      </c>
      <c r="H160" s="104">
        <v>0</v>
      </c>
    </row>
    <row r="161" spans="1:8" ht="13.5" thickBot="1" x14ac:dyDescent="0.25">
      <c r="A161" s="49">
        <v>26006</v>
      </c>
      <c r="B161" s="80">
        <v>814.1</v>
      </c>
      <c r="C161" s="50">
        <v>8216</v>
      </c>
      <c r="D161" s="49" t="s">
        <v>201</v>
      </c>
      <c r="E161" s="49">
        <v>0</v>
      </c>
      <c r="F161" s="49">
        <v>0</v>
      </c>
      <c r="G161" s="49">
        <v>0</v>
      </c>
      <c r="H161" s="105">
        <v>-9500</v>
      </c>
    </row>
    <row r="162" spans="1:8" x14ac:dyDescent="0.2">
      <c r="A162" s="41">
        <v>26037</v>
      </c>
      <c r="B162" s="70">
        <v>815</v>
      </c>
      <c r="C162" s="27"/>
      <c r="D162" s="41" t="s">
        <v>202</v>
      </c>
      <c r="E162" s="37">
        <v>0</v>
      </c>
      <c r="F162" s="37">
        <v>0</v>
      </c>
      <c r="G162" s="37">
        <v>0</v>
      </c>
      <c r="H162" s="103">
        <v>-1</v>
      </c>
    </row>
    <row r="163" spans="1:8" x14ac:dyDescent="0.2">
      <c r="A163" s="45">
        <v>26045</v>
      </c>
      <c r="B163" s="79">
        <v>815</v>
      </c>
      <c r="C163" s="46"/>
      <c r="D163" s="45" t="s">
        <v>203</v>
      </c>
      <c r="E163" s="41">
        <v>0</v>
      </c>
      <c r="F163" s="41">
        <v>0</v>
      </c>
      <c r="G163" s="41">
        <v>0</v>
      </c>
      <c r="H163" s="104">
        <v>-5000</v>
      </c>
    </row>
    <row r="164" spans="1:8" x14ac:dyDescent="0.2">
      <c r="A164" s="75">
        <v>16355</v>
      </c>
      <c r="B164" s="76">
        <v>815</v>
      </c>
      <c r="C164" s="77"/>
      <c r="D164" s="75" t="s">
        <v>204</v>
      </c>
      <c r="E164" s="45">
        <v>0</v>
      </c>
      <c r="F164" s="45">
        <v>0</v>
      </c>
      <c r="G164" s="45">
        <v>0</v>
      </c>
      <c r="H164" s="104">
        <v>10501</v>
      </c>
    </row>
    <row r="165" spans="1:8" x14ac:dyDescent="0.2">
      <c r="A165" s="41">
        <v>26084</v>
      </c>
      <c r="B165" s="70">
        <v>816</v>
      </c>
      <c r="C165" s="27">
        <v>1401</v>
      </c>
      <c r="D165" s="41" t="s">
        <v>205</v>
      </c>
      <c r="E165" s="45">
        <v>0</v>
      </c>
      <c r="F165" s="45">
        <v>0</v>
      </c>
      <c r="G165" s="45">
        <v>0</v>
      </c>
      <c r="H165" s="104">
        <v>0</v>
      </c>
    </row>
    <row r="166" spans="1:8" x14ac:dyDescent="0.2">
      <c r="A166" s="68">
        <v>26106</v>
      </c>
      <c r="B166" s="70">
        <v>816</v>
      </c>
      <c r="C166" s="27"/>
      <c r="D166" s="41" t="s">
        <v>205</v>
      </c>
      <c r="E166" s="41">
        <v>0</v>
      </c>
      <c r="F166" s="41">
        <v>0</v>
      </c>
      <c r="G166" s="41">
        <v>0</v>
      </c>
      <c r="H166" s="104">
        <v>-70000</v>
      </c>
    </row>
    <row r="167" spans="1:8" x14ac:dyDescent="0.2">
      <c r="A167" s="41">
        <v>26058</v>
      </c>
      <c r="B167" s="70">
        <v>816</v>
      </c>
      <c r="C167" s="27">
        <v>8056</v>
      </c>
      <c r="D167" s="41" t="s">
        <v>206</v>
      </c>
      <c r="E167" s="41">
        <v>0</v>
      </c>
      <c r="F167" s="41">
        <v>0</v>
      </c>
      <c r="G167" s="41">
        <v>0</v>
      </c>
      <c r="H167" s="104">
        <v>-11000</v>
      </c>
    </row>
    <row r="168" spans="1:8" x14ac:dyDescent="0.2">
      <c r="A168" s="41">
        <v>26138</v>
      </c>
      <c r="B168" s="70">
        <v>816</v>
      </c>
      <c r="C168" s="27"/>
      <c r="D168" s="41" t="s">
        <v>206</v>
      </c>
      <c r="E168" s="41">
        <v>0</v>
      </c>
      <c r="F168" s="41">
        <v>0</v>
      </c>
      <c r="G168" s="41">
        <v>0</v>
      </c>
      <c r="H168" s="104">
        <v>0</v>
      </c>
    </row>
    <row r="169" spans="1:8" x14ac:dyDescent="0.2">
      <c r="A169" s="41">
        <v>26185</v>
      </c>
      <c r="B169" s="70">
        <v>816</v>
      </c>
      <c r="C169" s="27">
        <v>1550</v>
      </c>
      <c r="D169" s="41" t="s">
        <v>206</v>
      </c>
      <c r="E169" s="41">
        <v>0</v>
      </c>
      <c r="F169" s="41">
        <v>0</v>
      </c>
      <c r="G169" s="41">
        <v>0</v>
      </c>
      <c r="H169" s="104">
        <v>-4000</v>
      </c>
    </row>
    <row r="170" spans="1:8" x14ac:dyDescent="0.2">
      <c r="A170" s="41">
        <v>26026</v>
      </c>
      <c r="B170" s="70">
        <v>816</v>
      </c>
      <c r="C170" s="27">
        <v>3522</v>
      </c>
      <c r="D170" s="41" t="s">
        <v>207</v>
      </c>
      <c r="E170" s="41">
        <v>0</v>
      </c>
      <c r="F170" s="41">
        <v>0</v>
      </c>
      <c r="G170" s="41">
        <v>0</v>
      </c>
      <c r="H170" s="104">
        <v>-18000</v>
      </c>
    </row>
    <row r="171" spans="1:8" x14ac:dyDescent="0.2">
      <c r="A171" s="41">
        <v>16369</v>
      </c>
      <c r="B171" s="70">
        <v>816</v>
      </c>
      <c r="C171" s="27"/>
      <c r="D171" s="117" t="s">
        <v>211</v>
      </c>
      <c r="E171" s="41">
        <v>0</v>
      </c>
      <c r="F171" s="41">
        <v>0</v>
      </c>
      <c r="G171" s="41">
        <v>0</v>
      </c>
      <c r="H171" s="104">
        <v>7000</v>
      </c>
    </row>
    <row r="172" spans="1:8" x14ac:dyDescent="0.2">
      <c r="A172" s="41">
        <v>16345</v>
      </c>
      <c r="B172" s="70">
        <v>816</v>
      </c>
      <c r="C172" s="27"/>
      <c r="D172" s="41" t="s">
        <v>208</v>
      </c>
      <c r="E172" s="41">
        <v>0</v>
      </c>
      <c r="F172" s="41">
        <v>0</v>
      </c>
      <c r="G172" s="41">
        <v>0</v>
      </c>
      <c r="H172" s="104">
        <v>40</v>
      </c>
    </row>
    <row r="173" spans="1:8" x14ac:dyDescent="0.2">
      <c r="A173" s="41">
        <v>16365</v>
      </c>
      <c r="B173" s="70">
        <v>816</v>
      </c>
      <c r="C173" s="42">
        <v>777</v>
      </c>
      <c r="D173" s="91" t="s">
        <v>209</v>
      </c>
      <c r="E173" s="41">
        <v>0</v>
      </c>
      <c r="F173" s="41">
        <v>0</v>
      </c>
      <c r="G173" s="41">
        <v>0</v>
      </c>
      <c r="H173" s="104">
        <v>10966</v>
      </c>
    </row>
    <row r="174" spans="1:8" x14ac:dyDescent="0.2">
      <c r="A174" s="41">
        <v>16357</v>
      </c>
      <c r="B174" s="70">
        <v>816</v>
      </c>
      <c r="C174" s="27">
        <v>9659</v>
      </c>
      <c r="D174" s="41" t="s">
        <v>210</v>
      </c>
      <c r="E174" s="41">
        <v>0</v>
      </c>
      <c r="F174" s="41">
        <v>0</v>
      </c>
      <c r="G174" s="41">
        <v>0</v>
      </c>
      <c r="H174" s="104">
        <v>1507</v>
      </c>
    </row>
    <row r="175" spans="1:8" x14ac:dyDescent="0.2">
      <c r="A175" s="75">
        <v>16001</v>
      </c>
      <c r="B175" s="76">
        <v>816</v>
      </c>
      <c r="C175" s="77"/>
      <c r="D175" s="75" t="s">
        <v>212</v>
      </c>
      <c r="E175" s="41">
        <v>0</v>
      </c>
      <c r="F175" s="41">
        <v>0</v>
      </c>
      <c r="G175" s="41">
        <v>0</v>
      </c>
      <c r="H175" s="104">
        <v>194</v>
      </c>
    </row>
    <row r="176" spans="1:8" x14ac:dyDescent="0.2">
      <c r="A176" s="41">
        <v>16297</v>
      </c>
      <c r="B176" s="70">
        <v>817</v>
      </c>
      <c r="C176" s="27">
        <v>7285</v>
      </c>
      <c r="D176" s="71" t="s">
        <v>325</v>
      </c>
      <c r="E176" s="41">
        <v>0</v>
      </c>
      <c r="F176" s="41">
        <v>0</v>
      </c>
      <c r="G176" s="41">
        <v>0</v>
      </c>
      <c r="H176" s="104">
        <v>10000</v>
      </c>
    </row>
    <row r="177" spans="1:8" x14ac:dyDescent="0.2">
      <c r="A177" s="41">
        <v>26164</v>
      </c>
      <c r="B177" s="70">
        <v>817</v>
      </c>
      <c r="C177" s="27"/>
      <c r="D177" s="71" t="s">
        <v>326</v>
      </c>
      <c r="E177" s="41">
        <v>0</v>
      </c>
      <c r="F177" s="41">
        <v>0</v>
      </c>
      <c r="G177" s="41">
        <v>0</v>
      </c>
      <c r="H177" s="104">
        <v>-11000</v>
      </c>
    </row>
    <row r="178" spans="1:8" x14ac:dyDescent="0.2">
      <c r="A178" s="41">
        <v>26999</v>
      </c>
      <c r="B178" s="70">
        <v>817</v>
      </c>
      <c r="C178" s="27"/>
      <c r="D178" s="71" t="s">
        <v>213</v>
      </c>
      <c r="E178" s="41">
        <v>-3787</v>
      </c>
      <c r="F178" s="41">
        <v>0</v>
      </c>
      <c r="G178" s="41">
        <v>-3787</v>
      </c>
      <c r="H178" s="104">
        <v>10679</v>
      </c>
    </row>
    <row r="179" spans="1:8" x14ac:dyDescent="0.2">
      <c r="A179" s="41">
        <v>16346</v>
      </c>
      <c r="B179" s="70">
        <v>817</v>
      </c>
      <c r="C179" s="27"/>
      <c r="D179" s="41" t="s">
        <v>214</v>
      </c>
      <c r="E179" s="41">
        <v>0</v>
      </c>
      <c r="F179" s="41">
        <v>0</v>
      </c>
      <c r="G179" s="41">
        <v>0</v>
      </c>
      <c r="H179" s="104">
        <v>277</v>
      </c>
    </row>
    <row r="180" spans="1:8" x14ac:dyDescent="0.2">
      <c r="A180" s="41">
        <v>16083</v>
      </c>
      <c r="B180" s="70">
        <v>817</v>
      </c>
      <c r="C180" s="27"/>
      <c r="D180" s="41" t="s">
        <v>215</v>
      </c>
      <c r="E180" s="41">
        <v>0</v>
      </c>
      <c r="F180" s="41">
        <v>0</v>
      </c>
      <c r="G180" s="41">
        <v>0</v>
      </c>
      <c r="H180" s="104">
        <v>0</v>
      </c>
    </row>
    <row r="181" spans="1:8" x14ac:dyDescent="0.2">
      <c r="A181" s="41">
        <v>16198</v>
      </c>
      <c r="B181" s="70">
        <v>817</v>
      </c>
      <c r="C181" s="27">
        <v>5646</v>
      </c>
      <c r="D181" s="41" t="s">
        <v>216</v>
      </c>
      <c r="E181" s="41">
        <v>0</v>
      </c>
      <c r="F181" s="41">
        <v>0</v>
      </c>
      <c r="G181" s="41">
        <v>0</v>
      </c>
      <c r="H181" s="104">
        <v>0</v>
      </c>
    </row>
    <row r="182" spans="1:8" x14ac:dyDescent="0.2">
      <c r="A182" s="41">
        <v>16128</v>
      </c>
      <c r="B182" s="70">
        <v>817</v>
      </c>
      <c r="C182" s="27">
        <v>5048</v>
      </c>
      <c r="D182" s="41" t="s">
        <v>217</v>
      </c>
      <c r="E182" s="41">
        <v>0</v>
      </c>
      <c r="F182" s="41">
        <v>0</v>
      </c>
      <c r="G182" s="41">
        <v>0</v>
      </c>
      <c r="H182" s="104">
        <v>150</v>
      </c>
    </row>
    <row r="183" spans="1:8" x14ac:dyDescent="0.2">
      <c r="A183" s="41">
        <v>16324</v>
      </c>
      <c r="B183" s="70">
        <v>817</v>
      </c>
      <c r="C183" s="27">
        <v>6848</v>
      </c>
      <c r="D183" s="41" t="s">
        <v>218</v>
      </c>
      <c r="E183" s="41">
        <v>0</v>
      </c>
      <c r="F183" s="41">
        <v>0</v>
      </c>
      <c r="G183" s="41">
        <v>0</v>
      </c>
      <c r="H183" s="104">
        <v>351</v>
      </c>
    </row>
    <row r="184" spans="1:8" x14ac:dyDescent="0.2">
      <c r="A184" s="41">
        <v>16223</v>
      </c>
      <c r="B184" s="70">
        <v>817</v>
      </c>
      <c r="C184" s="27">
        <v>6026</v>
      </c>
      <c r="D184" s="41" t="s">
        <v>219</v>
      </c>
      <c r="E184" s="41">
        <v>0</v>
      </c>
      <c r="F184" s="41">
        <v>0</v>
      </c>
      <c r="G184" s="41">
        <v>0</v>
      </c>
      <c r="H184" s="104">
        <v>175</v>
      </c>
    </row>
    <row r="185" spans="1:8" x14ac:dyDescent="0.2">
      <c r="A185" s="95">
        <v>16168</v>
      </c>
      <c r="B185" s="70">
        <v>817</v>
      </c>
      <c r="C185" s="27">
        <v>535</v>
      </c>
      <c r="D185" s="95" t="s">
        <v>220</v>
      </c>
      <c r="E185" s="41">
        <v>-15000</v>
      </c>
      <c r="F185" s="41">
        <v>0</v>
      </c>
      <c r="G185" s="41">
        <v>-15000</v>
      </c>
      <c r="H185" s="104">
        <v>10000</v>
      </c>
    </row>
    <row r="186" spans="1:8" x14ac:dyDescent="0.2">
      <c r="A186" s="75">
        <v>16219</v>
      </c>
      <c r="B186" s="76">
        <v>817</v>
      </c>
      <c r="C186" s="77">
        <v>5961</v>
      </c>
      <c r="D186" s="75" t="s">
        <v>221</v>
      </c>
      <c r="E186" s="41">
        <v>0</v>
      </c>
      <c r="F186" s="41">
        <v>0</v>
      </c>
      <c r="G186" s="41">
        <v>0</v>
      </c>
      <c r="H186" s="104">
        <v>0</v>
      </c>
    </row>
    <row r="187" spans="1:8" x14ac:dyDescent="0.2">
      <c r="A187" s="41">
        <v>26015</v>
      </c>
      <c r="B187" s="70">
        <v>818</v>
      </c>
      <c r="C187" s="27"/>
      <c r="D187" s="41" t="s">
        <v>222</v>
      </c>
      <c r="E187" s="41">
        <v>0</v>
      </c>
      <c r="F187" s="41">
        <v>0</v>
      </c>
      <c r="G187" s="41">
        <v>0</v>
      </c>
      <c r="H187" s="104">
        <v>-50</v>
      </c>
    </row>
    <row r="188" spans="1:8" x14ac:dyDescent="0.2">
      <c r="A188" s="41">
        <v>26016</v>
      </c>
      <c r="B188" s="70">
        <v>818</v>
      </c>
      <c r="C188" s="27"/>
      <c r="D188" s="41" t="s">
        <v>223</v>
      </c>
      <c r="E188" s="41">
        <v>0</v>
      </c>
      <c r="F188" s="41">
        <v>0</v>
      </c>
      <c r="G188" s="41">
        <v>0</v>
      </c>
      <c r="H188" s="104">
        <v>-50</v>
      </c>
    </row>
    <row r="189" spans="1:8" x14ac:dyDescent="0.2">
      <c r="A189" s="41">
        <v>16331</v>
      </c>
      <c r="B189" s="70">
        <v>818</v>
      </c>
      <c r="C189" s="27"/>
      <c r="D189" s="41" t="s">
        <v>224</v>
      </c>
      <c r="E189" s="41">
        <v>0</v>
      </c>
      <c r="F189" s="41">
        <v>0</v>
      </c>
      <c r="G189" s="41">
        <v>0</v>
      </c>
      <c r="H189" s="104">
        <v>4400</v>
      </c>
    </row>
    <row r="190" spans="1:8" x14ac:dyDescent="0.2">
      <c r="A190" s="75">
        <v>26055</v>
      </c>
      <c r="B190" s="76">
        <v>818</v>
      </c>
      <c r="C190" s="77"/>
      <c r="D190" s="75" t="s">
        <v>225</v>
      </c>
      <c r="E190" s="41">
        <v>0</v>
      </c>
      <c r="F190" s="41">
        <v>0</v>
      </c>
      <c r="G190" s="41">
        <v>0</v>
      </c>
      <c r="H190" s="104">
        <v>0</v>
      </c>
    </row>
    <row r="191" spans="1:8" x14ac:dyDescent="0.2">
      <c r="A191" s="41">
        <v>26021</v>
      </c>
      <c r="B191" s="70">
        <v>819</v>
      </c>
      <c r="C191" s="27">
        <v>3501</v>
      </c>
      <c r="D191" s="41" t="s">
        <v>226</v>
      </c>
      <c r="E191" s="41">
        <v>0</v>
      </c>
      <c r="F191" s="41">
        <v>0</v>
      </c>
      <c r="G191" s="41">
        <v>0</v>
      </c>
      <c r="H191" s="104">
        <v>-15000</v>
      </c>
    </row>
    <row r="192" spans="1:8" x14ac:dyDescent="0.2">
      <c r="A192" s="41">
        <v>16317</v>
      </c>
      <c r="B192" s="70">
        <v>819</v>
      </c>
      <c r="C192" s="27"/>
      <c r="D192" s="41" t="s">
        <v>227</v>
      </c>
      <c r="E192" s="41">
        <v>0</v>
      </c>
      <c r="F192" s="41">
        <v>0</v>
      </c>
      <c r="G192" s="41">
        <v>0</v>
      </c>
      <c r="H192" s="104">
        <v>85</v>
      </c>
    </row>
    <row r="193" spans="1:8" x14ac:dyDescent="0.2">
      <c r="A193" s="41">
        <v>16363</v>
      </c>
      <c r="B193" s="70">
        <v>819</v>
      </c>
      <c r="C193" s="27"/>
      <c r="D193" s="41" t="s">
        <v>228</v>
      </c>
      <c r="E193" s="41">
        <v>0</v>
      </c>
      <c r="F193" s="41">
        <v>0</v>
      </c>
      <c r="G193" s="41">
        <v>0</v>
      </c>
      <c r="H193" s="104">
        <v>64</v>
      </c>
    </row>
    <row r="194" spans="1:8" x14ac:dyDescent="0.2">
      <c r="A194" s="75">
        <v>16335</v>
      </c>
      <c r="B194" s="76">
        <v>819</v>
      </c>
      <c r="C194" s="77">
        <v>3550</v>
      </c>
      <c r="D194" s="75" t="s">
        <v>229</v>
      </c>
      <c r="E194" s="45">
        <v>0</v>
      </c>
      <c r="F194" s="45">
        <v>0</v>
      </c>
      <c r="G194" s="45">
        <v>0</v>
      </c>
      <c r="H194" s="104">
        <v>75000</v>
      </c>
    </row>
    <row r="195" spans="1:8" x14ac:dyDescent="0.2">
      <c r="A195" s="41">
        <v>26199</v>
      </c>
      <c r="B195" s="70">
        <v>820</v>
      </c>
      <c r="C195" s="27"/>
      <c r="D195" s="41" t="s">
        <v>230</v>
      </c>
      <c r="E195" s="41">
        <v>0</v>
      </c>
      <c r="F195" s="41">
        <v>0</v>
      </c>
      <c r="G195" s="41">
        <v>0</v>
      </c>
      <c r="H195" s="104">
        <v>0</v>
      </c>
    </row>
    <row r="196" spans="1:8" x14ac:dyDescent="0.2">
      <c r="A196" s="41">
        <v>16350</v>
      </c>
      <c r="B196" s="70">
        <v>820</v>
      </c>
      <c r="C196" s="27"/>
      <c r="D196" s="41" t="s">
        <v>230</v>
      </c>
      <c r="E196" s="41">
        <v>0</v>
      </c>
      <c r="F196" s="41">
        <v>0</v>
      </c>
      <c r="G196" s="41">
        <v>0</v>
      </c>
      <c r="H196" s="104">
        <v>11807</v>
      </c>
    </row>
    <row r="197" spans="1:8" x14ac:dyDescent="0.2">
      <c r="A197" s="41">
        <v>16362</v>
      </c>
      <c r="B197" s="70">
        <v>820</v>
      </c>
      <c r="C197" s="27"/>
      <c r="D197" s="41" t="s">
        <v>231</v>
      </c>
      <c r="E197" s="41">
        <v>0</v>
      </c>
      <c r="F197" s="41">
        <v>0</v>
      </c>
      <c r="G197" s="41">
        <v>0</v>
      </c>
      <c r="H197" s="104">
        <v>10000</v>
      </c>
    </row>
    <row r="198" spans="1:8" x14ac:dyDescent="0.2">
      <c r="A198" s="45">
        <v>16181</v>
      </c>
      <c r="B198" s="79">
        <v>820</v>
      </c>
      <c r="C198" s="46"/>
      <c r="D198" s="45" t="s">
        <v>232</v>
      </c>
      <c r="E198" s="45">
        <v>0</v>
      </c>
      <c r="F198" s="45">
        <v>0</v>
      </c>
      <c r="G198" s="45">
        <v>0</v>
      </c>
      <c r="H198" s="104">
        <v>0</v>
      </c>
    </row>
    <row r="199" spans="1:8" x14ac:dyDescent="0.2">
      <c r="A199" s="41">
        <v>16204</v>
      </c>
      <c r="B199" s="70">
        <v>820</v>
      </c>
      <c r="C199" s="27">
        <v>5767</v>
      </c>
      <c r="D199" s="41" t="s">
        <v>233</v>
      </c>
      <c r="E199" s="41">
        <v>0</v>
      </c>
      <c r="F199" s="41">
        <v>0</v>
      </c>
      <c r="G199" s="41">
        <v>0</v>
      </c>
      <c r="H199" s="104">
        <v>150</v>
      </c>
    </row>
    <row r="200" spans="1:8" x14ac:dyDescent="0.2">
      <c r="A200" s="41">
        <v>16272</v>
      </c>
      <c r="B200" s="70">
        <v>820</v>
      </c>
      <c r="C200" s="27">
        <v>6427</v>
      </c>
      <c r="D200" s="41" t="s">
        <v>234</v>
      </c>
      <c r="E200" s="41">
        <v>0</v>
      </c>
      <c r="F200" s="41">
        <v>0</v>
      </c>
      <c r="G200" s="41">
        <v>0</v>
      </c>
      <c r="H200" s="104">
        <v>615</v>
      </c>
    </row>
    <row r="201" spans="1:8" x14ac:dyDescent="0.2">
      <c r="A201" s="41">
        <v>26126</v>
      </c>
      <c r="B201" s="70">
        <v>820</v>
      </c>
      <c r="C201" s="27">
        <v>1427</v>
      </c>
      <c r="D201" s="41" t="s">
        <v>235</v>
      </c>
      <c r="E201" s="41">
        <v>-8000</v>
      </c>
      <c r="F201" s="41">
        <v>0</v>
      </c>
      <c r="G201" s="41">
        <v>-8000</v>
      </c>
      <c r="H201" s="104">
        <v>-113000</v>
      </c>
    </row>
    <row r="202" spans="1:8" x14ac:dyDescent="0.2">
      <c r="A202" s="41">
        <v>16308</v>
      </c>
      <c r="B202" s="70">
        <v>820</v>
      </c>
      <c r="C202" s="27">
        <v>6675</v>
      </c>
      <c r="D202" s="41" t="s">
        <v>236</v>
      </c>
      <c r="E202" s="41">
        <v>0</v>
      </c>
      <c r="F202" s="41">
        <v>0</v>
      </c>
      <c r="G202" s="41">
        <v>0</v>
      </c>
      <c r="H202" s="104">
        <v>169</v>
      </c>
    </row>
    <row r="203" spans="1:8" x14ac:dyDescent="0.2">
      <c r="A203" s="41">
        <v>26051</v>
      </c>
      <c r="B203" s="70">
        <v>820</v>
      </c>
      <c r="C203" s="27"/>
      <c r="D203" s="41" t="s">
        <v>237</v>
      </c>
      <c r="E203" s="41">
        <v>0</v>
      </c>
      <c r="F203" s="41">
        <v>0</v>
      </c>
      <c r="G203" s="41">
        <v>0</v>
      </c>
      <c r="H203" s="104">
        <v>0</v>
      </c>
    </row>
    <row r="204" spans="1:8" x14ac:dyDescent="0.2">
      <c r="A204" s="41">
        <v>16188</v>
      </c>
      <c r="B204" s="70">
        <v>820</v>
      </c>
      <c r="C204" s="27"/>
      <c r="D204" s="41" t="s">
        <v>238</v>
      </c>
      <c r="E204" s="41">
        <v>0</v>
      </c>
      <c r="F204" s="41">
        <v>0</v>
      </c>
      <c r="G204" s="41">
        <v>0</v>
      </c>
      <c r="H204" s="104">
        <v>315</v>
      </c>
    </row>
    <row r="205" spans="1:8" x14ac:dyDescent="0.2">
      <c r="A205" s="95">
        <v>16359</v>
      </c>
      <c r="B205" s="70">
        <v>820</v>
      </c>
      <c r="C205" s="27"/>
      <c r="D205" s="41" t="s">
        <v>239</v>
      </c>
      <c r="E205" s="41">
        <v>0</v>
      </c>
      <c r="F205" s="41">
        <v>0</v>
      </c>
      <c r="G205" s="41">
        <v>0</v>
      </c>
      <c r="H205" s="104">
        <v>1140</v>
      </c>
    </row>
    <row r="206" spans="1:8" x14ac:dyDescent="0.2">
      <c r="A206" s="96">
        <v>16360</v>
      </c>
      <c r="B206" s="76">
        <v>820</v>
      </c>
      <c r="C206" s="77"/>
      <c r="D206" s="75" t="s">
        <v>240</v>
      </c>
      <c r="E206" s="41">
        <v>0</v>
      </c>
      <c r="F206" s="41">
        <v>0</v>
      </c>
      <c r="G206" s="41">
        <v>0</v>
      </c>
      <c r="H206" s="104">
        <v>1296</v>
      </c>
    </row>
    <row r="207" spans="1:8" x14ac:dyDescent="0.2">
      <c r="A207" s="41">
        <v>16319</v>
      </c>
      <c r="B207" s="70">
        <v>820.1</v>
      </c>
      <c r="C207" s="27"/>
      <c r="D207" s="41" t="s">
        <v>241</v>
      </c>
      <c r="E207" s="41">
        <v>0</v>
      </c>
      <c r="F207" s="41">
        <v>0</v>
      </c>
      <c r="G207" s="41">
        <v>0</v>
      </c>
      <c r="H207" s="104">
        <v>87</v>
      </c>
    </row>
    <row r="208" spans="1:8" x14ac:dyDescent="0.2">
      <c r="A208" s="68">
        <v>26167</v>
      </c>
      <c r="B208" s="70">
        <v>820.1</v>
      </c>
      <c r="C208" s="27"/>
      <c r="D208" s="41" t="s">
        <v>242</v>
      </c>
      <c r="E208" s="41">
        <v>0</v>
      </c>
      <c r="F208" s="41">
        <v>0</v>
      </c>
      <c r="G208" s="41">
        <v>0</v>
      </c>
      <c r="H208" s="104">
        <v>0</v>
      </c>
    </row>
    <row r="209" spans="1:8" x14ac:dyDescent="0.2">
      <c r="A209" s="68">
        <v>26169</v>
      </c>
      <c r="B209" s="70">
        <v>820.1</v>
      </c>
      <c r="C209" s="27"/>
      <c r="D209" s="41" t="s">
        <v>243</v>
      </c>
      <c r="E209" s="41">
        <v>0</v>
      </c>
      <c r="F209" s="41">
        <v>0</v>
      </c>
      <c r="G209" s="41">
        <v>0</v>
      </c>
      <c r="H209" s="104">
        <v>0</v>
      </c>
    </row>
    <row r="210" spans="1:8" x14ac:dyDescent="0.2">
      <c r="A210" s="41">
        <v>26178</v>
      </c>
      <c r="B210" s="70">
        <v>820.1</v>
      </c>
      <c r="C210" s="27"/>
      <c r="D210" s="41" t="s">
        <v>244</v>
      </c>
      <c r="E210" s="41">
        <v>0</v>
      </c>
      <c r="F210" s="41">
        <v>0</v>
      </c>
      <c r="G210" s="41">
        <v>0</v>
      </c>
      <c r="H210" s="104">
        <v>0</v>
      </c>
    </row>
    <row r="211" spans="1:8" x14ac:dyDescent="0.2">
      <c r="A211" s="68">
        <v>26157</v>
      </c>
      <c r="B211" s="70">
        <v>820.1</v>
      </c>
      <c r="C211" s="27"/>
      <c r="D211" s="41" t="s">
        <v>245</v>
      </c>
      <c r="E211" s="41">
        <v>0</v>
      </c>
      <c r="F211" s="41">
        <v>0</v>
      </c>
      <c r="G211" s="41">
        <v>0</v>
      </c>
      <c r="H211" s="104">
        <v>-25000</v>
      </c>
    </row>
    <row r="212" spans="1:8" x14ac:dyDescent="0.2">
      <c r="A212" s="41">
        <v>16330</v>
      </c>
      <c r="B212" s="70">
        <v>820.1</v>
      </c>
      <c r="C212" s="27"/>
      <c r="D212" s="41" t="s">
        <v>246</v>
      </c>
      <c r="E212" s="41">
        <v>0</v>
      </c>
      <c r="F212" s="41">
        <v>0</v>
      </c>
      <c r="G212" s="41">
        <v>0</v>
      </c>
      <c r="H212" s="104">
        <v>0</v>
      </c>
    </row>
    <row r="213" spans="1:8" x14ac:dyDescent="0.2">
      <c r="A213" s="41">
        <v>16352</v>
      </c>
      <c r="B213" s="70">
        <v>820.1</v>
      </c>
      <c r="C213" s="27"/>
      <c r="D213" s="41" t="s">
        <v>247</v>
      </c>
      <c r="E213" s="41">
        <v>0</v>
      </c>
      <c r="F213" s="41">
        <v>0</v>
      </c>
      <c r="G213" s="41">
        <v>0</v>
      </c>
      <c r="H213" s="104">
        <v>347</v>
      </c>
    </row>
    <row r="214" spans="1:8" x14ac:dyDescent="0.2">
      <c r="A214" s="41">
        <v>16312</v>
      </c>
      <c r="B214" s="70">
        <v>820.1</v>
      </c>
      <c r="C214" s="27"/>
      <c r="D214" s="41" t="s">
        <v>248</v>
      </c>
      <c r="E214" s="41">
        <v>0</v>
      </c>
      <c r="F214" s="41">
        <v>0</v>
      </c>
      <c r="G214" s="41">
        <v>0</v>
      </c>
      <c r="H214" s="104">
        <v>0</v>
      </c>
    </row>
    <row r="215" spans="1:8" x14ac:dyDescent="0.2">
      <c r="A215" s="41">
        <v>16307</v>
      </c>
      <c r="B215" s="70">
        <v>820.1</v>
      </c>
      <c r="C215" s="27"/>
      <c r="D215" s="41" t="s">
        <v>249</v>
      </c>
      <c r="E215" s="41">
        <v>0</v>
      </c>
      <c r="F215" s="41">
        <v>0</v>
      </c>
      <c r="G215" s="41">
        <v>0</v>
      </c>
      <c r="H215" s="104">
        <v>0</v>
      </c>
    </row>
    <row r="216" spans="1:8" x14ac:dyDescent="0.2">
      <c r="A216" s="41">
        <v>26033</v>
      </c>
      <c r="B216" s="70">
        <v>820.1</v>
      </c>
      <c r="C216" s="27"/>
      <c r="D216" s="41" t="s">
        <v>250</v>
      </c>
      <c r="E216" s="41">
        <v>0</v>
      </c>
      <c r="F216" s="41">
        <v>0</v>
      </c>
      <c r="G216" s="41">
        <v>0</v>
      </c>
      <c r="H216" s="104">
        <v>-14000</v>
      </c>
    </row>
    <row r="217" spans="1:8" x14ac:dyDescent="0.2">
      <c r="A217" s="41">
        <v>16316</v>
      </c>
      <c r="B217" s="70">
        <v>820.1</v>
      </c>
      <c r="C217" s="27"/>
      <c r="D217" s="41" t="s">
        <v>251</v>
      </c>
      <c r="E217" s="41">
        <v>0</v>
      </c>
      <c r="F217" s="41">
        <v>0</v>
      </c>
      <c r="G217" s="41">
        <v>0</v>
      </c>
      <c r="H217" s="104">
        <v>138</v>
      </c>
    </row>
    <row r="218" spans="1:8" x14ac:dyDescent="0.2">
      <c r="A218" s="41">
        <v>16353</v>
      </c>
      <c r="B218" s="70">
        <v>820.1</v>
      </c>
      <c r="C218" s="27"/>
      <c r="D218" s="41" t="s">
        <v>252</v>
      </c>
      <c r="E218" s="41">
        <v>0</v>
      </c>
      <c r="F218" s="41">
        <v>0</v>
      </c>
      <c r="G218" s="41">
        <v>0</v>
      </c>
      <c r="H218" s="104">
        <v>0</v>
      </c>
    </row>
    <row r="219" spans="1:8" x14ac:dyDescent="0.2">
      <c r="A219" s="68">
        <v>16179</v>
      </c>
      <c r="B219" s="70">
        <v>820.1</v>
      </c>
      <c r="C219" s="27"/>
      <c r="D219" s="71" t="s">
        <v>327</v>
      </c>
      <c r="E219" s="41">
        <v>0</v>
      </c>
      <c r="F219" s="41">
        <v>0</v>
      </c>
      <c r="G219" s="41">
        <v>0</v>
      </c>
      <c r="H219" s="104">
        <v>0</v>
      </c>
    </row>
    <row r="220" spans="1:8" x14ac:dyDescent="0.2">
      <c r="A220" s="68">
        <v>26156</v>
      </c>
      <c r="B220" s="70">
        <v>820.1</v>
      </c>
      <c r="C220" s="46"/>
      <c r="D220" s="97" t="s">
        <v>327</v>
      </c>
      <c r="E220" s="41">
        <v>0</v>
      </c>
      <c r="F220" s="41">
        <v>0</v>
      </c>
      <c r="G220" s="41">
        <v>0</v>
      </c>
      <c r="H220" s="104">
        <v>0</v>
      </c>
    </row>
    <row r="221" spans="1:8" ht="13.5" thickBot="1" x14ac:dyDescent="0.25">
      <c r="A221" s="49">
        <v>26040</v>
      </c>
      <c r="B221" s="80">
        <v>820.1</v>
      </c>
      <c r="C221" s="50">
        <v>1087</v>
      </c>
      <c r="D221" s="49" t="s">
        <v>253</v>
      </c>
      <c r="E221" s="49">
        <v>0</v>
      </c>
      <c r="F221" s="49">
        <v>0</v>
      </c>
      <c r="G221" s="49">
        <v>0</v>
      </c>
      <c r="H221" s="105">
        <v>-48</v>
      </c>
    </row>
    <row r="222" spans="1:8" x14ac:dyDescent="0.2">
      <c r="A222" s="27"/>
      <c r="B222" s="118"/>
      <c r="C222" s="27"/>
      <c r="D222" s="47"/>
      <c r="E222" s="46"/>
      <c r="F222" s="46"/>
      <c r="G222" s="46"/>
      <c r="H222" s="46"/>
    </row>
  </sheetData>
  <printOptions horizontalCentered="1"/>
  <pageMargins left="0.25" right="0.24" top="0.48" bottom="0.74" header="0.25" footer="0.46"/>
  <pageSetup scale="70" fitToHeight="4" orientation="portrait" cellComments="asDisplayed" horizontalDpi="360" verticalDpi="360" r:id="rId1"/>
  <headerFooter alignWithMargins="0">
    <oddHeader>&amp;LEl Paso Field Services&amp;RAS Dispatch Overview</oddHeader>
    <oddFooter>&amp;L&amp;D  &amp;T&amp;CPage &amp;P&amp;R&amp;"Times New Roman,Bold"&amp;14&amp;A</oddFooter>
  </headerFooter>
  <rowBreaks count="3" manualBreakCount="3">
    <brk id="70" max="7" man="1"/>
    <brk id="118" max="7" man="1"/>
    <brk id="16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8"/>
  <sheetViews>
    <sheetView showRowColHeaders="0" workbookViewId="0"/>
  </sheetViews>
  <sheetFormatPr defaultRowHeight="12.75" x14ac:dyDescent="0.2"/>
  <cols>
    <col min="1" max="1" width="9.1640625" customWidth="1"/>
    <col min="2" max="2" width="11.1640625" style="130" customWidth="1"/>
    <col min="3" max="3" width="10.1640625" style="130" customWidth="1"/>
    <col min="4" max="4" width="13.1640625" style="123" customWidth="1"/>
    <col min="5" max="5" width="11.6640625" style="123" customWidth="1"/>
    <col min="6" max="6" width="17.6640625" style="123" customWidth="1"/>
    <col min="7" max="7" width="7.33203125" customWidth="1"/>
    <col min="8" max="8" width="7.83203125" style="123" customWidth="1"/>
    <col min="9" max="9" width="13.33203125" customWidth="1"/>
  </cols>
  <sheetData>
    <row r="1" spans="1:9" ht="42.75" customHeight="1" x14ac:dyDescent="0.3">
      <c r="A1" s="121"/>
      <c r="B1" s="122"/>
      <c r="C1" s="122"/>
      <c r="E1" s="124"/>
      <c r="F1" s="124"/>
      <c r="G1" s="124"/>
      <c r="I1" s="125" t="s">
        <v>260</v>
      </c>
    </row>
    <row r="2" spans="1:9" x14ac:dyDescent="0.2">
      <c r="A2" s="126" t="s">
        <v>261</v>
      </c>
      <c r="B2" s="127" t="s">
        <v>262</v>
      </c>
      <c r="C2" s="127" t="s">
        <v>263</v>
      </c>
      <c r="D2" s="126" t="s">
        <v>35</v>
      </c>
      <c r="E2" s="126" t="s">
        <v>264</v>
      </c>
      <c r="F2" s="126" t="s">
        <v>265</v>
      </c>
      <c r="G2" s="126" t="s">
        <v>266</v>
      </c>
      <c r="H2" s="126" t="s">
        <v>267</v>
      </c>
      <c r="I2" s="126" t="s">
        <v>268</v>
      </c>
    </row>
    <row r="3" spans="1:9" s="123" customFormat="1" ht="51" x14ac:dyDescent="0.2">
      <c r="A3" s="128" t="s">
        <v>269</v>
      </c>
      <c r="B3" s="129">
        <v>36753</v>
      </c>
      <c r="C3" s="129">
        <v>36753</v>
      </c>
      <c r="D3" s="128" t="s">
        <v>270</v>
      </c>
      <c r="E3" s="128" t="s">
        <v>271</v>
      </c>
      <c r="F3" s="128" t="s">
        <v>272</v>
      </c>
      <c r="G3" s="128" t="s">
        <v>273</v>
      </c>
      <c r="H3" s="128"/>
      <c r="I3" s="128"/>
    </row>
    <row r="4" spans="1:9" s="123" customFormat="1" ht="76.5" x14ac:dyDescent="0.2">
      <c r="A4" s="128" t="s">
        <v>269</v>
      </c>
      <c r="B4" s="129">
        <v>36753</v>
      </c>
      <c r="C4" s="129">
        <v>36755</v>
      </c>
      <c r="D4" s="128" t="s">
        <v>270</v>
      </c>
      <c r="E4" s="128" t="s">
        <v>271</v>
      </c>
      <c r="F4" s="128" t="s">
        <v>274</v>
      </c>
      <c r="G4" s="128" t="s">
        <v>273</v>
      </c>
      <c r="H4" s="128" t="s">
        <v>275</v>
      </c>
      <c r="I4" s="128"/>
    </row>
    <row r="5" spans="1:9" s="123" customFormat="1" x14ac:dyDescent="0.2">
      <c r="A5" s="128"/>
      <c r="B5" s="129"/>
      <c r="C5" s="129"/>
      <c r="D5" s="128"/>
      <c r="E5" s="128"/>
      <c r="F5" s="128"/>
      <c r="G5" s="128"/>
      <c r="H5" s="128"/>
      <c r="I5" s="128"/>
    </row>
    <row r="6" spans="1:9" x14ac:dyDescent="0.2">
      <c r="A6" s="128"/>
      <c r="B6" s="129"/>
      <c r="C6" s="129"/>
      <c r="D6" s="128"/>
      <c r="E6" s="128"/>
      <c r="F6" s="128"/>
      <c r="G6" s="128"/>
      <c r="H6" s="128"/>
      <c r="I6" s="128"/>
    </row>
    <row r="7" spans="1:9" x14ac:dyDescent="0.2">
      <c r="A7" s="128"/>
      <c r="B7" s="129"/>
      <c r="C7" s="129"/>
      <c r="D7" s="128"/>
      <c r="E7" s="128"/>
      <c r="F7" s="128"/>
      <c r="G7" s="128"/>
      <c r="H7" s="128"/>
      <c r="I7" s="128"/>
    </row>
    <row r="8" spans="1:9" x14ac:dyDescent="0.2">
      <c r="A8" s="128"/>
      <c r="B8" s="129"/>
      <c r="C8" s="129"/>
      <c r="D8" s="128"/>
      <c r="E8" s="128"/>
      <c r="F8" s="128"/>
      <c r="G8" s="128"/>
      <c r="H8" s="128"/>
      <c r="I8" s="128"/>
    </row>
  </sheetData>
  <printOptions gridLines="1"/>
  <pageMargins left="0.25" right="0.25" top="0.68" bottom="0.56999999999999995" header="0.5" footer="0.19"/>
  <pageSetup orientation="portrait" horizontalDpi="4294967292" r:id="rId1"/>
  <headerFooter alignWithMargins="0">
    <oddFooter>&amp;L&amp;D  &amp;T&amp;R&amp;"Times New Roman,Bold Italic"&amp;14Operations Planning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42"/>
  <sheetViews>
    <sheetView workbookViewId="0"/>
  </sheetViews>
  <sheetFormatPr defaultColWidth="10.6640625" defaultRowHeight="12.75" x14ac:dyDescent="0.2"/>
  <cols>
    <col min="1" max="3" width="10.6640625" style="131" customWidth="1"/>
    <col min="4" max="4" width="30.5" style="131" customWidth="1"/>
    <col min="5" max="5" width="4.1640625" style="131" customWidth="1"/>
    <col min="6" max="45" width="22.5" style="131" hidden="1" customWidth="1"/>
    <col min="46" max="47" width="22.5" style="131" customWidth="1"/>
    <col min="48" max="16384" width="10.6640625" style="131"/>
  </cols>
  <sheetData>
    <row r="1" spans="1:48" ht="15.75" x14ac:dyDescent="0.25">
      <c r="H1" s="132" t="s">
        <v>276</v>
      </c>
      <c r="I1" s="132" t="s">
        <v>276</v>
      </c>
    </row>
    <row r="2" spans="1:48" ht="18" x14ac:dyDescent="0.25">
      <c r="AB2" s="132" t="s">
        <v>277</v>
      </c>
      <c r="AC2" s="132" t="s">
        <v>278</v>
      </c>
      <c r="AH2" s="132" t="s">
        <v>279</v>
      </c>
      <c r="AR2" s="133" t="s">
        <v>280</v>
      </c>
      <c r="AS2" s="133"/>
      <c r="AT2" s="133" t="s">
        <v>281</v>
      </c>
    </row>
    <row r="3" spans="1:48" ht="20.25" x14ac:dyDescent="0.3">
      <c r="A3" s="134" t="s">
        <v>282</v>
      </c>
      <c r="E3" s="135"/>
      <c r="F3" s="133">
        <v>36708</v>
      </c>
      <c r="G3" s="133">
        <v>36709</v>
      </c>
      <c r="H3" s="133">
        <v>36710</v>
      </c>
      <c r="I3" s="133">
        <v>36711</v>
      </c>
      <c r="J3" s="133">
        <v>36712</v>
      </c>
      <c r="K3" s="133">
        <v>36713</v>
      </c>
      <c r="L3" s="133">
        <v>36714</v>
      </c>
      <c r="M3" s="133">
        <v>36715</v>
      </c>
      <c r="N3" s="133">
        <v>36716</v>
      </c>
      <c r="O3" s="133">
        <v>36717</v>
      </c>
      <c r="P3" s="133">
        <v>36718</v>
      </c>
      <c r="Q3" s="133">
        <v>36719</v>
      </c>
      <c r="R3" s="133">
        <v>36720</v>
      </c>
      <c r="S3" s="133">
        <v>36721</v>
      </c>
      <c r="T3" s="133">
        <v>36722</v>
      </c>
      <c r="U3" s="133">
        <v>36723</v>
      </c>
      <c r="V3" s="133">
        <v>36724</v>
      </c>
      <c r="W3" s="133">
        <v>36725</v>
      </c>
      <c r="X3" s="133">
        <v>36726</v>
      </c>
      <c r="Y3" s="133">
        <v>36727</v>
      </c>
      <c r="Z3" s="133">
        <v>36728</v>
      </c>
      <c r="AA3" s="133" t="s">
        <v>283</v>
      </c>
      <c r="AB3" s="133">
        <v>36731</v>
      </c>
      <c r="AC3" s="133">
        <v>36732</v>
      </c>
      <c r="AD3" s="133">
        <v>36733</v>
      </c>
      <c r="AE3" s="133">
        <v>36734</v>
      </c>
      <c r="AF3" s="133">
        <v>36739</v>
      </c>
      <c r="AG3" s="133">
        <v>36740</v>
      </c>
      <c r="AH3" s="133">
        <v>36741</v>
      </c>
      <c r="AI3" s="133">
        <v>36742</v>
      </c>
      <c r="AJ3" s="133">
        <v>36743</v>
      </c>
      <c r="AK3" s="133">
        <v>36744</v>
      </c>
      <c r="AL3" s="133">
        <v>36745</v>
      </c>
      <c r="AM3" s="133">
        <v>36746</v>
      </c>
      <c r="AN3" s="133">
        <v>36747</v>
      </c>
      <c r="AO3" s="133">
        <v>36748</v>
      </c>
      <c r="AP3" s="133">
        <v>36749</v>
      </c>
      <c r="AQ3" s="133" t="s">
        <v>284</v>
      </c>
      <c r="AR3" s="133">
        <v>36752</v>
      </c>
      <c r="AS3" s="133">
        <v>36753</v>
      </c>
      <c r="AT3" s="133">
        <v>36754</v>
      </c>
      <c r="AU3" s="133">
        <v>36755</v>
      </c>
    </row>
    <row r="4" spans="1:48" ht="18" x14ac:dyDescent="0.25">
      <c r="A4" s="136" t="s">
        <v>328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</row>
    <row r="5" spans="1:48" ht="18" x14ac:dyDescent="0.25">
      <c r="A5" s="131" t="s">
        <v>285</v>
      </c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</row>
    <row r="8" spans="1:48" x14ac:dyDescent="0.2">
      <c r="A8" s="136" t="s">
        <v>286</v>
      </c>
    </row>
    <row r="9" spans="1:48" x14ac:dyDescent="0.2">
      <c r="A9" s="131" t="s">
        <v>287</v>
      </c>
      <c r="F9" s="138">
        <v>30626</v>
      </c>
      <c r="G9" s="138">
        <v>30626</v>
      </c>
      <c r="H9" s="138">
        <v>30626</v>
      </c>
      <c r="I9" s="138">
        <v>30626</v>
      </c>
      <c r="J9" s="138">
        <v>30626</v>
      </c>
      <c r="K9" s="138">
        <v>30626</v>
      </c>
      <c r="L9" s="138">
        <v>30626</v>
      </c>
      <c r="M9" s="138">
        <v>30626</v>
      </c>
      <c r="N9" s="138">
        <v>30626</v>
      </c>
      <c r="O9" s="138">
        <v>30626</v>
      </c>
      <c r="P9" s="138">
        <v>30626</v>
      </c>
      <c r="Q9" s="138">
        <v>42626</v>
      </c>
      <c r="R9" s="138">
        <v>30626</v>
      </c>
      <c r="S9" s="138">
        <v>30626</v>
      </c>
      <c r="T9" s="138">
        <v>30626</v>
      </c>
      <c r="U9" s="138">
        <v>30626</v>
      </c>
      <c r="V9" s="138">
        <v>30626</v>
      </c>
      <c r="W9" s="138">
        <v>30626</v>
      </c>
      <c r="X9" s="138">
        <v>30626</v>
      </c>
      <c r="Y9" s="138">
        <v>30626</v>
      </c>
      <c r="Z9" s="138">
        <v>30626</v>
      </c>
      <c r="AA9" s="138">
        <v>30626</v>
      </c>
      <c r="AB9" s="138">
        <v>40577</v>
      </c>
      <c r="AC9" s="138">
        <v>50526</v>
      </c>
      <c r="AD9" s="138">
        <v>40000</v>
      </c>
      <c r="AE9" s="138">
        <v>40000</v>
      </c>
      <c r="AF9" s="138">
        <v>18412</v>
      </c>
      <c r="AG9" s="138">
        <v>18412</v>
      </c>
      <c r="AH9" s="138">
        <v>3000</v>
      </c>
      <c r="AI9" s="138">
        <v>18412</v>
      </c>
      <c r="AJ9" s="139">
        <v>26412</v>
      </c>
      <c r="AK9" s="139">
        <v>26412</v>
      </c>
      <c r="AL9" s="140">
        <v>26412</v>
      </c>
      <c r="AM9" s="140">
        <v>0</v>
      </c>
      <c r="AN9" s="140">
        <v>18412</v>
      </c>
      <c r="AO9" s="140">
        <v>26372</v>
      </c>
      <c r="AP9" s="140">
        <v>29372</v>
      </c>
      <c r="AQ9" s="140">
        <v>26372</v>
      </c>
      <c r="AR9" s="140">
        <v>26372</v>
      </c>
      <c r="AS9" s="140">
        <v>26372</v>
      </c>
      <c r="AT9" s="140">
        <v>6472</v>
      </c>
      <c r="AU9" s="140">
        <v>6472</v>
      </c>
    </row>
    <row r="10" spans="1:48" x14ac:dyDescent="0.2">
      <c r="A10" s="131" t="s">
        <v>288</v>
      </c>
      <c r="F10" s="141">
        <v>72629</v>
      </c>
      <c r="G10" s="141">
        <v>72629</v>
      </c>
      <c r="H10" s="141">
        <v>52629</v>
      </c>
      <c r="I10" s="141">
        <v>72629</v>
      </c>
      <c r="J10" s="141">
        <v>72629</v>
      </c>
      <c r="K10" s="141">
        <v>61629</v>
      </c>
      <c r="L10" s="141">
        <v>61629</v>
      </c>
      <c r="M10" s="141">
        <v>61629</v>
      </c>
      <c r="N10" s="141">
        <v>61629</v>
      </c>
      <c r="O10" s="141">
        <v>61629</v>
      </c>
      <c r="P10" s="141">
        <v>61629</v>
      </c>
      <c r="Q10" s="141">
        <v>21629</v>
      </c>
      <c r="R10" s="141">
        <v>21629</v>
      </c>
      <c r="S10" s="141">
        <v>24226</v>
      </c>
      <c r="T10" s="141">
        <v>11629</v>
      </c>
      <c r="U10" s="141">
        <v>11629</v>
      </c>
      <c r="V10" s="141">
        <v>11629</v>
      </c>
      <c r="W10" s="141">
        <v>40226</v>
      </c>
      <c r="X10" s="141">
        <v>17015</v>
      </c>
      <c r="Y10" s="141">
        <v>61629</v>
      </c>
      <c r="Z10" s="141">
        <v>36383</v>
      </c>
      <c r="AA10" s="141">
        <v>33756</v>
      </c>
      <c r="AB10" s="141">
        <v>33756</v>
      </c>
      <c r="AC10" s="141">
        <v>31756</v>
      </c>
      <c r="AD10" s="141">
        <v>47756</v>
      </c>
      <c r="AE10" s="141">
        <v>26002</v>
      </c>
      <c r="AF10" s="141">
        <v>16629</v>
      </c>
      <c r="AG10" s="141">
        <v>41629</v>
      </c>
      <c r="AH10" s="141">
        <v>31629</v>
      </c>
      <c r="AI10" s="141">
        <v>41629</v>
      </c>
      <c r="AJ10" s="142">
        <v>41629</v>
      </c>
      <c r="AK10" s="142">
        <v>41629</v>
      </c>
      <c r="AL10" s="143">
        <v>41629</v>
      </c>
      <c r="AM10" s="143">
        <v>1629</v>
      </c>
      <c r="AN10" s="143">
        <v>31629</v>
      </c>
      <c r="AO10" s="143">
        <v>14431</v>
      </c>
      <c r="AP10" s="143">
        <v>26431</v>
      </c>
      <c r="AQ10" s="143">
        <v>26431</v>
      </c>
      <c r="AR10" s="143">
        <v>11431</v>
      </c>
      <c r="AS10" s="143">
        <v>41431</v>
      </c>
      <c r="AT10" s="143">
        <v>41431</v>
      </c>
      <c r="AU10" s="143">
        <v>41431</v>
      </c>
    </row>
    <row r="11" spans="1:48" x14ac:dyDescent="0.2">
      <c r="A11" s="131" t="s">
        <v>289</v>
      </c>
      <c r="F11" s="141">
        <v>0</v>
      </c>
      <c r="G11" s="141">
        <v>0</v>
      </c>
      <c r="H11" s="141">
        <v>0</v>
      </c>
      <c r="I11" s="141">
        <v>0</v>
      </c>
      <c r="J11" s="141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1">
        <v>0</v>
      </c>
      <c r="V11" s="141">
        <v>0</v>
      </c>
      <c r="W11" s="141">
        <v>0</v>
      </c>
      <c r="X11" s="141">
        <v>0</v>
      </c>
      <c r="Y11" s="141">
        <v>0</v>
      </c>
      <c r="Z11" s="141">
        <v>0</v>
      </c>
      <c r="AA11" s="141">
        <v>0</v>
      </c>
      <c r="AB11" s="141">
        <v>0</v>
      </c>
      <c r="AC11" s="141">
        <v>0</v>
      </c>
      <c r="AD11" s="141">
        <v>0</v>
      </c>
      <c r="AE11" s="141">
        <v>0</v>
      </c>
      <c r="AF11" s="141">
        <v>0</v>
      </c>
      <c r="AG11" s="141">
        <v>0</v>
      </c>
      <c r="AH11" s="141">
        <v>0</v>
      </c>
      <c r="AI11" s="141">
        <v>0</v>
      </c>
      <c r="AJ11" s="141">
        <v>0</v>
      </c>
      <c r="AK11" s="141">
        <v>0</v>
      </c>
      <c r="AL11" s="143">
        <v>0</v>
      </c>
      <c r="AM11" s="143">
        <v>0</v>
      </c>
      <c r="AN11" s="143">
        <v>0</v>
      </c>
      <c r="AO11" s="143">
        <v>0</v>
      </c>
      <c r="AP11" s="143">
        <v>0</v>
      </c>
      <c r="AQ11" s="143">
        <v>0</v>
      </c>
      <c r="AR11" s="143">
        <v>0</v>
      </c>
      <c r="AS11" s="143">
        <v>0</v>
      </c>
      <c r="AT11" s="143">
        <v>0</v>
      </c>
      <c r="AU11" s="143">
        <v>0</v>
      </c>
    </row>
    <row r="12" spans="1:48" x14ac:dyDescent="0.2">
      <c r="A12" s="131" t="s">
        <v>290</v>
      </c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>
        <v>0</v>
      </c>
      <c r="AG12" s="141">
        <v>0</v>
      </c>
      <c r="AH12" s="141">
        <v>0</v>
      </c>
      <c r="AI12" s="141">
        <v>0</v>
      </c>
      <c r="AJ12" s="141">
        <v>0</v>
      </c>
      <c r="AK12" s="141">
        <v>0</v>
      </c>
      <c r="AL12" s="141">
        <v>0</v>
      </c>
      <c r="AM12" s="141">
        <v>0</v>
      </c>
      <c r="AN12" s="141">
        <v>0</v>
      </c>
      <c r="AO12" s="141">
        <v>0</v>
      </c>
      <c r="AP12" s="141">
        <v>0</v>
      </c>
      <c r="AQ12" s="141">
        <v>0</v>
      </c>
      <c r="AR12" s="141">
        <v>0</v>
      </c>
      <c r="AS12" s="141">
        <v>0</v>
      </c>
      <c r="AT12" s="141">
        <v>0</v>
      </c>
      <c r="AU12" s="141">
        <v>0</v>
      </c>
    </row>
    <row r="13" spans="1:48" x14ac:dyDescent="0.2">
      <c r="A13" s="131" t="s">
        <v>291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4">
        <v>0</v>
      </c>
      <c r="X13" s="144">
        <v>0</v>
      </c>
      <c r="Y13" s="144">
        <v>0</v>
      </c>
      <c r="Z13" s="144">
        <v>0</v>
      </c>
      <c r="AA13" s="144">
        <v>0</v>
      </c>
      <c r="AB13" s="144">
        <v>0</v>
      </c>
      <c r="AC13" s="144">
        <v>0</v>
      </c>
      <c r="AD13" s="144">
        <v>0</v>
      </c>
      <c r="AE13" s="144">
        <v>0</v>
      </c>
      <c r="AF13" s="144">
        <v>0</v>
      </c>
      <c r="AG13" s="144">
        <v>0</v>
      </c>
      <c r="AH13" s="144">
        <v>0</v>
      </c>
      <c r="AI13" s="144">
        <v>0</v>
      </c>
      <c r="AJ13" s="144">
        <v>0</v>
      </c>
      <c r="AK13" s="144">
        <v>0</v>
      </c>
      <c r="AL13" s="144">
        <v>0</v>
      </c>
      <c r="AM13" s="144">
        <v>0</v>
      </c>
      <c r="AN13" s="144">
        <v>0</v>
      </c>
      <c r="AO13" s="144">
        <v>0</v>
      </c>
      <c r="AP13" s="144">
        <v>0</v>
      </c>
      <c r="AQ13" s="144">
        <v>0</v>
      </c>
      <c r="AR13" s="144">
        <v>0</v>
      </c>
      <c r="AS13" s="144">
        <v>0</v>
      </c>
      <c r="AT13" s="144">
        <v>0</v>
      </c>
      <c r="AU13" s="144">
        <v>0</v>
      </c>
    </row>
    <row r="14" spans="1:48" x14ac:dyDescent="0.2">
      <c r="A14" s="131" t="s">
        <v>292</v>
      </c>
      <c r="F14" s="144">
        <v>0</v>
      </c>
      <c r="G14" s="144">
        <v>0</v>
      </c>
      <c r="H14" s="144">
        <v>0</v>
      </c>
      <c r="I14" s="144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4">
        <v>0</v>
      </c>
      <c r="X14" s="144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4">
        <v>0</v>
      </c>
      <c r="AE14" s="144">
        <v>0</v>
      </c>
      <c r="AF14" s="144">
        <v>0</v>
      </c>
      <c r="AG14" s="144">
        <v>0</v>
      </c>
      <c r="AH14" s="144">
        <v>0</v>
      </c>
      <c r="AI14" s="144">
        <v>0</v>
      </c>
      <c r="AJ14" s="144">
        <v>0</v>
      </c>
      <c r="AK14" s="144">
        <v>0</v>
      </c>
      <c r="AL14" s="144">
        <v>0</v>
      </c>
      <c r="AM14" s="144">
        <v>0</v>
      </c>
      <c r="AN14" s="144">
        <v>0</v>
      </c>
      <c r="AO14" s="144">
        <v>0</v>
      </c>
      <c r="AP14" s="144">
        <v>0</v>
      </c>
      <c r="AQ14" s="144">
        <v>0</v>
      </c>
      <c r="AR14" s="144">
        <v>0</v>
      </c>
      <c r="AS14" s="144">
        <v>0</v>
      </c>
      <c r="AT14" s="144">
        <v>0</v>
      </c>
      <c r="AU14" s="144">
        <v>0</v>
      </c>
    </row>
    <row r="15" spans="1:48" x14ac:dyDescent="0.2">
      <c r="A15" s="131" t="s">
        <v>293</v>
      </c>
      <c r="F15" s="141">
        <v>5000</v>
      </c>
      <c r="G15" s="141">
        <v>5000</v>
      </c>
      <c r="H15" s="141">
        <v>5000</v>
      </c>
      <c r="I15" s="141">
        <v>5000</v>
      </c>
      <c r="J15" s="141">
        <v>5000</v>
      </c>
      <c r="K15" s="141">
        <v>25000</v>
      </c>
      <c r="L15" s="141">
        <v>25000</v>
      </c>
      <c r="M15" s="141">
        <v>25000</v>
      </c>
      <c r="N15" s="141">
        <v>25000</v>
      </c>
      <c r="O15" s="141">
        <v>25000</v>
      </c>
      <c r="P15" s="141">
        <v>0</v>
      </c>
      <c r="Q15" s="141">
        <v>0</v>
      </c>
      <c r="R15" s="141">
        <v>0</v>
      </c>
      <c r="S15" s="141">
        <v>0</v>
      </c>
      <c r="T15" s="141">
        <v>0</v>
      </c>
      <c r="U15" s="141">
        <v>0</v>
      </c>
      <c r="V15" s="141">
        <v>0</v>
      </c>
      <c r="W15" s="141">
        <v>0</v>
      </c>
      <c r="X15" s="141">
        <v>0</v>
      </c>
      <c r="Y15" s="141">
        <v>0</v>
      </c>
      <c r="Z15" s="141">
        <v>0</v>
      </c>
      <c r="AA15" s="141">
        <v>0</v>
      </c>
      <c r="AB15" s="141">
        <v>0</v>
      </c>
      <c r="AC15" s="141">
        <v>0</v>
      </c>
      <c r="AD15" s="141">
        <v>0</v>
      </c>
      <c r="AE15" s="141">
        <v>0</v>
      </c>
      <c r="AF15" s="141">
        <v>0</v>
      </c>
      <c r="AG15" s="141">
        <v>0</v>
      </c>
      <c r="AH15" s="141">
        <v>0</v>
      </c>
      <c r="AI15" s="141">
        <v>0</v>
      </c>
      <c r="AJ15" s="141">
        <v>0</v>
      </c>
      <c r="AK15" s="141">
        <v>0</v>
      </c>
      <c r="AL15" s="141">
        <v>0</v>
      </c>
      <c r="AM15" s="141">
        <v>0</v>
      </c>
      <c r="AN15" s="141">
        <v>0</v>
      </c>
      <c r="AO15" s="141">
        <v>0</v>
      </c>
      <c r="AP15" s="141">
        <v>0</v>
      </c>
      <c r="AQ15" s="141">
        <v>0</v>
      </c>
      <c r="AR15" s="141">
        <v>0</v>
      </c>
      <c r="AS15" s="141">
        <v>0</v>
      </c>
      <c r="AT15" s="141">
        <v>0</v>
      </c>
      <c r="AU15" s="141">
        <v>0</v>
      </c>
    </row>
    <row r="16" spans="1:48" x14ac:dyDescent="0.2">
      <c r="A16" s="131" t="s">
        <v>294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>
        <v>0</v>
      </c>
      <c r="R16" s="141">
        <v>0</v>
      </c>
      <c r="S16" s="141">
        <v>0</v>
      </c>
      <c r="T16" s="141">
        <v>0</v>
      </c>
      <c r="U16" s="141">
        <v>0</v>
      </c>
      <c r="V16" s="141">
        <v>0</v>
      </c>
      <c r="W16" s="141">
        <v>0</v>
      </c>
      <c r="X16" s="141">
        <v>0</v>
      </c>
      <c r="Y16" s="141">
        <v>0</v>
      </c>
      <c r="Z16" s="141">
        <v>0</v>
      </c>
      <c r="AA16" s="141">
        <v>0</v>
      </c>
      <c r="AB16" s="141">
        <v>0</v>
      </c>
      <c r="AC16" s="141">
        <v>0</v>
      </c>
      <c r="AD16" s="141">
        <v>0</v>
      </c>
      <c r="AE16" s="141">
        <v>0</v>
      </c>
      <c r="AF16" s="141">
        <v>0</v>
      </c>
      <c r="AG16" s="141">
        <v>0</v>
      </c>
      <c r="AH16" s="141">
        <v>0</v>
      </c>
      <c r="AI16" s="141">
        <v>0</v>
      </c>
      <c r="AJ16" s="141">
        <v>0</v>
      </c>
      <c r="AK16" s="141">
        <v>0</v>
      </c>
      <c r="AL16" s="141">
        <v>0</v>
      </c>
      <c r="AM16" s="141">
        <v>0</v>
      </c>
      <c r="AN16" s="141">
        <v>0</v>
      </c>
      <c r="AO16" s="141">
        <v>0</v>
      </c>
      <c r="AP16" s="141">
        <v>0</v>
      </c>
      <c r="AQ16" s="141">
        <v>0</v>
      </c>
      <c r="AR16" s="141">
        <v>0</v>
      </c>
      <c r="AS16" s="141">
        <v>0</v>
      </c>
      <c r="AT16" s="141">
        <v>0</v>
      </c>
      <c r="AU16" s="141">
        <v>0</v>
      </c>
    </row>
    <row r="17" spans="1:48" x14ac:dyDescent="0.2">
      <c r="A17" s="131" t="s">
        <v>295</v>
      </c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>
        <v>0</v>
      </c>
      <c r="R17" s="141">
        <v>0</v>
      </c>
      <c r="S17" s="141">
        <v>0</v>
      </c>
      <c r="T17" s="141">
        <v>0</v>
      </c>
      <c r="U17" s="141">
        <v>0</v>
      </c>
      <c r="V17" s="141">
        <v>0</v>
      </c>
      <c r="W17" s="141">
        <v>0</v>
      </c>
      <c r="X17" s="141">
        <v>0</v>
      </c>
      <c r="Y17" s="141">
        <v>0</v>
      </c>
      <c r="Z17" s="141">
        <v>0</v>
      </c>
      <c r="AA17" s="141">
        <v>0</v>
      </c>
      <c r="AB17" s="141">
        <v>0</v>
      </c>
      <c r="AC17" s="141">
        <v>0</v>
      </c>
      <c r="AD17" s="141">
        <v>0</v>
      </c>
      <c r="AE17" s="141">
        <v>0</v>
      </c>
      <c r="AF17" s="141">
        <v>0</v>
      </c>
      <c r="AG17" s="141">
        <v>0</v>
      </c>
      <c r="AH17" s="141">
        <v>0</v>
      </c>
      <c r="AI17" s="141">
        <v>0</v>
      </c>
      <c r="AJ17" s="141">
        <v>0</v>
      </c>
      <c r="AK17" s="141">
        <v>0</v>
      </c>
      <c r="AL17" s="141">
        <v>0</v>
      </c>
      <c r="AM17" s="141">
        <v>0</v>
      </c>
      <c r="AN17" s="141">
        <v>0</v>
      </c>
      <c r="AO17" s="141">
        <v>0</v>
      </c>
      <c r="AP17" s="141">
        <v>0</v>
      </c>
      <c r="AQ17" s="141">
        <v>0</v>
      </c>
      <c r="AR17" s="141">
        <v>0</v>
      </c>
      <c r="AS17" s="141">
        <v>0</v>
      </c>
      <c r="AT17" s="141">
        <v>0</v>
      </c>
      <c r="AU17" s="141">
        <v>0</v>
      </c>
    </row>
    <row r="18" spans="1:48" x14ac:dyDescent="0.2">
      <c r="A18" s="131" t="s">
        <v>296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  <c r="X18" s="145">
        <v>0</v>
      </c>
      <c r="Y18" s="145">
        <v>0</v>
      </c>
      <c r="Z18" s="145">
        <v>0</v>
      </c>
      <c r="AA18" s="145">
        <v>0</v>
      </c>
      <c r="AB18" s="145">
        <v>0</v>
      </c>
      <c r="AC18" s="145">
        <v>0</v>
      </c>
      <c r="AD18" s="145">
        <v>0</v>
      </c>
      <c r="AE18" s="145">
        <v>0</v>
      </c>
      <c r="AF18" s="145">
        <v>0</v>
      </c>
      <c r="AG18" s="145">
        <v>0</v>
      </c>
      <c r="AH18" s="145">
        <v>0</v>
      </c>
      <c r="AI18" s="145">
        <v>0</v>
      </c>
      <c r="AJ18" s="145">
        <v>0</v>
      </c>
      <c r="AK18" s="145">
        <v>0</v>
      </c>
      <c r="AL18" s="145">
        <v>0</v>
      </c>
      <c r="AM18" s="145">
        <v>0</v>
      </c>
      <c r="AN18" s="145">
        <v>0</v>
      </c>
      <c r="AO18" s="145">
        <v>0</v>
      </c>
      <c r="AP18" s="145">
        <v>0</v>
      </c>
      <c r="AQ18" s="145">
        <v>0</v>
      </c>
      <c r="AR18" s="145">
        <v>0</v>
      </c>
      <c r="AS18" s="145">
        <v>0</v>
      </c>
      <c r="AT18" s="145">
        <v>0</v>
      </c>
      <c r="AU18" s="145">
        <v>0</v>
      </c>
    </row>
    <row r="19" spans="1:48" x14ac:dyDescent="0.2">
      <c r="A19" s="131" t="s">
        <v>297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4">
        <v>0</v>
      </c>
      <c r="U19" s="144">
        <v>0</v>
      </c>
      <c r="V19" s="144">
        <v>0</v>
      </c>
      <c r="W19" s="144">
        <v>0</v>
      </c>
      <c r="X19" s="144">
        <v>0</v>
      </c>
      <c r="Y19" s="144">
        <v>0</v>
      </c>
      <c r="Z19" s="144">
        <v>0</v>
      </c>
      <c r="AA19" s="144">
        <v>0</v>
      </c>
      <c r="AB19" s="144">
        <v>0</v>
      </c>
      <c r="AC19" s="144">
        <v>0</v>
      </c>
      <c r="AD19" s="144">
        <v>0</v>
      </c>
      <c r="AE19" s="144">
        <v>0</v>
      </c>
      <c r="AF19" s="144">
        <v>0</v>
      </c>
      <c r="AG19" s="144">
        <v>0</v>
      </c>
      <c r="AH19" s="144">
        <v>0</v>
      </c>
      <c r="AI19" s="144">
        <v>0</v>
      </c>
      <c r="AJ19" s="144">
        <v>0</v>
      </c>
      <c r="AK19" s="144">
        <v>0</v>
      </c>
      <c r="AL19" s="144">
        <v>0</v>
      </c>
      <c r="AM19" s="144">
        <v>0</v>
      </c>
      <c r="AN19" s="144">
        <v>0</v>
      </c>
      <c r="AO19" s="144">
        <v>0</v>
      </c>
      <c r="AP19" s="144">
        <v>0</v>
      </c>
      <c r="AQ19" s="144">
        <v>0</v>
      </c>
      <c r="AR19" s="144">
        <v>0</v>
      </c>
      <c r="AS19" s="144">
        <v>0</v>
      </c>
      <c r="AT19" s="144">
        <v>0</v>
      </c>
      <c r="AU19" s="144">
        <v>0</v>
      </c>
    </row>
    <row r="20" spans="1:48" x14ac:dyDescent="0.2">
      <c r="A20" s="131" t="s">
        <v>298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  <c r="X20" s="144">
        <v>0</v>
      </c>
      <c r="Y20" s="144">
        <v>0</v>
      </c>
      <c r="Z20" s="144">
        <v>0</v>
      </c>
      <c r="AA20" s="144">
        <v>0</v>
      </c>
      <c r="AB20" s="144">
        <v>0</v>
      </c>
      <c r="AC20" s="144">
        <v>0</v>
      </c>
      <c r="AD20" s="144">
        <v>0</v>
      </c>
      <c r="AE20" s="144">
        <v>0</v>
      </c>
      <c r="AF20" s="144">
        <v>0</v>
      </c>
      <c r="AG20" s="144">
        <v>0</v>
      </c>
      <c r="AH20" s="144">
        <v>0</v>
      </c>
      <c r="AI20" s="144">
        <v>0</v>
      </c>
      <c r="AJ20" s="144">
        <v>0</v>
      </c>
      <c r="AK20" s="144">
        <v>0</v>
      </c>
      <c r="AL20" s="144">
        <v>0</v>
      </c>
      <c r="AM20" s="144">
        <v>0</v>
      </c>
      <c r="AN20" s="144">
        <v>0</v>
      </c>
      <c r="AO20" s="144">
        <v>0</v>
      </c>
      <c r="AP20" s="144">
        <v>0</v>
      </c>
      <c r="AQ20" s="144">
        <v>0</v>
      </c>
      <c r="AR20" s="144">
        <v>0</v>
      </c>
      <c r="AS20" s="144">
        <v>0</v>
      </c>
      <c r="AT20" s="144">
        <v>0</v>
      </c>
      <c r="AU20" s="144">
        <v>0</v>
      </c>
    </row>
    <row r="21" spans="1:48" x14ac:dyDescent="0.2">
      <c r="A21" s="131" t="s">
        <v>299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0</v>
      </c>
      <c r="U21" s="144">
        <v>0</v>
      </c>
      <c r="V21" s="144">
        <v>0</v>
      </c>
      <c r="W21" s="144">
        <v>0</v>
      </c>
      <c r="X21" s="144">
        <v>0</v>
      </c>
      <c r="Y21" s="144">
        <v>0</v>
      </c>
      <c r="Z21" s="144">
        <v>0</v>
      </c>
      <c r="AA21" s="144">
        <v>0</v>
      </c>
      <c r="AB21" s="144">
        <v>0</v>
      </c>
      <c r="AC21" s="144">
        <v>0</v>
      </c>
      <c r="AD21" s="144">
        <v>0</v>
      </c>
      <c r="AE21" s="144">
        <v>0</v>
      </c>
      <c r="AF21" s="144">
        <v>0</v>
      </c>
      <c r="AG21" s="144">
        <v>0</v>
      </c>
      <c r="AH21" s="144">
        <v>0</v>
      </c>
      <c r="AI21" s="144">
        <v>0</v>
      </c>
      <c r="AJ21" s="144">
        <v>0</v>
      </c>
      <c r="AK21" s="144">
        <v>0</v>
      </c>
      <c r="AL21" s="144">
        <v>0</v>
      </c>
      <c r="AM21" s="144">
        <v>0</v>
      </c>
      <c r="AN21" s="144">
        <v>0</v>
      </c>
      <c r="AO21" s="144">
        <v>0</v>
      </c>
      <c r="AP21" s="144">
        <v>0</v>
      </c>
      <c r="AQ21" s="144">
        <v>0</v>
      </c>
      <c r="AR21" s="144">
        <v>0</v>
      </c>
      <c r="AS21" s="144">
        <v>0</v>
      </c>
      <c r="AT21" s="144">
        <v>0</v>
      </c>
      <c r="AU21" s="144">
        <v>0</v>
      </c>
    </row>
    <row r="22" spans="1:48" x14ac:dyDescent="0.2">
      <c r="A22" s="131" t="s">
        <v>300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4">
        <v>0</v>
      </c>
      <c r="U22" s="144">
        <v>0</v>
      </c>
      <c r="V22" s="144">
        <v>0</v>
      </c>
      <c r="W22" s="144">
        <v>0</v>
      </c>
      <c r="X22" s="144">
        <v>0</v>
      </c>
      <c r="Y22" s="144">
        <v>0</v>
      </c>
      <c r="Z22" s="144">
        <v>0</v>
      </c>
      <c r="AA22" s="144">
        <v>0</v>
      </c>
      <c r="AB22" s="144">
        <v>0</v>
      </c>
      <c r="AC22" s="144">
        <v>0</v>
      </c>
      <c r="AD22" s="144">
        <v>0</v>
      </c>
      <c r="AE22" s="144">
        <v>0</v>
      </c>
      <c r="AF22" s="144">
        <v>0</v>
      </c>
      <c r="AG22" s="144">
        <v>0</v>
      </c>
      <c r="AH22" s="144">
        <v>0</v>
      </c>
      <c r="AI22" s="144">
        <v>0</v>
      </c>
      <c r="AJ22" s="144">
        <v>0</v>
      </c>
      <c r="AK22" s="144">
        <v>0</v>
      </c>
      <c r="AL22" s="144">
        <v>0</v>
      </c>
      <c r="AM22" s="144">
        <v>0</v>
      </c>
      <c r="AN22" s="144">
        <v>0</v>
      </c>
      <c r="AO22" s="144">
        <v>0</v>
      </c>
      <c r="AP22" s="144">
        <v>0</v>
      </c>
      <c r="AQ22" s="144">
        <v>0</v>
      </c>
      <c r="AR22" s="144">
        <v>0</v>
      </c>
      <c r="AS22" s="144">
        <v>0</v>
      </c>
      <c r="AT22" s="144">
        <v>0</v>
      </c>
      <c r="AU22" s="144">
        <v>0</v>
      </c>
    </row>
    <row r="23" spans="1:48" x14ac:dyDescent="0.2">
      <c r="A23" s="131" t="s">
        <v>301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4">
        <v>0</v>
      </c>
      <c r="W23" s="144">
        <v>0</v>
      </c>
      <c r="X23" s="144">
        <v>0</v>
      </c>
      <c r="Y23" s="144">
        <v>0</v>
      </c>
      <c r="Z23" s="144">
        <v>0</v>
      </c>
      <c r="AA23" s="144">
        <v>0</v>
      </c>
      <c r="AB23" s="144">
        <v>0</v>
      </c>
      <c r="AC23" s="144">
        <v>0</v>
      </c>
      <c r="AD23" s="144">
        <v>0</v>
      </c>
      <c r="AE23" s="144">
        <v>0</v>
      </c>
      <c r="AF23" s="144">
        <v>0</v>
      </c>
      <c r="AG23" s="144">
        <v>0</v>
      </c>
      <c r="AH23" s="144">
        <v>0</v>
      </c>
      <c r="AI23" s="144">
        <v>0</v>
      </c>
      <c r="AJ23" s="144">
        <v>0</v>
      </c>
      <c r="AK23" s="144">
        <v>0</v>
      </c>
      <c r="AL23" s="144">
        <v>0</v>
      </c>
      <c r="AM23" s="144">
        <v>0</v>
      </c>
      <c r="AN23" s="144">
        <v>0</v>
      </c>
      <c r="AO23" s="144">
        <v>0</v>
      </c>
      <c r="AP23" s="144">
        <v>0</v>
      </c>
      <c r="AQ23" s="144">
        <v>0</v>
      </c>
      <c r="AR23" s="144">
        <v>0</v>
      </c>
      <c r="AS23" s="144">
        <v>0</v>
      </c>
      <c r="AT23" s="144">
        <v>0</v>
      </c>
      <c r="AU23" s="144">
        <v>0</v>
      </c>
    </row>
    <row r="24" spans="1:48" x14ac:dyDescent="0.2">
      <c r="A24" s="131" t="s">
        <v>302</v>
      </c>
      <c r="F24" s="146">
        <v>0</v>
      </c>
      <c r="G24" s="146">
        <v>0</v>
      </c>
      <c r="H24" s="146">
        <v>0</v>
      </c>
      <c r="I24" s="146">
        <v>0</v>
      </c>
      <c r="J24" s="146">
        <v>0</v>
      </c>
      <c r="K24" s="146">
        <v>0</v>
      </c>
      <c r="L24" s="146">
        <v>0</v>
      </c>
      <c r="M24" s="146">
        <v>0</v>
      </c>
      <c r="N24" s="146">
        <v>0</v>
      </c>
      <c r="O24" s="146">
        <v>0</v>
      </c>
      <c r="P24" s="146">
        <v>0</v>
      </c>
      <c r="Q24" s="144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  <c r="X24" s="141">
        <v>0</v>
      </c>
      <c r="Y24" s="141">
        <v>0</v>
      </c>
      <c r="Z24" s="141">
        <v>0</v>
      </c>
      <c r="AA24" s="141">
        <v>0</v>
      </c>
      <c r="AB24" s="141">
        <v>0</v>
      </c>
      <c r="AC24" s="141">
        <v>0</v>
      </c>
      <c r="AD24" s="141">
        <v>0</v>
      </c>
      <c r="AE24" s="141">
        <v>0</v>
      </c>
      <c r="AF24" s="141">
        <v>0</v>
      </c>
      <c r="AG24" s="141">
        <v>0</v>
      </c>
      <c r="AH24" s="141">
        <v>0</v>
      </c>
      <c r="AI24" s="141">
        <v>0</v>
      </c>
      <c r="AJ24" s="141">
        <v>0</v>
      </c>
      <c r="AK24" s="141">
        <v>0</v>
      </c>
      <c r="AL24" s="141">
        <v>0</v>
      </c>
      <c r="AM24" s="141">
        <v>0</v>
      </c>
      <c r="AN24" s="141">
        <v>0</v>
      </c>
      <c r="AO24" s="141">
        <v>0</v>
      </c>
      <c r="AP24" s="141">
        <v>0</v>
      </c>
      <c r="AQ24" s="141">
        <v>0</v>
      </c>
      <c r="AR24" s="141">
        <v>0</v>
      </c>
      <c r="AS24" s="141">
        <v>0</v>
      </c>
      <c r="AT24" s="141">
        <v>0</v>
      </c>
      <c r="AU24" s="141">
        <v>0</v>
      </c>
    </row>
    <row r="25" spans="1:48" x14ac:dyDescent="0.2">
      <c r="A25" s="131" t="s">
        <v>303</v>
      </c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4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>
        <v>0</v>
      </c>
      <c r="AH25" s="141">
        <v>1000</v>
      </c>
      <c r="AI25" s="141">
        <v>1000</v>
      </c>
      <c r="AJ25" s="142">
        <v>800</v>
      </c>
      <c r="AK25" s="142">
        <v>800</v>
      </c>
      <c r="AL25" s="143">
        <v>800</v>
      </c>
      <c r="AM25" s="143">
        <v>800</v>
      </c>
      <c r="AN25" s="143">
        <v>1400</v>
      </c>
      <c r="AO25" s="143">
        <v>1400</v>
      </c>
      <c r="AP25" s="143">
        <v>1400</v>
      </c>
      <c r="AQ25" s="143">
        <v>1400</v>
      </c>
      <c r="AR25" s="143">
        <v>1400</v>
      </c>
      <c r="AS25" s="143">
        <v>1400</v>
      </c>
      <c r="AT25" s="143">
        <v>1400</v>
      </c>
      <c r="AU25" s="143">
        <v>1400</v>
      </c>
    </row>
    <row r="26" spans="1:48" x14ac:dyDescent="0.2">
      <c r="A26" s="131" t="s">
        <v>304</v>
      </c>
      <c r="F26" s="147">
        <v>21000</v>
      </c>
      <c r="G26" s="147">
        <v>21000</v>
      </c>
      <c r="H26" s="147">
        <v>21000</v>
      </c>
      <c r="I26" s="147">
        <v>21000</v>
      </c>
      <c r="J26" s="147">
        <v>21000</v>
      </c>
      <c r="K26" s="147">
        <v>0</v>
      </c>
      <c r="L26" s="147">
        <v>0</v>
      </c>
      <c r="M26" s="147">
        <v>0</v>
      </c>
      <c r="N26" s="147">
        <v>0</v>
      </c>
      <c r="O26" s="147">
        <v>0</v>
      </c>
      <c r="P26" s="147">
        <v>16769</v>
      </c>
      <c r="Q26" s="147">
        <v>5000</v>
      </c>
      <c r="R26" s="147">
        <v>0</v>
      </c>
      <c r="S26" s="147">
        <v>5000</v>
      </c>
      <c r="T26" s="147">
        <v>0</v>
      </c>
      <c r="U26" s="147">
        <v>0</v>
      </c>
      <c r="V26" s="147">
        <v>0</v>
      </c>
      <c r="W26" s="147">
        <v>0</v>
      </c>
      <c r="X26" s="147">
        <v>0</v>
      </c>
      <c r="Y26" s="147">
        <v>0</v>
      </c>
      <c r="Z26" s="147">
        <v>0</v>
      </c>
      <c r="AA26" s="147">
        <v>0</v>
      </c>
      <c r="AB26" s="147">
        <v>0</v>
      </c>
      <c r="AC26" s="147">
        <v>0</v>
      </c>
      <c r="AD26" s="147">
        <v>0</v>
      </c>
      <c r="AE26" s="147">
        <v>0</v>
      </c>
      <c r="AF26" s="147">
        <v>52041</v>
      </c>
      <c r="AG26" s="147">
        <v>25041</v>
      </c>
      <c r="AH26" s="147">
        <v>17041</v>
      </c>
      <c r="AI26" s="147">
        <v>17041</v>
      </c>
      <c r="AJ26" s="147">
        <v>41</v>
      </c>
      <c r="AK26" s="147">
        <v>41</v>
      </c>
      <c r="AL26" s="148">
        <v>41</v>
      </c>
      <c r="AM26" s="148">
        <v>27041</v>
      </c>
      <c r="AN26" s="148">
        <v>17041</v>
      </c>
      <c r="AO26" s="148">
        <v>22041</v>
      </c>
      <c r="AP26" s="148">
        <v>7041</v>
      </c>
      <c r="AQ26" s="148">
        <v>27541</v>
      </c>
      <c r="AR26" s="148">
        <v>27541</v>
      </c>
      <c r="AS26" s="148">
        <v>45041</v>
      </c>
      <c r="AT26" s="148">
        <v>35041</v>
      </c>
      <c r="AU26" s="148">
        <v>15041</v>
      </c>
    </row>
    <row r="27" spans="1:48" x14ac:dyDescent="0.2">
      <c r="A27" s="131" t="s">
        <v>305</v>
      </c>
      <c r="F27" s="147">
        <v>10000</v>
      </c>
      <c r="G27" s="147">
        <v>10000</v>
      </c>
      <c r="H27" s="147">
        <v>10000</v>
      </c>
      <c r="I27" s="147">
        <v>10000</v>
      </c>
      <c r="J27" s="147">
        <v>10000</v>
      </c>
      <c r="K27" s="147">
        <v>20000</v>
      </c>
      <c r="L27" s="147">
        <v>20000</v>
      </c>
      <c r="M27" s="147">
        <v>20000</v>
      </c>
      <c r="N27" s="147">
        <v>20000</v>
      </c>
      <c r="O27" s="147">
        <v>20000</v>
      </c>
      <c r="P27" s="147">
        <v>20000</v>
      </c>
      <c r="Q27" s="147">
        <v>48000</v>
      </c>
      <c r="R27" s="147">
        <v>35000</v>
      </c>
      <c r="S27" s="147">
        <v>37403</v>
      </c>
      <c r="T27" s="147">
        <v>20000</v>
      </c>
      <c r="U27" s="147">
        <v>20000</v>
      </c>
      <c r="V27" s="147">
        <v>20000</v>
      </c>
      <c r="W27" s="147">
        <v>23864</v>
      </c>
      <c r="X27" s="147">
        <v>10000</v>
      </c>
      <c r="Y27" s="147">
        <v>20000</v>
      </c>
      <c r="Z27" s="147">
        <v>15246</v>
      </c>
      <c r="AA27" s="147">
        <v>10000</v>
      </c>
      <c r="AB27" s="147">
        <v>10000</v>
      </c>
      <c r="AC27" s="147">
        <v>0</v>
      </c>
      <c r="AD27" s="147">
        <v>0</v>
      </c>
      <c r="AE27" s="147">
        <v>10000</v>
      </c>
      <c r="AF27" s="147">
        <v>0</v>
      </c>
      <c r="AG27" s="147">
        <v>0</v>
      </c>
      <c r="AH27" s="147">
        <v>0</v>
      </c>
      <c r="AI27" s="147">
        <v>0</v>
      </c>
      <c r="AJ27" s="147">
        <v>0</v>
      </c>
      <c r="AK27" s="147">
        <v>0</v>
      </c>
      <c r="AL27" s="147">
        <v>0</v>
      </c>
      <c r="AM27" s="147">
        <v>3412</v>
      </c>
      <c r="AN27" s="147">
        <v>0</v>
      </c>
      <c r="AO27" s="147">
        <v>0</v>
      </c>
      <c r="AP27" s="147">
        <v>0</v>
      </c>
      <c r="AQ27" s="147">
        <v>0</v>
      </c>
      <c r="AR27" s="147">
        <v>0</v>
      </c>
      <c r="AS27" s="147">
        <v>0</v>
      </c>
      <c r="AT27" s="147">
        <v>0</v>
      </c>
      <c r="AU27" s="147">
        <v>0</v>
      </c>
    </row>
    <row r="28" spans="1:48" x14ac:dyDescent="0.2">
      <c r="A28" s="131" t="s">
        <v>306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  <c r="X28" s="145">
        <v>0</v>
      </c>
      <c r="Y28" s="145">
        <v>0</v>
      </c>
      <c r="Z28" s="145">
        <v>0</v>
      </c>
      <c r="AA28" s="145">
        <v>0</v>
      </c>
      <c r="AB28" s="145">
        <v>0</v>
      </c>
      <c r="AC28" s="145">
        <v>0</v>
      </c>
      <c r="AD28" s="145">
        <v>0</v>
      </c>
      <c r="AE28" s="145">
        <v>0</v>
      </c>
      <c r="AF28" s="145">
        <v>0</v>
      </c>
      <c r="AG28" s="145">
        <v>0</v>
      </c>
      <c r="AH28" s="145">
        <v>0</v>
      </c>
      <c r="AI28" s="145">
        <v>0</v>
      </c>
      <c r="AJ28" s="145">
        <v>0</v>
      </c>
      <c r="AK28" s="145">
        <v>0</v>
      </c>
      <c r="AL28" s="145">
        <v>0</v>
      </c>
      <c r="AM28" s="145">
        <v>0</v>
      </c>
      <c r="AN28" s="145">
        <v>0</v>
      </c>
      <c r="AO28" s="145">
        <v>0</v>
      </c>
      <c r="AP28" s="145">
        <v>0</v>
      </c>
      <c r="AQ28" s="145">
        <v>0</v>
      </c>
      <c r="AR28" s="145">
        <v>0</v>
      </c>
      <c r="AS28" s="145">
        <v>0</v>
      </c>
      <c r="AT28" s="145">
        <v>0</v>
      </c>
      <c r="AU28" s="145">
        <v>0</v>
      </c>
    </row>
    <row r="29" spans="1:48" x14ac:dyDescent="0.2"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</row>
    <row r="30" spans="1:48" x14ac:dyDescent="0.2">
      <c r="F30" s="147">
        <f t="shared" ref="F30:AU30" si="0">SUM(F9:F28)</f>
        <v>139255</v>
      </c>
      <c r="G30" s="147">
        <f t="shared" si="0"/>
        <v>139255</v>
      </c>
      <c r="H30" s="147">
        <f t="shared" si="0"/>
        <v>119255</v>
      </c>
      <c r="I30" s="147">
        <f t="shared" si="0"/>
        <v>139255</v>
      </c>
      <c r="J30" s="147">
        <f t="shared" si="0"/>
        <v>139255</v>
      </c>
      <c r="K30" s="147">
        <f t="shared" si="0"/>
        <v>137255</v>
      </c>
      <c r="L30" s="147">
        <f t="shared" si="0"/>
        <v>137255</v>
      </c>
      <c r="M30" s="147">
        <f t="shared" si="0"/>
        <v>137255</v>
      </c>
      <c r="N30" s="147">
        <f t="shared" si="0"/>
        <v>137255</v>
      </c>
      <c r="O30" s="147">
        <f t="shared" si="0"/>
        <v>137255</v>
      </c>
      <c r="P30" s="147">
        <f t="shared" si="0"/>
        <v>129024</v>
      </c>
      <c r="Q30" s="147">
        <f t="shared" si="0"/>
        <v>117255</v>
      </c>
      <c r="R30" s="147">
        <f t="shared" si="0"/>
        <v>87255</v>
      </c>
      <c r="S30" s="147">
        <f t="shared" si="0"/>
        <v>97255</v>
      </c>
      <c r="T30" s="147">
        <f t="shared" si="0"/>
        <v>62255</v>
      </c>
      <c r="U30" s="147">
        <f t="shared" si="0"/>
        <v>62255</v>
      </c>
      <c r="V30" s="147">
        <f t="shared" si="0"/>
        <v>62255</v>
      </c>
      <c r="W30" s="147">
        <f t="shared" si="0"/>
        <v>94716</v>
      </c>
      <c r="X30" s="147">
        <f t="shared" si="0"/>
        <v>57641</v>
      </c>
      <c r="Y30" s="147">
        <f t="shared" si="0"/>
        <v>112255</v>
      </c>
      <c r="Z30" s="147">
        <f t="shared" si="0"/>
        <v>82255</v>
      </c>
      <c r="AA30" s="147">
        <f t="shared" si="0"/>
        <v>74382</v>
      </c>
      <c r="AB30" s="147">
        <f t="shared" si="0"/>
        <v>84333</v>
      </c>
      <c r="AC30" s="147">
        <f t="shared" si="0"/>
        <v>82282</v>
      </c>
      <c r="AD30" s="147">
        <f t="shared" si="0"/>
        <v>87756</v>
      </c>
      <c r="AE30" s="147">
        <f t="shared" si="0"/>
        <v>76002</v>
      </c>
      <c r="AF30" s="147">
        <f t="shared" si="0"/>
        <v>87082</v>
      </c>
      <c r="AG30" s="147">
        <f t="shared" si="0"/>
        <v>85082</v>
      </c>
      <c r="AH30" s="147">
        <f t="shared" si="0"/>
        <v>52670</v>
      </c>
      <c r="AI30" s="147">
        <f t="shared" si="0"/>
        <v>78082</v>
      </c>
      <c r="AJ30" s="147">
        <f t="shared" si="0"/>
        <v>68882</v>
      </c>
      <c r="AK30" s="147">
        <f t="shared" si="0"/>
        <v>68882</v>
      </c>
      <c r="AL30" s="147">
        <f t="shared" si="0"/>
        <v>68882</v>
      </c>
      <c r="AM30" s="147">
        <f t="shared" si="0"/>
        <v>32882</v>
      </c>
      <c r="AN30" s="147">
        <f t="shared" si="0"/>
        <v>68482</v>
      </c>
      <c r="AO30" s="147">
        <f t="shared" si="0"/>
        <v>64244</v>
      </c>
      <c r="AP30" s="147">
        <f t="shared" si="0"/>
        <v>64244</v>
      </c>
      <c r="AQ30" s="147">
        <f t="shared" si="0"/>
        <v>81744</v>
      </c>
      <c r="AR30" s="147">
        <f t="shared" si="0"/>
        <v>66744</v>
      </c>
      <c r="AS30" s="147">
        <f t="shared" si="0"/>
        <v>114244</v>
      </c>
      <c r="AT30" s="147">
        <f t="shared" si="0"/>
        <v>84344</v>
      </c>
      <c r="AU30" s="147">
        <f t="shared" si="0"/>
        <v>64344</v>
      </c>
    </row>
    <row r="31" spans="1:48" x14ac:dyDescent="0.2"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</row>
    <row r="32" spans="1:48" x14ac:dyDescent="0.2"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</row>
    <row r="33" spans="1:48" x14ac:dyDescent="0.2">
      <c r="A33" s="136" t="s">
        <v>307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</row>
    <row r="34" spans="1:48" x14ac:dyDescent="0.2">
      <c r="A34" s="131" t="s">
        <v>308</v>
      </c>
      <c r="F34" s="145">
        <v>0</v>
      </c>
      <c r="G34" s="145">
        <v>0</v>
      </c>
      <c r="H34" s="145">
        <v>40000</v>
      </c>
      <c r="I34" s="145">
        <v>40000</v>
      </c>
      <c r="J34" s="145">
        <v>40000</v>
      </c>
      <c r="K34" s="145">
        <v>40000</v>
      </c>
      <c r="L34" s="145">
        <v>40000</v>
      </c>
      <c r="M34" s="145">
        <v>40000</v>
      </c>
      <c r="N34" s="145">
        <v>40000</v>
      </c>
      <c r="O34" s="145">
        <v>40000</v>
      </c>
      <c r="P34" s="145">
        <v>40000</v>
      </c>
      <c r="Q34" s="145">
        <v>40000</v>
      </c>
      <c r="R34" s="145">
        <v>40000</v>
      </c>
      <c r="S34" s="145">
        <v>40000</v>
      </c>
      <c r="T34" s="145">
        <v>40000</v>
      </c>
      <c r="U34" s="145">
        <v>40000</v>
      </c>
      <c r="V34" s="145">
        <v>40000</v>
      </c>
      <c r="W34" s="145">
        <v>40000</v>
      </c>
      <c r="X34" s="145">
        <v>40000</v>
      </c>
      <c r="Y34" s="145">
        <v>40000</v>
      </c>
      <c r="Z34" s="145">
        <v>40000</v>
      </c>
      <c r="AA34" s="145">
        <v>40000</v>
      </c>
      <c r="AB34" s="145">
        <v>40000</v>
      </c>
      <c r="AC34" s="145">
        <v>40000</v>
      </c>
      <c r="AD34" s="145">
        <v>40000</v>
      </c>
      <c r="AE34" s="145">
        <v>40000</v>
      </c>
      <c r="AF34" s="145">
        <v>40000</v>
      </c>
      <c r="AG34" s="145">
        <v>40000</v>
      </c>
      <c r="AH34" s="145">
        <v>20000</v>
      </c>
      <c r="AI34" s="145">
        <v>40000</v>
      </c>
      <c r="AJ34" s="145">
        <v>40000</v>
      </c>
      <c r="AK34" s="145">
        <v>40000</v>
      </c>
      <c r="AL34" s="149">
        <v>40000</v>
      </c>
      <c r="AM34" s="149">
        <v>30000</v>
      </c>
      <c r="AN34" s="149">
        <v>30000</v>
      </c>
      <c r="AO34" s="149">
        <v>40000</v>
      </c>
      <c r="AP34" s="149">
        <v>40000</v>
      </c>
      <c r="AQ34" s="149">
        <v>40000</v>
      </c>
      <c r="AR34" s="149">
        <v>40000</v>
      </c>
      <c r="AS34" s="149">
        <v>40000</v>
      </c>
      <c r="AT34" s="149">
        <v>40000</v>
      </c>
      <c r="AU34" s="149">
        <v>40000</v>
      </c>
    </row>
    <row r="35" spans="1:48" x14ac:dyDescent="0.2">
      <c r="A35" s="131" t="s">
        <v>309</v>
      </c>
      <c r="F35" s="148">
        <v>0</v>
      </c>
      <c r="G35" s="148">
        <v>0</v>
      </c>
      <c r="H35" s="148">
        <v>0</v>
      </c>
      <c r="I35" s="148">
        <v>0</v>
      </c>
      <c r="J35" s="148">
        <v>0</v>
      </c>
      <c r="K35" s="148">
        <v>0</v>
      </c>
      <c r="L35" s="148">
        <v>0</v>
      </c>
      <c r="M35" s="148">
        <v>0</v>
      </c>
      <c r="N35" s="148">
        <v>0</v>
      </c>
      <c r="O35" s="148">
        <v>0</v>
      </c>
      <c r="P35" s="148">
        <v>0</v>
      </c>
      <c r="Q35" s="148">
        <v>0</v>
      </c>
      <c r="R35" s="148">
        <v>0</v>
      </c>
      <c r="S35" s="148">
        <v>0</v>
      </c>
      <c r="T35" s="148">
        <v>0</v>
      </c>
      <c r="U35" s="148">
        <v>0</v>
      </c>
      <c r="V35" s="148">
        <v>0</v>
      </c>
      <c r="W35" s="148">
        <v>51461</v>
      </c>
      <c r="X35" s="148">
        <v>10386</v>
      </c>
      <c r="Y35" s="148">
        <v>45000</v>
      </c>
      <c r="Z35" s="148">
        <v>20000</v>
      </c>
      <c r="AA35" s="148">
        <v>32754</v>
      </c>
      <c r="AB35" s="148">
        <v>32754</v>
      </c>
      <c r="AC35" s="148">
        <v>30754</v>
      </c>
      <c r="AD35" s="148">
        <v>46754</v>
      </c>
      <c r="AE35" s="148">
        <v>25000</v>
      </c>
      <c r="AF35" s="148">
        <v>15000</v>
      </c>
      <c r="AG35" s="148">
        <v>15000</v>
      </c>
      <c r="AH35" s="148">
        <v>15000</v>
      </c>
      <c r="AI35" s="148">
        <v>15000</v>
      </c>
      <c r="AJ35" s="148">
        <v>15000</v>
      </c>
      <c r="AK35" s="148">
        <v>15000</v>
      </c>
      <c r="AL35" s="148">
        <v>15000</v>
      </c>
      <c r="AM35" s="148">
        <v>0</v>
      </c>
      <c r="AN35" s="148">
        <v>25000</v>
      </c>
      <c r="AO35" s="148">
        <v>9000</v>
      </c>
      <c r="AP35" s="148">
        <v>21000</v>
      </c>
      <c r="AQ35" s="148">
        <v>0</v>
      </c>
      <c r="AR35" s="148">
        <v>0</v>
      </c>
      <c r="AS35" s="148">
        <v>15000</v>
      </c>
      <c r="AT35" s="148">
        <v>27000</v>
      </c>
      <c r="AU35" s="148">
        <v>15000</v>
      </c>
    </row>
    <row r="36" spans="1:48" x14ac:dyDescent="0.2">
      <c r="A36" s="131" t="s">
        <v>310</v>
      </c>
      <c r="F36" s="145">
        <v>0</v>
      </c>
      <c r="G36" s="145">
        <v>0</v>
      </c>
      <c r="H36" s="145">
        <v>0</v>
      </c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5">
        <v>0</v>
      </c>
      <c r="V36" s="145">
        <v>0</v>
      </c>
      <c r="W36" s="145">
        <v>0</v>
      </c>
      <c r="X36" s="145">
        <v>0</v>
      </c>
      <c r="Y36" s="145">
        <v>0</v>
      </c>
      <c r="Z36" s="145">
        <v>0</v>
      </c>
      <c r="AA36" s="145">
        <v>0</v>
      </c>
      <c r="AB36" s="145">
        <v>0</v>
      </c>
      <c r="AC36" s="145">
        <v>0</v>
      </c>
      <c r="AD36" s="145">
        <v>0</v>
      </c>
      <c r="AE36" s="145">
        <v>0</v>
      </c>
      <c r="AF36" s="145">
        <v>0</v>
      </c>
      <c r="AG36" s="145">
        <v>0</v>
      </c>
      <c r="AH36" s="145">
        <v>0</v>
      </c>
      <c r="AI36" s="145">
        <v>0</v>
      </c>
      <c r="AJ36" s="145">
        <v>0</v>
      </c>
      <c r="AK36" s="145">
        <v>0</v>
      </c>
      <c r="AL36" s="149">
        <v>0</v>
      </c>
      <c r="AM36" s="149">
        <v>0</v>
      </c>
      <c r="AN36" s="149">
        <v>0</v>
      </c>
      <c r="AO36" s="149">
        <v>0</v>
      </c>
      <c r="AP36" s="149">
        <v>0</v>
      </c>
      <c r="AQ36" s="149">
        <v>0</v>
      </c>
      <c r="AR36" s="149">
        <v>0</v>
      </c>
      <c r="AS36" s="149">
        <v>0</v>
      </c>
      <c r="AT36" s="149">
        <v>0</v>
      </c>
      <c r="AU36" s="149">
        <v>0</v>
      </c>
    </row>
    <row r="37" spans="1:48" x14ac:dyDescent="0.2">
      <c r="A37" s="131" t="s">
        <v>311</v>
      </c>
      <c r="F37" s="145">
        <v>0</v>
      </c>
      <c r="G37" s="145">
        <v>0</v>
      </c>
      <c r="H37" s="145">
        <v>0</v>
      </c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5">
        <v>0</v>
      </c>
      <c r="V37" s="145">
        <v>0</v>
      </c>
      <c r="W37" s="145">
        <v>0</v>
      </c>
      <c r="X37" s="145">
        <v>0</v>
      </c>
      <c r="Y37" s="145">
        <v>0</v>
      </c>
      <c r="Z37" s="145">
        <v>0</v>
      </c>
      <c r="AA37" s="145">
        <v>0</v>
      </c>
      <c r="AB37" s="145">
        <v>0</v>
      </c>
      <c r="AC37" s="145">
        <v>0</v>
      </c>
      <c r="AD37" s="145">
        <v>0</v>
      </c>
      <c r="AE37" s="145">
        <v>0</v>
      </c>
      <c r="AF37" s="145">
        <v>0</v>
      </c>
      <c r="AG37" s="145">
        <v>0</v>
      </c>
      <c r="AH37" s="145">
        <v>0</v>
      </c>
      <c r="AI37" s="145">
        <v>0</v>
      </c>
      <c r="AJ37" s="145">
        <v>0</v>
      </c>
      <c r="AK37" s="145">
        <v>0</v>
      </c>
      <c r="AL37" s="149">
        <v>0</v>
      </c>
      <c r="AM37" s="149">
        <v>0</v>
      </c>
      <c r="AN37" s="149">
        <v>0</v>
      </c>
      <c r="AO37" s="149">
        <v>0</v>
      </c>
      <c r="AP37" s="149">
        <v>0</v>
      </c>
      <c r="AQ37" s="149">
        <v>0</v>
      </c>
      <c r="AR37" s="149">
        <v>0</v>
      </c>
      <c r="AS37" s="149">
        <v>0</v>
      </c>
      <c r="AT37" s="149">
        <v>0</v>
      </c>
      <c r="AU37" s="149">
        <v>0</v>
      </c>
    </row>
    <row r="38" spans="1:48" x14ac:dyDescent="0.2">
      <c r="A38" s="131" t="s">
        <v>312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5">
        <v>0</v>
      </c>
      <c r="V38" s="145">
        <v>0</v>
      </c>
      <c r="W38" s="145">
        <v>0</v>
      </c>
      <c r="X38" s="145">
        <v>0</v>
      </c>
      <c r="Y38" s="145">
        <v>0</v>
      </c>
      <c r="Z38" s="145">
        <v>0</v>
      </c>
      <c r="AA38" s="145">
        <v>0</v>
      </c>
      <c r="AB38" s="145">
        <v>0</v>
      </c>
      <c r="AC38" s="145">
        <v>0</v>
      </c>
      <c r="AD38" s="145">
        <v>0</v>
      </c>
      <c r="AE38" s="145">
        <v>0</v>
      </c>
      <c r="AF38" s="145">
        <v>0</v>
      </c>
      <c r="AG38" s="145">
        <v>0</v>
      </c>
      <c r="AH38" s="145">
        <v>0</v>
      </c>
      <c r="AI38" s="145">
        <v>0</v>
      </c>
      <c r="AJ38" s="145">
        <v>0</v>
      </c>
      <c r="AK38" s="145">
        <v>0</v>
      </c>
      <c r="AL38" s="149">
        <v>0</v>
      </c>
      <c r="AM38" s="149">
        <v>0</v>
      </c>
      <c r="AN38" s="149">
        <v>0</v>
      </c>
      <c r="AO38" s="149">
        <v>0</v>
      </c>
      <c r="AP38" s="149">
        <v>0</v>
      </c>
      <c r="AQ38" s="149">
        <v>0</v>
      </c>
      <c r="AR38" s="149">
        <v>0</v>
      </c>
      <c r="AS38" s="149">
        <v>0</v>
      </c>
      <c r="AT38" s="149">
        <v>0</v>
      </c>
      <c r="AU38" s="149">
        <v>0</v>
      </c>
    </row>
    <row r="39" spans="1:48" x14ac:dyDescent="0.2">
      <c r="A39" s="131" t="s">
        <v>313</v>
      </c>
      <c r="F39" s="147">
        <f t="shared" ref="F39:AU39" si="1">F30-(SUM(F34:F38))</f>
        <v>139255</v>
      </c>
      <c r="G39" s="147">
        <f t="shared" si="1"/>
        <v>139255</v>
      </c>
      <c r="H39" s="147">
        <f t="shared" si="1"/>
        <v>79255</v>
      </c>
      <c r="I39" s="147">
        <f t="shared" si="1"/>
        <v>99255</v>
      </c>
      <c r="J39" s="147">
        <f t="shared" si="1"/>
        <v>99255</v>
      </c>
      <c r="K39" s="147">
        <f t="shared" si="1"/>
        <v>97255</v>
      </c>
      <c r="L39" s="147">
        <f t="shared" si="1"/>
        <v>97255</v>
      </c>
      <c r="M39" s="147">
        <f t="shared" si="1"/>
        <v>97255</v>
      </c>
      <c r="N39" s="147">
        <f t="shared" si="1"/>
        <v>97255</v>
      </c>
      <c r="O39" s="147">
        <f t="shared" si="1"/>
        <v>97255</v>
      </c>
      <c r="P39" s="147">
        <f t="shared" si="1"/>
        <v>89024</v>
      </c>
      <c r="Q39" s="147">
        <f t="shared" si="1"/>
        <v>77255</v>
      </c>
      <c r="R39" s="147">
        <f t="shared" si="1"/>
        <v>47255</v>
      </c>
      <c r="S39" s="147">
        <f t="shared" si="1"/>
        <v>57255</v>
      </c>
      <c r="T39" s="147">
        <f t="shared" si="1"/>
        <v>22255</v>
      </c>
      <c r="U39" s="147">
        <f t="shared" si="1"/>
        <v>22255</v>
      </c>
      <c r="V39" s="147">
        <f t="shared" si="1"/>
        <v>22255</v>
      </c>
      <c r="W39" s="147">
        <f t="shared" si="1"/>
        <v>3255</v>
      </c>
      <c r="X39" s="147">
        <f t="shared" si="1"/>
        <v>7255</v>
      </c>
      <c r="Y39" s="147">
        <f t="shared" si="1"/>
        <v>27255</v>
      </c>
      <c r="Z39" s="147">
        <f t="shared" si="1"/>
        <v>22255</v>
      </c>
      <c r="AA39" s="147">
        <f t="shared" si="1"/>
        <v>1628</v>
      </c>
      <c r="AB39" s="147">
        <f t="shared" si="1"/>
        <v>11579</v>
      </c>
      <c r="AC39" s="147">
        <f t="shared" si="1"/>
        <v>11528</v>
      </c>
      <c r="AD39" s="147">
        <f t="shared" si="1"/>
        <v>1002</v>
      </c>
      <c r="AE39" s="147">
        <f t="shared" si="1"/>
        <v>11002</v>
      </c>
      <c r="AF39" s="147">
        <f t="shared" si="1"/>
        <v>32082</v>
      </c>
      <c r="AG39" s="147">
        <f t="shared" si="1"/>
        <v>30082</v>
      </c>
      <c r="AH39" s="147">
        <f t="shared" si="1"/>
        <v>17670</v>
      </c>
      <c r="AI39" s="147">
        <f t="shared" si="1"/>
        <v>23082</v>
      </c>
      <c r="AJ39" s="147">
        <f t="shared" si="1"/>
        <v>13882</v>
      </c>
      <c r="AK39" s="147">
        <f t="shared" si="1"/>
        <v>13882</v>
      </c>
      <c r="AL39" s="148">
        <f t="shared" si="1"/>
        <v>13882</v>
      </c>
      <c r="AM39" s="148">
        <f t="shared" si="1"/>
        <v>2882</v>
      </c>
      <c r="AN39" s="148">
        <f t="shared" si="1"/>
        <v>13482</v>
      </c>
      <c r="AO39" s="148">
        <f t="shared" si="1"/>
        <v>15244</v>
      </c>
      <c r="AP39" s="148">
        <f t="shared" si="1"/>
        <v>3244</v>
      </c>
      <c r="AQ39" s="148">
        <f t="shared" si="1"/>
        <v>41744</v>
      </c>
      <c r="AR39" s="148">
        <f t="shared" si="1"/>
        <v>26744</v>
      </c>
      <c r="AS39" s="148">
        <f t="shared" si="1"/>
        <v>59244</v>
      </c>
      <c r="AT39" s="148">
        <f t="shared" si="1"/>
        <v>17344</v>
      </c>
      <c r="AU39" s="148">
        <f t="shared" si="1"/>
        <v>9344</v>
      </c>
    </row>
    <row r="40" spans="1:48" x14ac:dyDescent="0.2"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</row>
    <row r="41" spans="1:48" x14ac:dyDescent="0.2">
      <c r="F41" s="147">
        <f t="shared" ref="F41:AU41" si="2">F30</f>
        <v>139255</v>
      </c>
      <c r="G41" s="147">
        <f t="shared" si="2"/>
        <v>139255</v>
      </c>
      <c r="H41" s="147">
        <f t="shared" si="2"/>
        <v>119255</v>
      </c>
      <c r="I41" s="147">
        <f t="shared" si="2"/>
        <v>139255</v>
      </c>
      <c r="J41" s="147">
        <f t="shared" si="2"/>
        <v>139255</v>
      </c>
      <c r="K41" s="147">
        <f t="shared" si="2"/>
        <v>137255</v>
      </c>
      <c r="L41" s="147">
        <f t="shared" si="2"/>
        <v>137255</v>
      </c>
      <c r="M41" s="147">
        <f t="shared" si="2"/>
        <v>137255</v>
      </c>
      <c r="N41" s="147">
        <f t="shared" si="2"/>
        <v>137255</v>
      </c>
      <c r="O41" s="147">
        <f t="shared" si="2"/>
        <v>137255</v>
      </c>
      <c r="P41" s="147">
        <f t="shared" si="2"/>
        <v>129024</v>
      </c>
      <c r="Q41" s="147">
        <f t="shared" si="2"/>
        <v>117255</v>
      </c>
      <c r="R41" s="147">
        <f t="shared" si="2"/>
        <v>87255</v>
      </c>
      <c r="S41" s="147">
        <f t="shared" si="2"/>
        <v>97255</v>
      </c>
      <c r="T41" s="147">
        <f t="shared" si="2"/>
        <v>62255</v>
      </c>
      <c r="U41" s="147">
        <f t="shared" si="2"/>
        <v>62255</v>
      </c>
      <c r="V41" s="147">
        <f t="shared" si="2"/>
        <v>62255</v>
      </c>
      <c r="W41" s="147">
        <f t="shared" si="2"/>
        <v>94716</v>
      </c>
      <c r="X41" s="147">
        <f t="shared" si="2"/>
        <v>57641</v>
      </c>
      <c r="Y41" s="147">
        <f t="shared" si="2"/>
        <v>112255</v>
      </c>
      <c r="Z41" s="147">
        <f t="shared" si="2"/>
        <v>82255</v>
      </c>
      <c r="AA41" s="147">
        <f t="shared" si="2"/>
        <v>74382</v>
      </c>
      <c r="AB41" s="147">
        <f t="shared" si="2"/>
        <v>84333</v>
      </c>
      <c r="AC41" s="147">
        <f t="shared" si="2"/>
        <v>82282</v>
      </c>
      <c r="AD41" s="147">
        <f t="shared" si="2"/>
        <v>87756</v>
      </c>
      <c r="AE41" s="147">
        <f t="shared" si="2"/>
        <v>76002</v>
      </c>
      <c r="AF41" s="147">
        <f t="shared" si="2"/>
        <v>87082</v>
      </c>
      <c r="AG41" s="147">
        <f t="shared" si="2"/>
        <v>85082</v>
      </c>
      <c r="AH41" s="147">
        <f t="shared" si="2"/>
        <v>52670</v>
      </c>
      <c r="AI41" s="147">
        <f t="shared" si="2"/>
        <v>78082</v>
      </c>
      <c r="AJ41" s="147">
        <f t="shared" si="2"/>
        <v>68882</v>
      </c>
      <c r="AK41" s="147">
        <f t="shared" si="2"/>
        <v>68882</v>
      </c>
      <c r="AL41" s="147">
        <f t="shared" si="2"/>
        <v>68882</v>
      </c>
      <c r="AM41" s="147">
        <f t="shared" si="2"/>
        <v>32882</v>
      </c>
      <c r="AN41" s="147">
        <f t="shared" si="2"/>
        <v>68482</v>
      </c>
      <c r="AO41" s="147">
        <f t="shared" si="2"/>
        <v>64244</v>
      </c>
      <c r="AP41" s="147">
        <f t="shared" si="2"/>
        <v>64244</v>
      </c>
      <c r="AQ41" s="147">
        <f t="shared" si="2"/>
        <v>81744</v>
      </c>
      <c r="AR41" s="147">
        <f t="shared" si="2"/>
        <v>66744</v>
      </c>
      <c r="AS41" s="147">
        <f t="shared" si="2"/>
        <v>114244</v>
      </c>
      <c r="AT41" s="147">
        <f t="shared" si="2"/>
        <v>84344</v>
      </c>
      <c r="AU41" s="147">
        <f t="shared" si="2"/>
        <v>64344</v>
      </c>
    </row>
    <row r="42" spans="1:48" x14ac:dyDescent="0.2"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</row>
  </sheetData>
  <pageMargins left="0.75" right="0.75" top="1" bottom="1" header="0.5" footer="0.5"/>
  <pageSetup scale="86" orientation="landscape" horizontalDpi="300" verticalDpi="300" r:id="rId1"/>
  <headerFooter alignWithMargins="0">
    <oddFooter>&amp;L&amp;D     &amp;T&amp;R&amp;"Arial,Bold"&amp;8F:\Channel\DowDT.xls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40</vt:i4>
      </vt:variant>
    </vt:vector>
  </HeadingPairs>
  <TitlesOfParts>
    <vt:vector size="45" baseType="lpstr">
      <vt:lpstr>Map</vt:lpstr>
      <vt:lpstr>System Detail</vt:lpstr>
      <vt:lpstr>Changes</vt:lpstr>
      <vt:lpstr>Maint Sch</vt:lpstr>
      <vt:lpstr>DT SCH</vt:lpstr>
      <vt:lpstr>CCONV</vt:lpstr>
      <vt:lpstr>'Maint Sch'!ChanMaint</vt:lpstr>
      <vt:lpstr>Date</vt:lpstr>
      <vt:lpstr>datetext</vt:lpstr>
      <vt:lpstr>HCONV</vt:lpstr>
      <vt:lpstr>KATY</vt:lpstr>
      <vt:lpstr>LP802</vt:lpstr>
      <vt:lpstr>LP804</vt:lpstr>
      <vt:lpstr>LP806</vt:lpstr>
      <vt:lpstr>LP809</vt:lpstr>
      <vt:lpstr>LP812</vt:lpstr>
      <vt:lpstr>LP814</vt:lpstr>
      <vt:lpstr>LP820</vt:lpstr>
      <vt:lpstr>masterrpt</vt:lpstr>
      <vt:lpstr>mastersch</vt:lpstr>
      <vt:lpstr>MBBAL</vt:lpstr>
      <vt:lpstr>PARISH</vt:lpstr>
      <vt:lpstr>Changes!Print_Area</vt:lpstr>
      <vt:lpstr>'DT SCH'!Print_Area</vt:lpstr>
      <vt:lpstr>Changes!Print_Titles</vt:lpstr>
      <vt:lpstr>'System Detail'!Print_Titles</vt:lpstr>
      <vt:lpstr>SV16088</vt:lpstr>
      <vt:lpstr>SV402</vt:lpstr>
      <vt:lpstr>SV802</vt:lpstr>
      <vt:lpstr>SV804</vt:lpstr>
      <vt:lpstr>SV806</vt:lpstr>
      <vt:lpstr>SV809</vt:lpstr>
      <vt:lpstr>SV812</vt:lpstr>
      <vt:lpstr>SV813</vt:lpstr>
      <vt:lpstr>SV814</vt:lpstr>
      <vt:lpstr>SV8141A</vt:lpstr>
      <vt:lpstr>SV820</vt:lpstr>
      <vt:lpstr>SVKaty</vt:lpstr>
      <vt:lpstr>SVKR</vt:lpstr>
      <vt:lpstr>SVMBNET</vt:lpstr>
      <vt:lpstr>SVParish</vt:lpstr>
      <vt:lpstr>SVSCNET</vt:lpstr>
      <vt:lpstr>SVST</vt:lpstr>
      <vt:lpstr>SVSYSNET</vt:lpstr>
      <vt:lpstr>SVTTLSAB</vt:lpstr>
    </vt:vector>
  </TitlesOfParts>
  <Company>El Paso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GORDEN WEIR</dc:creator>
  <cp:lastModifiedBy>Jan Havlíček</cp:lastModifiedBy>
  <dcterms:created xsi:type="dcterms:W3CDTF">2000-08-16T22:39:25Z</dcterms:created>
  <dcterms:modified xsi:type="dcterms:W3CDTF">2023-09-16T18:35:31Z</dcterms:modified>
</cp:coreProperties>
</file>