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741795-128F-4B63-A0D9-7F42C4DEE92A}" xr6:coauthVersionLast="47" xr6:coauthVersionMax="47" xr10:uidLastSave="{00000000-0000-0000-0000-000000000000}"/>
  <bookViews>
    <workbookView xWindow="-120" yWindow="-120" windowWidth="38640" windowHeight="1572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Vols'!$A$1:$N$109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M52" i="2"/>
  <c r="N52" i="2"/>
  <c r="O52" i="2"/>
  <c r="Q52" i="2"/>
  <c r="N53" i="2"/>
  <c r="N54" i="2"/>
  <c r="N55" i="2"/>
  <c r="N56" i="2"/>
  <c r="N57" i="2"/>
  <c r="N58" i="2"/>
  <c r="N59" i="2"/>
  <c r="N60" i="2"/>
  <c r="M61" i="2"/>
  <c r="N61" i="2"/>
  <c r="O61" i="2"/>
  <c r="Q61" i="2"/>
  <c r="K62" i="2"/>
  <c r="M62" i="2"/>
  <c r="O62" i="2"/>
  <c r="Q62" i="2"/>
  <c r="K67" i="2"/>
  <c r="K72" i="2"/>
  <c r="M77" i="2"/>
  <c r="J78" i="2"/>
  <c r="M78" i="2"/>
  <c r="M80" i="2"/>
  <c r="M83" i="2"/>
  <c r="M96" i="2"/>
  <c r="M97" i="2"/>
  <c r="K98" i="2"/>
  <c r="M98" i="2"/>
  <c r="N98" i="2"/>
  <c r="K104" i="2"/>
  <c r="K108" i="2"/>
</calcChain>
</file>

<file path=xl/sharedStrings.xml><?xml version="1.0" encoding="utf-8"?>
<sst xmlns="http://schemas.openxmlformats.org/spreadsheetml/2006/main" count="479" uniqueCount="234">
  <si>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</si>
  <si>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</si>
  <si>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</si>
  <si>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</si>
  <si>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</si>
  <si>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</si>
  <si>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</si>
  <si>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</si>
  <si>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</si>
  <si>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</si>
  <si>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</si>
  <si>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</si>
  <si>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</si>
  <si>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</si>
  <si>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</si>
  <si>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</si>
  <si>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</si>
  <si>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</si>
  <si>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</si>
  <si>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</si>
  <si>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</si>
  <si>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</si>
  <si>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</si>
  <si>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</si>
  <si>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</si>
  <si>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</si>
  <si>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</si>
  <si>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</si>
  <si>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</si>
  <si>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</si>
  <si>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</si>
  <si>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</si>
  <si>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</si>
  <si>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</si>
  <si>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</si>
  <si>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</si>
  <si>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</si>
  <si>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</si>
  <si>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</si>
  <si>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</si>
  <si>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</si>
  <si>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</si>
  <si>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</si>
  <si>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</si>
  <si>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</si>
  <si>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</si>
  <si>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</si>
  <si>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</si>
  <si>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</si>
  <si>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</si>
  <si>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</si>
  <si>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</si>
  <si>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</si>
  <si>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</si>
  <si>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</si>
  <si>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</si>
  <si>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</si>
  <si>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</si>
  <si>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</si>
  <si>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</si>
  <si>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</si>
  <si>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</si>
  <si>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</si>
  <si>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</si>
  <si>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</si>
  <si>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</si>
  <si>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</si>
  <si>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</si>
  <si>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</si>
  <si>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</si>
  <si>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</si>
  <si>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</si>
  <si>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</si>
  <si>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</si>
  <si>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</si>
  <si>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</si>
  <si>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</si>
  <si>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</si>
  <si>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</si>
  <si>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</si>
  <si>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</si>
  <si>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</si>
  <si>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</si>
  <si>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</si>
  <si>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</si>
  <si>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</si>
  <si>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</si>
  <si>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</si>
  <si>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</si>
  <si>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</si>
  <si>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</si>
  <si>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</si>
  <si>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</si>
  <si>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</si>
  <si>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</si>
  <si>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</si>
  <si>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</si>
  <si>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</si>
  <si>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</si>
  <si>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</si>
  <si>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</si>
  <si>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</si>
  <si>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</si>
  <si>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</si>
  <si>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</si>
  <si>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</si>
  <si>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</si>
  <si>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</si>
  <si>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</si>
  <si>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</si>
  <si>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</si>
  <si>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</si>
  <si>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</si>
  <si>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</si>
  <si>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</si>
  <si>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</si>
  <si>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</si>
  <si>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</si>
  <si>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</si>
  <si>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</si>
  <si>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</si>
  <si>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</si>
  <si>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</si>
  <si>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</si>
  <si>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</si>
  <si>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</si>
  <si>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</si>
  <si>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</si>
  <si>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</si>
  <si>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</si>
  <si>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</si>
  <si>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</si>
  <si>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</si>
  <si>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</si>
  <si>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</si>
  <si>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</si>
  <si>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</si>
  <si>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</si>
  <si>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</si>
  <si>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</si>
  <si>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</si>
  <si>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</si>
  <si>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</si>
  <si>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</si>
  <si>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</si>
  <si>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</si>
  <si>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</si>
  <si>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</si>
  <si>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</si>
  <si>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</si>
  <si>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</si>
  <si>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</si>
  <si>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</si>
  <si>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</si>
  <si>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</si>
  <si>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</si>
  <si>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</si>
  <si>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</si>
  <si>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</si>
  <si>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</si>
  <si>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</si>
  <si>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</si>
  <si>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</si>
  <si>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</si>
  <si>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</si>
  <si>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</si>
  <si>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</si>
  <si>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</si>
  <si>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</si>
  <si>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</si>
  <si>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</si>
  <si>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</si>
  <si>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</si>
  <si>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</si>
  <si>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</si>
  <si>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</si>
  <si>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</si>
  <si>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</si>
  <si>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</si>
  <si>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</si>
  <si>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</si>
  <si>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</si>
  <si>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</si>
  <si>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</si>
  <si>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</si>
  <si>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</si>
  <si>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</si>
  <si>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</si>
  <si>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</si>
  <si>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</si>
  <si>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</si>
  <si>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</si>
  <si>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</si>
  <si>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</si>
  <si>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</si>
  <si>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</si>
  <si>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</si>
  <si>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</si>
  <si>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</si>
  <si>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</si>
  <si>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</si>
  <si>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</si>
  <si>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</si>
  <si>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</si>
  <si>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</si>
  <si>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</si>
  <si>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</si>
  <si>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</si>
  <si>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</si>
  <si>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</si>
  <si>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</si>
  <si>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</si>
  <si>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</si>
  <si>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</si>
  <si>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</si>
  <si>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</si>
  <si>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</si>
  <si>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</si>
  <si>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</si>
  <si>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</si>
  <si>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</si>
  <si>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</si>
  <si>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</si>
  <si>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</si>
  <si>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</si>
  <si>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</si>
  <si>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</si>
  <si>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</si>
  <si>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</si>
  <si>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</si>
  <si>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</si>
  <si>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</si>
  <si>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</si>
  <si>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James D. Finley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</si>
</sst>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49" fontId="0" fillId="0" borderId="0" xfId="0" applyNumberFormat="1" applyBorder="1"/>
    <xf numFmtId="17" fontId="0" fillId="2" borderId="0" xfId="0" applyNumberFormat="1" applyFill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topLeftCell="C89" zoomScale="85" workbookViewId="0">
      <selection activeCell="L114" sqref="L114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192">
        <v>36831</v>
      </c>
      <c r="G2" s="82" t="s">
        <v>70</v>
      </c>
      <c r="H2" t="s">
        <v>71</v>
      </c>
      <c r="I2" s="83"/>
      <c r="K2" s="80"/>
    </row>
    <row r="3" spans="1:11" ht="15.75" x14ac:dyDescent="0.25">
      <c r="A3" s="76"/>
      <c r="B3" s="76"/>
      <c r="C3" s="81" t="s">
        <v>72</v>
      </c>
      <c r="D3" s="84">
        <v>30</v>
      </c>
      <c r="H3" t="s">
        <v>73</v>
      </c>
      <c r="I3" s="83"/>
      <c r="K3" s="80"/>
    </row>
    <row r="4" spans="1:11" x14ac:dyDescent="0.2">
      <c r="A4" s="76"/>
      <c r="B4" s="76"/>
      <c r="C4" s="85"/>
      <c r="H4" t="s">
        <v>74</v>
      </c>
      <c r="I4" s="83"/>
      <c r="K4" s="80"/>
    </row>
    <row r="5" spans="1:11" x14ac:dyDescent="0.2">
      <c r="A5" s="76"/>
      <c r="B5" s="76"/>
      <c r="C5" s="85"/>
      <c r="H5" t="s">
        <v>75</v>
      </c>
      <c r="I5" s="83"/>
      <c r="K5" s="80"/>
    </row>
    <row r="6" spans="1:11" x14ac:dyDescent="0.2">
      <c r="A6" s="76"/>
      <c r="B6" s="76"/>
      <c r="C6" s="85"/>
      <c r="H6" t="s">
        <v>76</v>
      </c>
      <c r="I6" s="83"/>
      <c r="K6" s="80"/>
    </row>
    <row r="7" spans="1:11" x14ac:dyDescent="0.2">
      <c r="A7" s="76"/>
      <c r="B7" s="76"/>
      <c r="C7" s="85"/>
      <c r="I7" s="78"/>
      <c r="J7" s="79"/>
      <c r="K7" s="80"/>
    </row>
    <row r="8" spans="1:11" x14ac:dyDescent="0.2">
      <c r="A8" s="76"/>
      <c r="B8" s="76"/>
      <c r="C8" s="85"/>
      <c r="F8" s="86" t="s">
        <v>77</v>
      </c>
      <c r="I8" s="78"/>
      <c r="J8" s="79"/>
      <c r="K8" s="80"/>
    </row>
    <row r="9" spans="1:11" ht="18" x14ac:dyDescent="0.25">
      <c r="A9" s="87" t="s">
        <v>78</v>
      </c>
      <c r="B9" s="88"/>
      <c r="C9" s="89" t="s">
        <v>79</v>
      </c>
      <c r="E9" s="90" t="s">
        <v>80</v>
      </c>
      <c r="F9" s="76" t="s">
        <v>81</v>
      </c>
      <c r="G9" s="90" t="s">
        <v>82</v>
      </c>
      <c r="H9" s="90" t="s">
        <v>83</v>
      </c>
      <c r="I9" s="91" t="s">
        <v>84</v>
      </c>
      <c r="J9" s="92"/>
      <c r="K9" s="93" t="s">
        <v>85</v>
      </c>
    </row>
    <row r="10" spans="1:11" ht="18" x14ac:dyDescent="0.25">
      <c r="A10" s="76"/>
      <c r="B10" s="90"/>
      <c r="C10" s="89"/>
      <c r="E10" s="90"/>
      <c r="F10" s="90"/>
      <c r="G10" s="90"/>
      <c r="H10" s="90"/>
      <c r="I10" s="94" t="s">
        <v>86</v>
      </c>
      <c r="J10" s="95" t="s">
        <v>87</v>
      </c>
      <c r="K10" s="93"/>
    </row>
    <row r="11" spans="1:11" x14ac:dyDescent="0.2">
      <c r="A11" s="96"/>
      <c r="B11" s="96"/>
      <c r="C11" s="97"/>
      <c r="D11" s="98"/>
      <c r="E11" s="98"/>
      <c r="F11" s="98"/>
      <c r="G11" s="98"/>
      <c r="H11" s="98"/>
      <c r="I11" s="99"/>
      <c r="J11" s="100"/>
      <c r="K11" s="101"/>
    </row>
    <row r="12" spans="1:11" ht="18" x14ac:dyDescent="0.25">
      <c r="A12" s="76"/>
      <c r="B12" s="76"/>
      <c r="C12" s="89" t="s">
        <v>88</v>
      </c>
      <c r="K12" s="102"/>
    </row>
    <row r="13" spans="1:11" ht="20.100000000000001" customHeight="1" x14ac:dyDescent="0.2">
      <c r="A13" s="103"/>
      <c r="B13" s="103"/>
      <c r="C13" s="104"/>
      <c r="D13" s="105"/>
      <c r="E13" s="105"/>
      <c r="F13" s="105"/>
      <c r="G13" s="105"/>
      <c r="H13" s="105"/>
      <c r="I13" s="106"/>
      <c r="J13" s="107"/>
      <c r="K13" s="108"/>
    </row>
    <row r="14" spans="1:11" ht="20.100000000000001" customHeight="1" x14ac:dyDescent="0.2">
      <c r="A14" s="103">
        <v>34912</v>
      </c>
      <c r="B14" s="76"/>
      <c r="C14" s="104" t="s">
        <v>89</v>
      </c>
      <c r="D14" s="105"/>
      <c r="E14" s="105" t="s">
        <v>88</v>
      </c>
      <c r="F14" s="105"/>
      <c r="G14" s="105" t="s">
        <v>90</v>
      </c>
      <c r="H14" s="105" t="s">
        <v>74</v>
      </c>
      <c r="I14" s="106">
        <v>0.85</v>
      </c>
      <c r="J14" s="107">
        <v>0</v>
      </c>
      <c r="K14" s="108">
        <v>71</v>
      </c>
    </row>
    <row r="15" spans="1:11" ht="20.100000000000001" customHeight="1" x14ac:dyDescent="0.2">
      <c r="A15" s="103">
        <v>34912</v>
      </c>
      <c r="B15" s="76"/>
      <c r="C15" s="104" t="s">
        <v>91</v>
      </c>
      <c r="D15" s="105"/>
      <c r="E15" s="105" t="s">
        <v>92</v>
      </c>
      <c r="F15" s="105"/>
      <c r="G15" s="105" t="s">
        <v>90</v>
      </c>
      <c r="H15" s="105" t="s">
        <v>74</v>
      </c>
      <c r="I15" s="106">
        <v>0.85</v>
      </c>
      <c r="J15" s="107">
        <v>0</v>
      </c>
      <c r="K15" s="108">
        <v>7</v>
      </c>
    </row>
    <row r="16" spans="1:11" ht="20.100000000000001" customHeight="1" x14ac:dyDescent="0.2">
      <c r="A16" s="103">
        <v>34912</v>
      </c>
      <c r="B16" s="76"/>
      <c r="C16" s="104" t="s">
        <v>93</v>
      </c>
      <c r="D16" s="105"/>
      <c r="E16" s="105" t="s">
        <v>94</v>
      </c>
      <c r="F16" s="105"/>
      <c r="G16" s="105" t="s">
        <v>90</v>
      </c>
      <c r="H16" s="105" t="s">
        <v>74</v>
      </c>
      <c r="I16" s="106">
        <v>0.97</v>
      </c>
      <c r="J16" s="107">
        <v>0</v>
      </c>
      <c r="K16" s="108">
        <v>39</v>
      </c>
    </row>
    <row r="17" spans="1:18" ht="20.100000000000001" customHeight="1" x14ac:dyDescent="0.2">
      <c r="A17" s="103">
        <v>34912</v>
      </c>
      <c r="B17" s="76"/>
      <c r="C17" s="104" t="s">
        <v>95</v>
      </c>
      <c r="D17" s="105"/>
      <c r="E17" s="105" t="s">
        <v>96</v>
      </c>
      <c r="F17" s="105"/>
      <c r="G17" s="105" t="s">
        <v>90</v>
      </c>
      <c r="H17" s="105" t="s">
        <v>74</v>
      </c>
      <c r="I17" s="106">
        <v>0.85</v>
      </c>
      <c r="J17" s="107">
        <v>0</v>
      </c>
      <c r="K17" s="108">
        <v>6</v>
      </c>
    </row>
    <row r="18" spans="1:18" ht="20.100000000000001" customHeight="1" x14ac:dyDescent="0.2">
      <c r="A18" s="103" t="s">
        <v>90</v>
      </c>
      <c r="B18" s="76"/>
      <c r="C18" s="104" t="s">
        <v>97</v>
      </c>
      <c r="D18" s="105"/>
      <c r="E18" s="105" t="s">
        <v>96</v>
      </c>
      <c r="F18" s="105"/>
      <c r="G18" s="105" t="s">
        <v>90</v>
      </c>
      <c r="H18" s="105" t="s">
        <v>74</v>
      </c>
      <c r="I18" s="106">
        <v>0.85</v>
      </c>
      <c r="J18" s="107">
        <v>0</v>
      </c>
      <c r="K18" s="108">
        <v>2</v>
      </c>
    </row>
    <row r="19" spans="1:18" ht="20.100000000000001" customHeight="1" x14ac:dyDescent="0.2">
      <c r="A19" s="103"/>
      <c r="B19" s="103"/>
      <c r="C19" s="104" t="s">
        <v>98</v>
      </c>
      <c r="D19" s="105"/>
      <c r="E19" s="105" t="s">
        <v>96</v>
      </c>
      <c r="F19" s="105"/>
      <c r="G19" s="105"/>
      <c r="H19" s="105"/>
      <c r="I19" s="106"/>
      <c r="J19" s="109"/>
      <c r="K19" s="108">
        <v>1260</v>
      </c>
    </row>
    <row r="20" spans="1:18" ht="20.100000000000001" customHeight="1" x14ac:dyDescent="0.2">
      <c r="A20" s="103"/>
      <c r="B20" s="103"/>
      <c r="C20" s="191" t="s">
        <v>233</v>
      </c>
      <c r="D20" s="105"/>
      <c r="E20" s="105" t="s">
        <v>96</v>
      </c>
      <c r="F20" s="105"/>
      <c r="G20" s="105"/>
      <c r="H20" s="105"/>
      <c r="I20" s="106"/>
      <c r="J20" s="109"/>
      <c r="K20" s="108">
        <v>7</v>
      </c>
    </row>
    <row r="21" spans="1:18" ht="20.100000000000001" customHeight="1" x14ac:dyDescent="0.25">
      <c r="A21" s="76"/>
      <c r="B21" s="76"/>
      <c r="C21" s="89" t="s">
        <v>99</v>
      </c>
      <c r="D21" s="110"/>
      <c r="E21" s="110"/>
      <c r="F21" s="110"/>
      <c r="G21" s="110"/>
      <c r="H21" s="110"/>
      <c r="I21" s="111"/>
      <c r="J21" s="112"/>
      <c r="K21" s="113">
        <f>SUM(K14:K20)</f>
        <v>1392</v>
      </c>
    </row>
    <row r="22" spans="1:18" ht="20.100000000000001" customHeight="1" thickBot="1" x14ac:dyDescent="0.25">
      <c r="A22" s="96"/>
      <c r="B22" s="96"/>
      <c r="C22" s="97"/>
      <c r="D22" s="98"/>
      <c r="E22" s="98"/>
      <c r="F22" s="98"/>
      <c r="G22" s="98"/>
      <c r="H22" s="98"/>
      <c r="I22" s="99"/>
      <c r="J22" s="100"/>
      <c r="K22" s="114"/>
    </row>
    <row r="23" spans="1:18" ht="20.100000000000001" customHeight="1" thickBot="1" x14ac:dyDescent="0.3">
      <c r="A23" s="76"/>
      <c r="B23" s="76"/>
      <c r="C23" s="89" t="s">
        <v>100</v>
      </c>
      <c r="I23" s="94"/>
      <c r="J23" s="95"/>
      <c r="K23" s="115" t="s">
        <v>61</v>
      </c>
      <c r="L23" s="116" t="s">
        <v>66</v>
      </c>
      <c r="M23" s="116" t="s">
        <v>101</v>
      </c>
      <c r="N23" s="117" t="s">
        <v>63</v>
      </c>
      <c r="O23" s="118" t="s">
        <v>102</v>
      </c>
      <c r="P23" s="50"/>
      <c r="Q23" s="193" t="s">
        <v>62</v>
      </c>
      <c r="R23" s="193"/>
    </row>
    <row r="24" spans="1:18" ht="20.100000000000001" customHeight="1" x14ac:dyDescent="0.2">
      <c r="A24" s="103">
        <v>34912</v>
      </c>
      <c r="B24" s="76"/>
      <c r="C24" s="104" t="s">
        <v>103</v>
      </c>
      <c r="D24" s="105"/>
      <c r="E24" s="119" t="s">
        <v>104</v>
      </c>
      <c r="F24" s="105" t="s">
        <v>103</v>
      </c>
      <c r="G24" s="105" t="s">
        <v>90</v>
      </c>
      <c r="H24" s="105" t="s">
        <v>74</v>
      </c>
      <c r="I24" s="106">
        <v>0.9</v>
      </c>
      <c r="J24" s="120">
        <v>0</v>
      </c>
      <c r="K24" s="121">
        <v>105</v>
      </c>
      <c r="L24" s="122">
        <v>142583</v>
      </c>
      <c r="M24" s="123"/>
      <c r="N24" s="124">
        <f t="shared" ref="N24:N52" si="0">+K24*(1-$R$24)</f>
        <v>94.5</v>
      </c>
      <c r="O24" s="125"/>
      <c r="Q24" s="31" t="s">
        <v>105</v>
      </c>
      <c r="R24" s="31">
        <v>0.1</v>
      </c>
    </row>
    <row r="25" spans="1:18" ht="20.100000000000001" customHeight="1" x14ac:dyDescent="0.2">
      <c r="A25" s="103">
        <v>34912</v>
      </c>
      <c r="B25" s="76"/>
      <c r="C25" s="104" t="s">
        <v>106</v>
      </c>
      <c r="D25" s="105"/>
      <c r="E25" s="119" t="s">
        <v>104</v>
      </c>
      <c r="F25" s="105" t="s">
        <v>107</v>
      </c>
      <c r="G25" s="105" t="s">
        <v>90</v>
      </c>
      <c r="H25" s="105" t="s">
        <v>74</v>
      </c>
      <c r="I25" s="106">
        <v>0.85</v>
      </c>
      <c r="J25" s="120">
        <v>0</v>
      </c>
      <c r="K25" s="126">
        <v>2</v>
      </c>
      <c r="L25" s="122">
        <v>142590</v>
      </c>
      <c r="M25" s="123"/>
      <c r="N25" s="124">
        <f t="shared" si="0"/>
        <v>1.8</v>
      </c>
      <c r="O25" s="125"/>
      <c r="Q25" s="31" t="s">
        <v>67</v>
      </c>
      <c r="R25" s="31">
        <v>0.21920000000000001</v>
      </c>
    </row>
    <row r="26" spans="1:18" ht="20.100000000000001" customHeight="1" x14ac:dyDescent="0.2">
      <c r="A26" s="103">
        <v>34912</v>
      </c>
      <c r="B26" s="76"/>
      <c r="C26" s="104" t="s">
        <v>108</v>
      </c>
      <c r="D26" s="105"/>
      <c r="E26" s="119" t="s">
        <v>104</v>
      </c>
      <c r="F26" s="105" t="s">
        <v>109</v>
      </c>
      <c r="G26" s="105" t="s">
        <v>90</v>
      </c>
      <c r="H26" s="105" t="s">
        <v>74</v>
      </c>
      <c r="I26" s="106">
        <v>0.85</v>
      </c>
      <c r="J26" s="120">
        <v>0</v>
      </c>
      <c r="K26" s="126">
        <v>6</v>
      </c>
      <c r="L26" s="122">
        <v>142608</v>
      </c>
      <c r="M26" s="123"/>
      <c r="N26" s="124">
        <f t="shared" si="0"/>
        <v>5.4</v>
      </c>
      <c r="O26" s="125"/>
    </row>
    <row r="27" spans="1:18" ht="20.100000000000001" customHeight="1" x14ac:dyDescent="0.2">
      <c r="A27" s="127"/>
      <c r="B27" s="88"/>
      <c r="C27" s="128" t="s">
        <v>110</v>
      </c>
      <c r="D27" s="105"/>
      <c r="E27" s="119" t="s">
        <v>104</v>
      </c>
      <c r="F27" s="105" t="s">
        <v>111</v>
      </c>
      <c r="G27" s="105" t="s">
        <v>90</v>
      </c>
      <c r="H27" s="105" t="s">
        <v>74</v>
      </c>
      <c r="I27" s="106">
        <v>0.85</v>
      </c>
      <c r="J27" s="120">
        <v>0</v>
      </c>
      <c r="K27" s="126">
        <v>6</v>
      </c>
      <c r="L27" s="122">
        <v>142611</v>
      </c>
      <c r="M27" s="123"/>
      <c r="N27" s="124">
        <f t="shared" si="0"/>
        <v>5.4</v>
      </c>
      <c r="O27" s="125"/>
    </row>
    <row r="28" spans="1:18" ht="20.100000000000001" customHeight="1" x14ac:dyDescent="0.2">
      <c r="A28" s="103">
        <v>34912</v>
      </c>
      <c r="B28" s="76"/>
      <c r="C28" s="129" t="s">
        <v>112</v>
      </c>
      <c r="D28" s="130"/>
      <c r="E28" s="119" t="s">
        <v>104</v>
      </c>
      <c r="F28" s="105" t="s">
        <v>113</v>
      </c>
      <c r="G28" s="105" t="s">
        <v>90</v>
      </c>
      <c r="H28" s="105" t="s">
        <v>74</v>
      </c>
      <c r="I28" s="106">
        <v>0.85</v>
      </c>
      <c r="J28" s="120">
        <v>0</v>
      </c>
      <c r="K28" s="126">
        <v>0</v>
      </c>
      <c r="L28" s="122">
        <v>142613</v>
      </c>
      <c r="M28" s="123"/>
      <c r="N28" s="124">
        <f t="shared" si="0"/>
        <v>0</v>
      </c>
      <c r="O28" s="125"/>
      <c r="P28" t="s">
        <v>232</v>
      </c>
    </row>
    <row r="29" spans="1:18" ht="20.100000000000001" customHeight="1" x14ac:dyDescent="0.2">
      <c r="A29" s="103">
        <v>34912</v>
      </c>
      <c r="B29" s="76"/>
      <c r="C29" s="131" t="s">
        <v>114</v>
      </c>
      <c r="D29" s="105"/>
      <c r="E29" s="119" t="s">
        <v>104</v>
      </c>
      <c r="F29" s="105" t="s">
        <v>115</v>
      </c>
      <c r="G29" s="105" t="s">
        <v>90</v>
      </c>
      <c r="H29" s="105" t="s">
        <v>74</v>
      </c>
      <c r="I29" s="106">
        <v>0.85</v>
      </c>
      <c r="J29" s="120">
        <v>0</v>
      </c>
      <c r="K29" s="126">
        <v>9</v>
      </c>
      <c r="L29" s="122">
        <v>142796</v>
      </c>
      <c r="M29" s="123"/>
      <c r="N29" s="124">
        <f t="shared" si="0"/>
        <v>8.1</v>
      </c>
      <c r="O29" s="125"/>
    </row>
    <row r="30" spans="1:18" ht="20.100000000000001" customHeight="1" x14ac:dyDescent="0.2">
      <c r="A30" s="103">
        <v>35247</v>
      </c>
      <c r="B30" s="76"/>
      <c r="C30" s="132" t="s">
        <v>116</v>
      </c>
      <c r="D30" s="19"/>
      <c r="E30" s="119" t="s">
        <v>104</v>
      </c>
      <c r="F30" s="105" t="s">
        <v>116</v>
      </c>
      <c r="G30" s="105" t="s">
        <v>90</v>
      </c>
      <c r="H30" s="105" t="s">
        <v>74</v>
      </c>
      <c r="I30" s="106">
        <v>0.98</v>
      </c>
      <c r="J30" s="120">
        <v>0.01</v>
      </c>
      <c r="K30" s="126">
        <v>17</v>
      </c>
      <c r="L30" s="122">
        <v>142797</v>
      </c>
      <c r="M30" s="123"/>
      <c r="N30" s="124">
        <f t="shared" si="0"/>
        <v>15.3</v>
      </c>
      <c r="O30" s="125"/>
    </row>
    <row r="31" spans="1:18" ht="20.100000000000001" customHeight="1" x14ac:dyDescent="0.2">
      <c r="A31" s="103">
        <v>34912</v>
      </c>
      <c r="B31" s="76"/>
      <c r="C31" s="104" t="s">
        <v>117</v>
      </c>
      <c r="D31" s="105"/>
      <c r="E31" s="119" t="s">
        <v>104</v>
      </c>
      <c r="F31" s="105" t="s">
        <v>118</v>
      </c>
      <c r="G31" s="105" t="s">
        <v>90</v>
      </c>
      <c r="H31" s="105" t="s">
        <v>74</v>
      </c>
      <c r="I31" s="106">
        <v>0.85</v>
      </c>
      <c r="J31" s="120">
        <v>0</v>
      </c>
      <c r="K31" s="126">
        <v>2</v>
      </c>
      <c r="L31" s="122">
        <v>142798</v>
      </c>
      <c r="M31" s="123"/>
      <c r="N31" s="124">
        <f t="shared" si="0"/>
        <v>1.8</v>
      </c>
      <c r="O31" s="125"/>
    </row>
    <row r="32" spans="1:18" ht="20.100000000000001" customHeight="1" x14ac:dyDescent="0.2">
      <c r="A32" s="133">
        <v>36281</v>
      </c>
      <c r="B32" s="133">
        <v>36646</v>
      </c>
      <c r="C32" s="134" t="s">
        <v>119</v>
      </c>
      <c r="D32" s="119"/>
      <c r="E32" s="119" t="s">
        <v>104</v>
      </c>
      <c r="F32" s="119" t="s">
        <v>120</v>
      </c>
      <c r="G32" s="119" t="s">
        <v>90</v>
      </c>
      <c r="H32" s="119" t="s">
        <v>74</v>
      </c>
      <c r="I32" s="135">
        <v>0.85</v>
      </c>
      <c r="J32" s="120"/>
      <c r="K32" s="126">
        <v>10</v>
      </c>
      <c r="L32" s="122">
        <v>142799</v>
      </c>
      <c r="M32" s="123"/>
      <c r="N32" s="124">
        <f t="shared" si="0"/>
        <v>9</v>
      </c>
      <c r="O32" s="125"/>
    </row>
    <row r="33" spans="1:16" ht="20.100000000000001" customHeight="1" x14ac:dyDescent="0.2">
      <c r="A33" s="133">
        <v>36373</v>
      </c>
      <c r="B33" s="133">
        <v>36738</v>
      </c>
      <c r="C33" s="134" t="s">
        <v>121</v>
      </c>
      <c r="D33" s="119"/>
      <c r="E33" s="119" t="s">
        <v>104</v>
      </c>
      <c r="F33" s="119" t="s">
        <v>122</v>
      </c>
      <c r="G33" s="119"/>
      <c r="H33" s="119" t="s">
        <v>123</v>
      </c>
      <c r="I33" s="135">
        <v>0.85</v>
      </c>
      <c r="J33" s="136">
        <v>0</v>
      </c>
      <c r="K33" s="137">
        <v>2</v>
      </c>
      <c r="L33" s="122">
        <v>142801</v>
      </c>
      <c r="M33" s="123"/>
      <c r="N33" s="124">
        <f t="shared" si="0"/>
        <v>1.8</v>
      </c>
      <c r="O33" s="125"/>
    </row>
    <row r="34" spans="1:16" ht="20.100000000000001" customHeight="1" x14ac:dyDescent="0.2">
      <c r="A34" s="103">
        <v>35582</v>
      </c>
      <c r="B34" s="76"/>
      <c r="C34" s="138" t="s">
        <v>124</v>
      </c>
      <c r="D34" s="119"/>
      <c r="E34" s="119" t="s">
        <v>104</v>
      </c>
      <c r="F34" s="104" t="s">
        <v>125</v>
      </c>
      <c r="G34" s="105"/>
      <c r="H34" s="105" t="s">
        <v>74</v>
      </c>
      <c r="I34" s="106">
        <v>0.85</v>
      </c>
      <c r="J34" s="120">
        <v>-0.1542</v>
      </c>
      <c r="K34" s="126">
        <v>5</v>
      </c>
      <c r="L34" s="122">
        <v>142802</v>
      </c>
      <c r="M34" s="123"/>
      <c r="N34" s="124">
        <f t="shared" si="0"/>
        <v>4.5</v>
      </c>
      <c r="O34" s="125"/>
    </row>
    <row r="35" spans="1:16" ht="20.100000000000001" customHeight="1" x14ac:dyDescent="0.2">
      <c r="A35" s="133" t="s">
        <v>90</v>
      </c>
      <c r="B35" s="10"/>
      <c r="C35" s="139" t="s">
        <v>126</v>
      </c>
      <c r="D35" s="140"/>
      <c r="E35" s="119" t="s">
        <v>104</v>
      </c>
      <c r="F35" s="119" t="s">
        <v>127</v>
      </c>
      <c r="G35" s="119"/>
      <c r="H35" s="119" t="s">
        <v>74</v>
      </c>
      <c r="I35" s="135">
        <v>0.85</v>
      </c>
      <c r="J35" s="120">
        <v>0</v>
      </c>
      <c r="K35" s="126">
        <v>0</v>
      </c>
      <c r="L35" s="122">
        <v>142803</v>
      </c>
      <c r="M35" s="123"/>
      <c r="N35" s="124">
        <f t="shared" si="0"/>
        <v>0</v>
      </c>
      <c r="O35" s="125"/>
      <c r="P35" t="s">
        <v>232</v>
      </c>
    </row>
    <row r="36" spans="1:16" ht="20.100000000000001" customHeight="1" x14ac:dyDescent="0.2">
      <c r="A36" s="103">
        <v>34912</v>
      </c>
      <c r="B36" s="76"/>
      <c r="C36" s="131" t="s">
        <v>128</v>
      </c>
      <c r="D36" s="105"/>
      <c r="E36" s="119" t="s">
        <v>104</v>
      </c>
      <c r="F36" s="105" t="s">
        <v>129</v>
      </c>
      <c r="G36" s="105" t="s">
        <v>90</v>
      </c>
      <c r="H36" s="105" t="s">
        <v>74</v>
      </c>
      <c r="I36" s="106">
        <v>0.85</v>
      </c>
      <c r="J36" s="120">
        <v>0</v>
      </c>
      <c r="K36" s="126">
        <v>0</v>
      </c>
      <c r="L36" s="122">
        <v>142804</v>
      </c>
      <c r="M36" s="123"/>
      <c r="N36" s="124">
        <f t="shared" si="0"/>
        <v>0</v>
      </c>
      <c r="O36" s="125"/>
      <c r="P36" t="s">
        <v>232</v>
      </c>
    </row>
    <row r="37" spans="1:16" ht="20.100000000000001" customHeight="1" x14ac:dyDescent="0.2">
      <c r="A37" s="103">
        <v>34912</v>
      </c>
      <c r="B37" s="76"/>
      <c r="C37" s="104" t="s">
        <v>130</v>
      </c>
      <c r="D37" s="105"/>
      <c r="E37" s="119" t="s">
        <v>104</v>
      </c>
      <c r="F37" s="105" t="s">
        <v>131</v>
      </c>
      <c r="G37" s="105" t="s">
        <v>90</v>
      </c>
      <c r="H37" s="105" t="s">
        <v>74</v>
      </c>
      <c r="I37" s="106">
        <v>0.85</v>
      </c>
      <c r="J37" s="120">
        <v>0</v>
      </c>
      <c r="K37" s="126">
        <v>0</v>
      </c>
      <c r="L37" s="122">
        <v>142805</v>
      </c>
      <c r="M37" s="123"/>
      <c r="N37" s="124">
        <f t="shared" si="0"/>
        <v>0</v>
      </c>
      <c r="O37" s="125"/>
      <c r="P37" t="s">
        <v>232</v>
      </c>
    </row>
    <row r="38" spans="1:16" ht="20.100000000000001" customHeight="1" x14ac:dyDescent="0.2">
      <c r="A38" s="133">
        <v>34912</v>
      </c>
      <c r="B38" s="10"/>
      <c r="C38" s="119" t="s">
        <v>132</v>
      </c>
      <c r="D38" s="119"/>
      <c r="E38" s="119" t="s">
        <v>104</v>
      </c>
      <c r="F38" s="119" t="s">
        <v>133</v>
      </c>
      <c r="G38" s="119"/>
      <c r="H38" s="119" t="s">
        <v>74</v>
      </c>
      <c r="I38" s="135">
        <v>1</v>
      </c>
      <c r="J38" s="120">
        <v>-0.02</v>
      </c>
      <c r="K38" s="126">
        <v>9</v>
      </c>
      <c r="L38" s="122">
        <v>142807</v>
      </c>
      <c r="M38" s="123"/>
      <c r="N38" s="124">
        <f t="shared" si="0"/>
        <v>8.1</v>
      </c>
      <c r="O38" s="125"/>
    </row>
    <row r="39" spans="1:16" ht="20.100000000000001" customHeight="1" x14ac:dyDescent="0.2">
      <c r="A39" s="103">
        <v>34912</v>
      </c>
      <c r="B39" s="76"/>
      <c r="C39" s="128" t="s">
        <v>134</v>
      </c>
      <c r="D39" s="105"/>
      <c r="E39" s="119" t="s">
        <v>104</v>
      </c>
      <c r="F39" s="105" t="s">
        <v>135</v>
      </c>
      <c r="G39" s="105" t="s">
        <v>90</v>
      </c>
      <c r="H39" s="105" t="s">
        <v>74</v>
      </c>
      <c r="I39" s="106">
        <v>0.85</v>
      </c>
      <c r="J39" s="120">
        <v>0</v>
      </c>
      <c r="K39" s="126">
        <v>1</v>
      </c>
      <c r="L39" s="122">
        <v>142810</v>
      </c>
      <c r="M39" s="123"/>
      <c r="N39" s="124">
        <f t="shared" si="0"/>
        <v>0.9</v>
      </c>
      <c r="O39" s="125"/>
    </row>
    <row r="40" spans="1:16" ht="20.100000000000001" customHeight="1" x14ac:dyDescent="0.2">
      <c r="A40" s="103">
        <v>34912</v>
      </c>
      <c r="B40" s="76"/>
      <c r="C40" s="129" t="s">
        <v>136</v>
      </c>
      <c r="D40" s="130"/>
      <c r="E40" s="119" t="s">
        <v>104</v>
      </c>
      <c r="F40" s="105" t="s">
        <v>137</v>
      </c>
      <c r="G40" s="105" t="s">
        <v>90</v>
      </c>
      <c r="H40" s="105" t="s">
        <v>74</v>
      </c>
      <c r="I40" s="106">
        <v>0.85</v>
      </c>
      <c r="J40" s="120">
        <v>0</v>
      </c>
      <c r="K40" s="126">
        <v>12</v>
      </c>
      <c r="L40" s="122">
        <v>142811</v>
      </c>
      <c r="M40" s="123"/>
      <c r="N40" s="124">
        <f t="shared" si="0"/>
        <v>10.8</v>
      </c>
      <c r="O40" s="125"/>
    </row>
    <row r="41" spans="1:16" ht="20.100000000000001" customHeight="1" x14ac:dyDescent="0.2">
      <c r="A41" s="103">
        <v>34912</v>
      </c>
      <c r="B41" s="76"/>
      <c r="C41" s="131" t="s">
        <v>138</v>
      </c>
      <c r="D41" s="105"/>
      <c r="E41" s="119" t="s">
        <v>104</v>
      </c>
      <c r="F41" s="105" t="s">
        <v>139</v>
      </c>
      <c r="G41" s="105" t="s">
        <v>90</v>
      </c>
      <c r="H41" s="105" t="s">
        <v>74</v>
      </c>
      <c r="I41" s="106">
        <v>0.85</v>
      </c>
      <c r="J41" s="120">
        <v>0</v>
      </c>
      <c r="K41" s="126">
        <v>10</v>
      </c>
      <c r="L41" s="122">
        <v>144905</v>
      </c>
      <c r="M41" s="123"/>
      <c r="N41" s="124">
        <f t="shared" si="0"/>
        <v>9</v>
      </c>
      <c r="O41" s="125"/>
    </row>
    <row r="42" spans="1:16" ht="20.100000000000001" customHeight="1" x14ac:dyDescent="0.2">
      <c r="A42" s="103">
        <v>34912</v>
      </c>
      <c r="B42" s="76"/>
      <c r="C42" s="104" t="s">
        <v>140</v>
      </c>
      <c r="D42" s="105"/>
      <c r="E42" s="119" t="s">
        <v>104</v>
      </c>
      <c r="F42" s="105" t="s">
        <v>141</v>
      </c>
      <c r="G42" s="105" t="s">
        <v>90</v>
      </c>
      <c r="H42" s="105" t="s">
        <v>74</v>
      </c>
      <c r="I42" s="106">
        <v>0.85</v>
      </c>
      <c r="J42" s="120">
        <v>0</v>
      </c>
      <c r="K42" s="126">
        <v>0</v>
      </c>
      <c r="L42" s="122">
        <v>144909</v>
      </c>
      <c r="M42" s="123"/>
      <c r="N42" s="124">
        <f t="shared" si="0"/>
        <v>0</v>
      </c>
      <c r="O42" s="125"/>
      <c r="P42" t="s">
        <v>232</v>
      </c>
    </row>
    <row r="43" spans="1:16" ht="20.100000000000001" customHeight="1" x14ac:dyDescent="0.2">
      <c r="A43" s="133">
        <v>36373</v>
      </c>
      <c r="B43" s="133">
        <v>36738</v>
      </c>
      <c r="C43" s="139" t="s">
        <v>142</v>
      </c>
      <c r="D43" s="140"/>
      <c r="E43" s="119" t="s">
        <v>104</v>
      </c>
      <c r="F43" s="119" t="s">
        <v>143</v>
      </c>
      <c r="G43" s="119"/>
      <c r="H43" s="119" t="s">
        <v>123</v>
      </c>
      <c r="I43" s="135">
        <v>0.85</v>
      </c>
      <c r="J43" s="136">
        <v>0</v>
      </c>
      <c r="K43" s="137">
        <v>0</v>
      </c>
      <c r="L43" s="122">
        <v>144912</v>
      </c>
      <c r="M43" s="123"/>
      <c r="N43" s="124">
        <f t="shared" si="0"/>
        <v>0</v>
      </c>
      <c r="O43" s="125"/>
    </row>
    <row r="44" spans="1:16" ht="20.100000000000001" customHeight="1" x14ac:dyDescent="0.2">
      <c r="A44" s="133">
        <v>35977</v>
      </c>
      <c r="B44" s="10"/>
      <c r="C44" s="139" t="s">
        <v>144</v>
      </c>
      <c r="D44" s="140"/>
      <c r="E44" s="119" t="s">
        <v>104</v>
      </c>
      <c r="F44" s="119" t="s">
        <v>145</v>
      </c>
      <c r="G44" s="119"/>
      <c r="H44" s="119" t="s">
        <v>123</v>
      </c>
      <c r="I44" s="135">
        <v>0.85</v>
      </c>
      <c r="J44" s="136"/>
      <c r="K44" s="137">
        <v>33</v>
      </c>
      <c r="L44" s="122">
        <v>144914</v>
      </c>
      <c r="M44" s="123"/>
      <c r="N44" s="124">
        <f t="shared" si="0"/>
        <v>29.7</v>
      </c>
      <c r="O44" s="125"/>
    </row>
    <row r="45" spans="1:16" ht="20.100000000000001" customHeight="1" x14ac:dyDescent="0.2">
      <c r="A45" s="103">
        <v>35339</v>
      </c>
      <c r="B45" s="76"/>
      <c r="C45" s="129" t="s">
        <v>146</v>
      </c>
      <c r="D45" s="130"/>
      <c r="E45" s="119" t="s">
        <v>104</v>
      </c>
      <c r="F45" s="105" t="s">
        <v>147</v>
      </c>
      <c r="G45" s="105" t="s">
        <v>90</v>
      </c>
      <c r="H45" s="105" t="s">
        <v>148</v>
      </c>
      <c r="I45" s="106">
        <v>1</v>
      </c>
      <c r="J45" s="120"/>
      <c r="K45" s="126">
        <v>451</v>
      </c>
      <c r="L45" s="122">
        <v>144917</v>
      </c>
      <c r="M45" s="123"/>
      <c r="N45" s="124">
        <f t="shared" si="0"/>
        <v>405.90000000000003</v>
      </c>
      <c r="O45" s="125"/>
    </row>
    <row r="46" spans="1:16" ht="20.100000000000001" customHeight="1" x14ac:dyDescent="0.2">
      <c r="A46" s="133">
        <v>36281</v>
      </c>
      <c r="B46" s="133">
        <v>36646</v>
      </c>
      <c r="C46" s="139" t="s">
        <v>149</v>
      </c>
      <c r="D46" s="140"/>
      <c r="E46" s="119" t="s">
        <v>104</v>
      </c>
      <c r="F46" s="119" t="s">
        <v>149</v>
      </c>
      <c r="G46" s="119"/>
      <c r="H46" s="119" t="s">
        <v>74</v>
      </c>
      <c r="I46" s="135">
        <v>0.85</v>
      </c>
      <c r="J46" s="120"/>
      <c r="K46" s="126">
        <v>6</v>
      </c>
      <c r="L46" s="122">
        <v>144918</v>
      </c>
      <c r="M46" s="123"/>
      <c r="N46" s="124">
        <f t="shared" si="0"/>
        <v>5.4</v>
      </c>
      <c r="O46" s="125"/>
    </row>
    <row r="47" spans="1:16" ht="20.100000000000001" customHeight="1" x14ac:dyDescent="0.2">
      <c r="A47" s="133">
        <v>36220</v>
      </c>
      <c r="B47" s="133"/>
      <c r="C47" s="141" t="s">
        <v>150</v>
      </c>
      <c r="D47" s="142"/>
      <c r="E47" s="119" t="s">
        <v>104</v>
      </c>
      <c r="F47" s="134" t="s">
        <v>150</v>
      </c>
      <c r="G47" s="119"/>
      <c r="H47" s="119" t="s">
        <v>148</v>
      </c>
      <c r="I47" s="135">
        <v>1</v>
      </c>
      <c r="J47" s="120"/>
      <c r="K47" s="126">
        <v>56</v>
      </c>
      <c r="L47" s="122">
        <v>144922</v>
      </c>
      <c r="M47" s="123"/>
      <c r="N47" s="124">
        <f t="shared" si="0"/>
        <v>50.4</v>
      </c>
      <c r="O47" s="125"/>
    </row>
    <row r="48" spans="1:16" ht="20.100000000000001" customHeight="1" x14ac:dyDescent="0.2">
      <c r="A48" s="133">
        <v>36220</v>
      </c>
      <c r="B48" s="133"/>
      <c r="C48" s="134" t="s">
        <v>151</v>
      </c>
      <c r="D48" s="119"/>
      <c r="E48" s="119" t="s">
        <v>104</v>
      </c>
      <c r="F48" s="134" t="s">
        <v>151</v>
      </c>
      <c r="G48" s="119"/>
      <c r="H48" s="119" t="s">
        <v>148</v>
      </c>
      <c r="I48" s="135">
        <v>1</v>
      </c>
      <c r="J48" s="120"/>
      <c r="K48" s="126">
        <v>88</v>
      </c>
      <c r="L48" s="122">
        <v>144927</v>
      </c>
      <c r="M48" s="123"/>
      <c r="N48" s="124">
        <f t="shared" si="0"/>
        <v>79.2</v>
      </c>
      <c r="O48" s="125"/>
    </row>
    <row r="49" spans="1:18" ht="20.100000000000001" customHeight="1" x14ac:dyDescent="0.2">
      <c r="A49" s="133">
        <v>36220</v>
      </c>
      <c r="B49" s="133"/>
      <c r="C49" s="134" t="s">
        <v>152</v>
      </c>
      <c r="D49" s="119"/>
      <c r="E49" s="119" t="s">
        <v>104</v>
      </c>
      <c r="F49" s="134" t="s">
        <v>153</v>
      </c>
      <c r="G49" s="119"/>
      <c r="H49" s="119" t="s">
        <v>148</v>
      </c>
      <c r="I49" s="135">
        <v>1</v>
      </c>
      <c r="J49" s="120"/>
      <c r="K49" s="126">
        <v>19</v>
      </c>
      <c r="L49" s="122">
        <v>144932</v>
      </c>
      <c r="M49" s="123"/>
      <c r="N49" s="124">
        <f t="shared" si="0"/>
        <v>17.100000000000001</v>
      </c>
      <c r="O49" s="125"/>
    </row>
    <row r="50" spans="1:18" ht="20.100000000000001" customHeight="1" x14ac:dyDescent="0.2">
      <c r="A50" s="133">
        <v>36220</v>
      </c>
      <c r="B50" s="133"/>
      <c r="C50" s="134" t="s">
        <v>154</v>
      </c>
      <c r="D50" s="119"/>
      <c r="E50" s="119" t="s">
        <v>104</v>
      </c>
      <c r="F50" s="134" t="s">
        <v>154</v>
      </c>
      <c r="G50" s="119"/>
      <c r="H50" s="119" t="s">
        <v>148</v>
      </c>
      <c r="I50" s="135">
        <v>1</v>
      </c>
      <c r="J50" s="120"/>
      <c r="K50" s="126">
        <v>10</v>
      </c>
      <c r="L50" s="122">
        <v>144933</v>
      </c>
      <c r="M50" s="123"/>
      <c r="N50" s="124">
        <f t="shared" si="0"/>
        <v>9</v>
      </c>
      <c r="O50" s="125"/>
    </row>
    <row r="51" spans="1:18" s="145" customFormat="1" ht="20.100000000000001" customHeight="1" x14ac:dyDescent="0.2">
      <c r="A51" s="133">
        <v>36373</v>
      </c>
      <c r="B51" s="133">
        <v>36738</v>
      </c>
      <c r="C51" s="143" t="s">
        <v>155</v>
      </c>
      <c r="D51" s="144"/>
      <c r="E51" s="119" t="s">
        <v>104</v>
      </c>
      <c r="F51" s="134" t="s">
        <v>155</v>
      </c>
      <c r="G51" s="119"/>
      <c r="H51" s="119" t="s">
        <v>74</v>
      </c>
      <c r="I51" s="135">
        <v>0.85</v>
      </c>
      <c r="J51" s="120"/>
      <c r="K51" s="126">
        <v>49</v>
      </c>
      <c r="L51" s="122">
        <v>144936</v>
      </c>
      <c r="M51" s="123"/>
      <c r="N51" s="124">
        <f t="shared" si="0"/>
        <v>44.1</v>
      </c>
      <c r="O51" s="125"/>
    </row>
    <row r="52" spans="1:18" ht="20.100000000000001" customHeight="1" x14ac:dyDescent="0.2">
      <c r="A52" s="103">
        <v>34912</v>
      </c>
      <c r="B52" s="76"/>
      <c r="C52" s="132" t="s">
        <v>156</v>
      </c>
      <c r="D52" s="105"/>
      <c r="E52" s="119" t="s">
        <v>104</v>
      </c>
      <c r="F52" s="19" t="s">
        <v>157</v>
      </c>
      <c r="G52" s="105" t="s">
        <v>90</v>
      </c>
      <c r="H52" s="105" t="s">
        <v>74</v>
      </c>
      <c r="I52" s="106">
        <v>0.85</v>
      </c>
      <c r="J52" s="120">
        <v>0</v>
      </c>
      <c r="K52" s="126">
        <v>0</v>
      </c>
      <c r="L52" s="122">
        <v>145111</v>
      </c>
      <c r="M52" s="123">
        <f>SUM(K24:K52)</f>
        <v>908</v>
      </c>
      <c r="N52" s="124">
        <f t="shared" si="0"/>
        <v>0</v>
      </c>
      <c r="O52" s="125">
        <f>SUM(N24:N52)</f>
        <v>817.2</v>
      </c>
      <c r="Q52" s="146">
        <f>+M52-O52</f>
        <v>90.799999999999955</v>
      </c>
      <c r="R52" t="s">
        <v>232</v>
      </c>
    </row>
    <row r="53" spans="1:18" ht="20.100000000000001" customHeight="1" x14ac:dyDescent="0.2">
      <c r="A53" s="133">
        <v>35612</v>
      </c>
      <c r="B53" s="10"/>
      <c r="C53" s="134" t="s">
        <v>158</v>
      </c>
      <c r="D53" s="119"/>
      <c r="E53" s="119" t="s">
        <v>67</v>
      </c>
      <c r="F53" s="119" t="s">
        <v>159</v>
      </c>
      <c r="G53" s="119"/>
      <c r="H53" s="119" t="s">
        <v>74</v>
      </c>
      <c r="I53" s="135">
        <v>0.85</v>
      </c>
      <c r="J53" s="147">
        <v>-0.1542</v>
      </c>
      <c r="K53" s="148">
        <v>0</v>
      </c>
      <c r="L53" s="122">
        <v>142574</v>
      </c>
      <c r="M53" s="123"/>
      <c r="N53" s="124">
        <f t="shared" ref="N53:N61" si="1">+K53*(1-$R$25)</f>
        <v>0</v>
      </c>
      <c r="O53" s="125"/>
      <c r="P53" t="s">
        <v>232</v>
      </c>
      <c r="Q53" s="146"/>
    </row>
    <row r="54" spans="1:18" ht="20.100000000000001" customHeight="1" x14ac:dyDescent="0.2">
      <c r="A54" s="103">
        <v>35034</v>
      </c>
      <c r="B54" s="76"/>
      <c r="C54" s="128" t="s">
        <v>160</v>
      </c>
      <c r="D54" s="105"/>
      <c r="E54" s="119" t="s">
        <v>67</v>
      </c>
      <c r="F54" s="105" t="s">
        <v>161</v>
      </c>
      <c r="G54" s="105" t="s">
        <v>90</v>
      </c>
      <c r="H54" s="105" t="s">
        <v>74</v>
      </c>
      <c r="I54" s="106">
        <v>0.85</v>
      </c>
      <c r="J54" s="120">
        <v>0</v>
      </c>
      <c r="K54" s="126">
        <v>5</v>
      </c>
      <c r="L54" s="122">
        <v>142577</v>
      </c>
      <c r="M54" s="123"/>
      <c r="N54" s="124">
        <f t="shared" si="1"/>
        <v>3.9039999999999999</v>
      </c>
      <c r="O54" s="125"/>
      <c r="Q54" s="146"/>
    </row>
    <row r="55" spans="1:18" ht="20.100000000000001" customHeight="1" x14ac:dyDescent="0.2">
      <c r="A55" s="103">
        <v>34912</v>
      </c>
      <c r="B55" s="76"/>
      <c r="C55" s="129" t="s">
        <v>162</v>
      </c>
      <c r="D55" s="130"/>
      <c r="E55" s="119" t="s">
        <v>67</v>
      </c>
      <c r="F55" s="105" t="s">
        <v>163</v>
      </c>
      <c r="G55" s="105" t="s">
        <v>90</v>
      </c>
      <c r="H55" s="105" t="s">
        <v>74</v>
      </c>
      <c r="I55" s="106">
        <v>1</v>
      </c>
      <c r="J55" s="120">
        <v>0</v>
      </c>
      <c r="K55" s="126">
        <v>2007</v>
      </c>
      <c r="L55" s="122">
        <v>142580</v>
      </c>
      <c r="M55" s="123"/>
      <c r="N55" s="124">
        <f t="shared" si="1"/>
        <v>1567.0655999999999</v>
      </c>
      <c r="O55" s="125"/>
      <c r="Q55" s="146"/>
    </row>
    <row r="56" spans="1:18" ht="20.100000000000001" customHeight="1" x14ac:dyDescent="0.2">
      <c r="A56" s="103">
        <v>35034</v>
      </c>
      <c r="B56" s="76"/>
      <c r="C56" s="149" t="s">
        <v>164</v>
      </c>
      <c r="D56" s="130"/>
      <c r="E56" s="119" t="s">
        <v>67</v>
      </c>
      <c r="F56" s="40" t="s">
        <v>164</v>
      </c>
      <c r="G56" s="105" t="s">
        <v>90</v>
      </c>
      <c r="H56" s="105" t="s">
        <v>74</v>
      </c>
      <c r="I56" s="106">
        <v>0.85</v>
      </c>
      <c r="J56" s="120">
        <v>0</v>
      </c>
      <c r="K56" s="126">
        <v>1</v>
      </c>
      <c r="L56" s="122">
        <v>142582</v>
      </c>
      <c r="M56" s="123"/>
      <c r="N56" s="124">
        <f t="shared" si="1"/>
        <v>0.78079999999999994</v>
      </c>
      <c r="O56" s="125"/>
      <c r="Q56" s="146"/>
    </row>
    <row r="57" spans="1:18" ht="20.100000000000001" customHeight="1" x14ac:dyDescent="0.2">
      <c r="A57" s="103">
        <v>34912</v>
      </c>
      <c r="B57" s="76"/>
      <c r="C57" s="129" t="s">
        <v>165</v>
      </c>
      <c r="D57" s="130"/>
      <c r="E57" s="119" t="s">
        <v>67</v>
      </c>
      <c r="F57" s="40" t="s">
        <v>166</v>
      </c>
      <c r="G57" s="105" t="s">
        <v>90</v>
      </c>
      <c r="H57" s="105" t="s">
        <v>74</v>
      </c>
      <c r="I57" s="106">
        <v>1</v>
      </c>
      <c r="J57" s="120">
        <v>-0.02</v>
      </c>
      <c r="K57" s="126">
        <v>9</v>
      </c>
      <c r="L57" s="122">
        <v>142625</v>
      </c>
      <c r="M57" s="123"/>
      <c r="N57" s="124">
        <f t="shared" si="1"/>
        <v>7.0271999999999997</v>
      </c>
      <c r="O57" s="125"/>
      <c r="Q57" s="146"/>
    </row>
    <row r="58" spans="1:18" ht="20.100000000000001" customHeight="1" x14ac:dyDescent="0.2">
      <c r="A58" s="103">
        <v>34912</v>
      </c>
      <c r="B58" s="76"/>
      <c r="C58" s="149" t="s">
        <v>167</v>
      </c>
      <c r="D58" s="130"/>
      <c r="E58" s="119" t="s">
        <v>67</v>
      </c>
      <c r="F58" s="25" t="s">
        <v>168</v>
      </c>
      <c r="G58" s="105" t="s">
        <v>90</v>
      </c>
      <c r="H58" s="105" t="s">
        <v>74</v>
      </c>
      <c r="I58" s="106">
        <v>0.92</v>
      </c>
      <c r="J58" s="120">
        <v>0</v>
      </c>
      <c r="K58" s="126">
        <v>10</v>
      </c>
      <c r="L58" s="122">
        <v>142795</v>
      </c>
      <c r="M58" s="123"/>
      <c r="N58" s="124">
        <f t="shared" si="1"/>
        <v>7.8079999999999998</v>
      </c>
      <c r="O58" s="125"/>
      <c r="Q58" s="146"/>
    </row>
    <row r="59" spans="1:18" ht="20.100000000000001" customHeight="1" x14ac:dyDescent="0.2">
      <c r="A59" s="103">
        <v>35034</v>
      </c>
      <c r="B59" s="76"/>
      <c r="C59" s="149" t="s">
        <v>169</v>
      </c>
      <c r="D59" s="130"/>
      <c r="E59" s="119" t="s">
        <v>67</v>
      </c>
      <c r="F59" s="25" t="s">
        <v>170</v>
      </c>
      <c r="G59" s="105" t="s">
        <v>90</v>
      </c>
      <c r="H59" s="105" t="s">
        <v>74</v>
      </c>
      <c r="I59" s="106">
        <v>1</v>
      </c>
      <c r="J59" s="120">
        <v>-0.02</v>
      </c>
      <c r="K59" s="126">
        <v>29</v>
      </c>
      <c r="L59" s="122">
        <v>142806</v>
      </c>
      <c r="M59" s="123"/>
      <c r="N59" s="124">
        <f t="shared" si="1"/>
        <v>22.643199999999997</v>
      </c>
      <c r="O59" s="125"/>
      <c r="Q59" s="146"/>
    </row>
    <row r="60" spans="1:18" ht="20.100000000000001" customHeight="1" x14ac:dyDescent="0.2">
      <c r="A60" s="150">
        <v>35643</v>
      </c>
      <c r="B60" s="151"/>
      <c r="C60" s="143" t="s">
        <v>171</v>
      </c>
      <c r="D60" s="140"/>
      <c r="E60" s="119" t="s">
        <v>67</v>
      </c>
      <c r="F60" s="152" t="s">
        <v>172</v>
      </c>
      <c r="G60" s="119"/>
      <c r="H60" s="119" t="s">
        <v>74</v>
      </c>
      <c r="I60" s="135">
        <v>0.85</v>
      </c>
      <c r="J60" s="120">
        <v>-0.1542</v>
      </c>
      <c r="K60" s="126">
        <v>0</v>
      </c>
      <c r="L60" s="122">
        <v>142808</v>
      </c>
      <c r="M60" s="123"/>
      <c r="N60" s="124">
        <f t="shared" si="1"/>
        <v>0</v>
      </c>
      <c r="O60" s="125"/>
      <c r="Q60" s="146" t="s">
        <v>231</v>
      </c>
    </row>
    <row r="61" spans="1:18" ht="20.100000000000001" customHeight="1" x14ac:dyDescent="0.2">
      <c r="A61" s="103">
        <v>35034</v>
      </c>
      <c r="B61" s="76"/>
      <c r="C61" s="131" t="s">
        <v>173</v>
      </c>
      <c r="D61" s="105"/>
      <c r="E61" s="119" t="s">
        <v>67</v>
      </c>
      <c r="F61" s="105" t="s">
        <v>161</v>
      </c>
      <c r="G61" s="105" t="s">
        <v>90</v>
      </c>
      <c r="H61" s="105" t="s">
        <v>74</v>
      </c>
      <c r="I61" s="106">
        <v>0.85</v>
      </c>
      <c r="J61" s="120">
        <v>0</v>
      </c>
      <c r="K61" s="126">
        <v>5</v>
      </c>
      <c r="L61" s="122">
        <v>142809</v>
      </c>
      <c r="M61" s="123">
        <f>SUM(K53:K61)</f>
        <v>2066</v>
      </c>
      <c r="N61" s="124">
        <f t="shared" si="1"/>
        <v>3.9039999999999999</v>
      </c>
      <c r="O61" s="125">
        <f>SUM(N53:N61)</f>
        <v>1613.1327999999999</v>
      </c>
      <c r="Q61" s="146">
        <f>+M61-O61</f>
        <v>452.86720000000014</v>
      </c>
    </row>
    <row r="62" spans="1:18" ht="20.100000000000001" customHeight="1" thickBot="1" x14ac:dyDescent="0.3">
      <c r="A62" s="76"/>
      <c r="B62" s="76"/>
      <c r="C62" s="89" t="s">
        <v>174</v>
      </c>
      <c r="D62" s="110"/>
      <c r="E62" s="110"/>
      <c r="F62" s="110"/>
      <c r="G62" s="110"/>
      <c r="H62" s="110"/>
      <c r="I62" s="111"/>
      <c r="J62" s="153"/>
      <c r="K62" s="154">
        <f>SUM(K24:K61)</f>
        <v>2974</v>
      </c>
      <c r="L62" s="155"/>
      <c r="M62" s="156">
        <f>+M61+M52</f>
        <v>2974</v>
      </c>
      <c r="N62" s="157"/>
      <c r="O62" s="158">
        <f>+O61+O52</f>
        <v>2430.3328000000001</v>
      </c>
      <c r="Q62" s="146">
        <f>+M62-O62</f>
        <v>543.66719999999987</v>
      </c>
    </row>
    <row r="63" spans="1:18" ht="20.100000000000001" customHeight="1" x14ac:dyDescent="0.2">
      <c r="A63" s="96"/>
      <c r="B63" s="96"/>
      <c r="C63" s="97"/>
      <c r="D63" s="98"/>
      <c r="E63" s="98"/>
      <c r="F63" s="98"/>
      <c r="G63" s="98"/>
      <c r="H63" s="98"/>
      <c r="I63" s="99"/>
      <c r="J63" s="100"/>
      <c r="K63" s="159"/>
    </row>
    <row r="64" spans="1:18" ht="20.100000000000001" customHeight="1" x14ac:dyDescent="0.25">
      <c r="A64" s="76"/>
      <c r="B64" s="76"/>
      <c r="C64" s="89" t="s">
        <v>175</v>
      </c>
      <c r="I64" s="94"/>
      <c r="J64" s="95"/>
      <c r="K64" s="102"/>
    </row>
    <row r="65" spans="1:17" ht="20.100000000000001" customHeight="1" x14ac:dyDescent="0.2">
      <c r="A65" s="103">
        <v>34912</v>
      </c>
      <c r="B65" s="76"/>
      <c r="C65" s="104" t="s">
        <v>176</v>
      </c>
      <c r="D65" s="105"/>
      <c r="E65" s="105" t="s">
        <v>177</v>
      </c>
      <c r="F65" s="105"/>
      <c r="G65" s="105" t="s">
        <v>90</v>
      </c>
      <c r="H65" s="105" t="s">
        <v>73</v>
      </c>
      <c r="I65" s="106">
        <v>1</v>
      </c>
      <c r="J65" s="107">
        <v>0</v>
      </c>
      <c r="K65" s="108">
        <v>13</v>
      </c>
    </row>
    <row r="66" spans="1:17" ht="20.100000000000001" customHeight="1" x14ac:dyDescent="0.2">
      <c r="A66" s="160"/>
      <c r="B66" s="160"/>
      <c r="C66" s="161" t="s">
        <v>178</v>
      </c>
      <c r="D66" s="162"/>
      <c r="E66" s="162" t="s">
        <v>177</v>
      </c>
      <c r="F66" s="162"/>
      <c r="G66" s="162" t="s">
        <v>90</v>
      </c>
      <c r="H66" s="162" t="s">
        <v>73</v>
      </c>
      <c r="I66" s="163">
        <v>0.85</v>
      </c>
      <c r="J66" s="164">
        <v>0</v>
      </c>
      <c r="K66" s="108">
        <v>0</v>
      </c>
    </row>
    <row r="67" spans="1:17" ht="20.100000000000001" customHeight="1" x14ac:dyDescent="0.25">
      <c r="A67" s="76"/>
      <c r="B67" s="76"/>
      <c r="C67" s="89" t="s">
        <v>179</v>
      </c>
      <c r="D67" s="110"/>
      <c r="E67" s="110"/>
      <c r="F67" s="110"/>
      <c r="G67" s="110"/>
      <c r="H67" s="110"/>
      <c r="I67" s="111"/>
      <c r="J67" s="112"/>
      <c r="K67" s="165">
        <f>SUM(K65:K66)</f>
        <v>13</v>
      </c>
    </row>
    <row r="68" spans="1:17" ht="20.100000000000001" customHeight="1" x14ac:dyDescent="0.2">
      <c r="A68" s="96"/>
      <c r="B68" s="96"/>
      <c r="C68" s="97"/>
      <c r="D68" s="98"/>
      <c r="E68" s="98"/>
      <c r="F68" s="98"/>
      <c r="G68" s="98"/>
      <c r="H68" s="98"/>
      <c r="I68" s="99"/>
      <c r="J68" s="100"/>
      <c r="K68" s="101"/>
    </row>
    <row r="69" spans="1:17" ht="20.100000000000001" customHeight="1" x14ac:dyDescent="0.25">
      <c r="A69" s="76"/>
      <c r="B69" s="76"/>
      <c r="C69" s="89" t="s">
        <v>180</v>
      </c>
      <c r="I69" s="94"/>
      <c r="J69" s="95"/>
      <c r="K69" s="102"/>
    </row>
    <row r="70" spans="1:17" ht="20.100000000000001" customHeight="1" x14ac:dyDescent="0.2">
      <c r="A70" s="103">
        <v>35643</v>
      </c>
      <c r="B70" s="76"/>
      <c r="C70" s="134" t="s">
        <v>181</v>
      </c>
      <c r="D70" s="105"/>
      <c r="E70" s="105" t="s">
        <v>180</v>
      </c>
      <c r="F70" s="105" t="s">
        <v>182</v>
      </c>
      <c r="G70" s="105"/>
      <c r="H70" s="162" t="s">
        <v>73</v>
      </c>
      <c r="I70" s="163">
        <v>0.85</v>
      </c>
      <c r="J70" s="166">
        <v>-0.1542</v>
      </c>
      <c r="K70" s="167">
        <v>5</v>
      </c>
    </row>
    <row r="71" spans="1:17" ht="20.100000000000001" customHeight="1" x14ac:dyDescent="0.2">
      <c r="A71" s="76"/>
      <c r="B71" s="76"/>
      <c r="C71" s="161" t="s">
        <v>183</v>
      </c>
      <c r="D71" s="162"/>
      <c r="E71" s="162" t="s">
        <v>180</v>
      </c>
      <c r="F71" s="162" t="s">
        <v>183</v>
      </c>
      <c r="G71" s="162"/>
      <c r="H71" s="162"/>
      <c r="I71" s="163"/>
      <c r="J71" s="164"/>
      <c r="K71" s="167">
        <v>32</v>
      </c>
    </row>
    <row r="72" spans="1:17" ht="20.100000000000001" customHeight="1" x14ac:dyDescent="0.25">
      <c r="A72" s="76"/>
      <c r="B72" s="76"/>
      <c r="C72" s="89" t="s">
        <v>184</v>
      </c>
      <c r="D72" s="110"/>
      <c r="E72" s="110"/>
      <c r="F72" s="110"/>
      <c r="G72" s="110"/>
      <c r="H72" s="110"/>
      <c r="I72" s="111"/>
      <c r="J72" s="112"/>
      <c r="K72" s="165">
        <f>SUM(K70:K71)</f>
        <v>37</v>
      </c>
    </row>
    <row r="73" spans="1:17" ht="20.100000000000001" customHeight="1" x14ac:dyDescent="0.2">
      <c r="A73" s="96"/>
      <c r="B73" s="96"/>
      <c r="C73" s="97"/>
      <c r="D73" s="98"/>
      <c r="E73" s="98"/>
      <c r="F73" s="98"/>
      <c r="G73" s="98"/>
      <c r="H73" s="98"/>
      <c r="I73" s="99"/>
      <c r="J73" s="100"/>
      <c r="K73" s="101"/>
    </row>
    <row r="74" spans="1:17" ht="20.100000000000001" customHeight="1" x14ac:dyDescent="0.25">
      <c r="A74" s="76"/>
      <c r="B74" s="76"/>
      <c r="C74" s="89" t="s">
        <v>185</v>
      </c>
      <c r="I74" s="94"/>
      <c r="J74" s="95"/>
      <c r="K74" s="102"/>
    </row>
    <row r="75" spans="1:17" ht="20.100000000000001" customHeight="1" x14ac:dyDescent="0.2">
      <c r="A75" s="133">
        <v>36312</v>
      </c>
      <c r="B75" s="133"/>
      <c r="C75" s="168" t="s">
        <v>186</v>
      </c>
      <c r="D75" s="169"/>
      <c r="E75" s="170" t="s">
        <v>28</v>
      </c>
      <c r="F75" s="169" t="s">
        <v>187</v>
      </c>
      <c r="G75" s="169"/>
      <c r="H75" s="169" t="s">
        <v>71</v>
      </c>
      <c r="I75" s="171">
        <v>1</v>
      </c>
      <c r="J75" s="172">
        <v>-0.15</v>
      </c>
      <c r="K75" s="173">
        <v>0</v>
      </c>
      <c r="L75" s="174">
        <v>144973</v>
      </c>
      <c r="Q75" t="s">
        <v>231</v>
      </c>
    </row>
    <row r="76" spans="1:17" ht="20.100000000000001" customHeight="1" x14ac:dyDescent="0.2">
      <c r="A76" s="133">
        <v>36312</v>
      </c>
      <c r="B76" s="133"/>
      <c r="C76" s="168" t="s">
        <v>188</v>
      </c>
      <c r="D76" s="169"/>
      <c r="E76" s="170" t="s">
        <v>28</v>
      </c>
      <c r="F76" s="169" t="s">
        <v>189</v>
      </c>
      <c r="G76" s="169"/>
      <c r="H76" s="169" t="s">
        <v>71</v>
      </c>
      <c r="I76" s="171">
        <v>1</v>
      </c>
      <c r="J76" s="172">
        <v>-0.15</v>
      </c>
      <c r="K76" s="173">
        <v>0</v>
      </c>
      <c r="L76" s="174">
        <v>144976</v>
      </c>
      <c r="Q76" t="s">
        <v>231</v>
      </c>
    </row>
    <row r="77" spans="1:17" ht="20.100000000000001" customHeight="1" x14ac:dyDescent="0.2">
      <c r="A77" s="175">
        <v>34912</v>
      </c>
      <c r="B77" s="160"/>
      <c r="C77" s="161" t="s">
        <v>190</v>
      </c>
      <c r="D77" s="162"/>
      <c r="E77" s="170" t="s">
        <v>28</v>
      </c>
      <c r="F77" s="162" t="s">
        <v>191</v>
      </c>
      <c r="G77" s="162" t="s">
        <v>90</v>
      </c>
      <c r="H77" s="162" t="s">
        <v>71</v>
      </c>
      <c r="I77" s="163">
        <v>1</v>
      </c>
      <c r="J77" s="164">
        <v>-0.15</v>
      </c>
      <c r="K77" s="108">
        <v>0</v>
      </c>
      <c r="L77" s="174">
        <v>145116</v>
      </c>
      <c r="M77" s="176">
        <f>SUM(K75:K77)</f>
        <v>0</v>
      </c>
      <c r="Q77" t="s">
        <v>231</v>
      </c>
    </row>
    <row r="78" spans="1:17" ht="20.100000000000001" customHeight="1" x14ac:dyDescent="0.2">
      <c r="A78" s="175"/>
      <c r="B78" s="160"/>
      <c r="C78" s="161" t="s">
        <v>190</v>
      </c>
      <c r="D78" s="162"/>
      <c r="E78" s="162" t="s">
        <v>192</v>
      </c>
      <c r="F78" s="162" t="s">
        <v>191</v>
      </c>
      <c r="G78" s="162"/>
      <c r="H78" s="162" t="s">
        <v>71</v>
      </c>
      <c r="I78" s="163">
        <v>1</v>
      </c>
      <c r="J78" s="164">
        <f>-0.15-0.11</f>
        <v>-0.26</v>
      </c>
      <c r="K78" s="108">
        <v>0</v>
      </c>
      <c r="L78" s="174">
        <v>142401</v>
      </c>
      <c r="M78" s="176">
        <f>+K78</f>
        <v>0</v>
      </c>
      <c r="Q78" t="s">
        <v>231</v>
      </c>
    </row>
    <row r="79" spans="1:17" ht="20.100000000000001" customHeight="1" x14ac:dyDescent="0.2">
      <c r="A79" s="133">
        <v>36312</v>
      </c>
      <c r="B79" s="133"/>
      <c r="C79" s="168" t="s">
        <v>186</v>
      </c>
      <c r="D79" s="169"/>
      <c r="E79" s="169" t="s">
        <v>41</v>
      </c>
      <c r="F79" s="169" t="s">
        <v>187</v>
      </c>
      <c r="G79" s="169"/>
      <c r="H79" s="169" t="s">
        <v>71</v>
      </c>
      <c r="I79" s="171">
        <v>1</v>
      </c>
      <c r="J79" s="172">
        <v>-0.15</v>
      </c>
      <c r="K79" s="173">
        <v>0</v>
      </c>
      <c r="L79" s="174">
        <v>142422</v>
      </c>
      <c r="Q79" t="s">
        <v>231</v>
      </c>
    </row>
    <row r="80" spans="1:17" ht="20.100000000000001" customHeight="1" x14ac:dyDescent="0.2">
      <c r="A80" s="133">
        <v>36312</v>
      </c>
      <c r="B80" s="133"/>
      <c r="C80" s="177" t="s">
        <v>188</v>
      </c>
      <c r="D80" s="169"/>
      <c r="E80" s="169" t="s">
        <v>41</v>
      </c>
      <c r="F80" s="178" t="s">
        <v>189</v>
      </c>
      <c r="G80" s="169"/>
      <c r="H80" s="169" t="s">
        <v>71</v>
      </c>
      <c r="I80" s="171">
        <v>1</v>
      </c>
      <c r="J80" s="172">
        <v>-0.15</v>
      </c>
      <c r="K80" s="173">
        <v>0</v>
      </c>
      <c r="L80" s="174">
        <v>144962</v>
      </c>
      <c r="M80" s="176">
        <f>SUM(K79:K80)</f>
        <v>0</v>
      </c>
      <c r="Q80" t="s">
        <v>231</v>
      </c>
    </row>
    <row r="81" spans="1:17" ht="20.100000000000001" customHeight="1" x14ac:dyDescent="0.2">
      <c r="A81" s="133">
        <v>36312</v>
      </c>
      <c r="B81" s="133"/>
      <c r="C81" s="179" t="s">
        <v>186</v>
      </c>
      <c r="D81" s="180"/>
      <c r="E81" s="169" t="s">
        <v>193</v>
      </c>
      <c r="F81" s="169" t="s">
        <v>187</v>
      </c>
      <c r="G81" s="169"/>
      <c r="H81" s="169" t="s">
        <v>71</v>
      </c>
      <c r="I81" s="171">
        <v>1</v>
      </c>
      <c r="J81" s="172">
        <v>-0.15</v>
      </c>
      <c r="K81" s="173">
        <v>0</v>
      </c>
      <c r="L81" s="174">
        <v>142422</v>
      </c>
      <c r="Q81" t="s">
        <v>231</v>
      </c>
    </row>
    <row r="82" spans="1:17" ht="20.100000000000001" customHeight="1" x14ac:dyDescent="0.2">
      <c r="A82" s="133">
        <v>36312</v>
      </c>
      <c r="B82" s="133"/>
      <c r="C82" s="181" t="s">
        <v>188</v>
      </c>
      <c r="D82" s="169"/>
      <c r="E82" s="169" t="s">
        <v>193</v>
      </c>
      <c r="F82" s="169" t="s">
        <v>189</v>
      </c>
      <c r="G82" s="169"/>
      <c r="H82" s="169" t="s">
        <v>71</v>
      </c>
      <c r="I82" s="171">
        <v>1</v>
      </c>
      <c r="J82" s="172">
        <v>-0.15</v>
      </c>
      <c r="K82" s="173">
        <v>0</v>
      </c>
      <c r="L82" s="174">
        <v>144962</v>
      </c>
      <c r="M82" s="176"/>
      <c r="Q82" t="s">
        <v>231</v>
      </c>
    </row>
    <row r="83" spans="1:17" ht="20.100000000000001" customHeight="1" x14ac:dyDescent="0.2">
      <c r="A83" s="175">
        <v>34912</v>
      </c>
      <c r="B83" s="160"/>
      <c r="C83" s="182" t="s">
        <v>190</v>
      </c>
      <c r="D83" s="183"/>
      <c r="E83" s="162" t="s">
        <v>194</v>
      </c>
      <c r="F83" s="162" t="s">
        <v>191</v>
      </c>
      <c r="G83" s="162" t="s">
        <v>90</v>
      </c>
      <c r="H83" s="162" t="s">
        <v>71</v>
      </c>
      <c r="I83" s="163">
        <v>1</v>
      </c>
      <c r="J83" s="164">
        <v>-0.15</v>
      </c>
      <c r="K83" s="108">
        <v>0</v>
      </c>
      <c r="L83" s="174">
        <v>142401</v>
      </c>
      <c r="M83" s="176">
        <f>SUM(K81:K83)</f>
        <v>0</v>
      </c>
      <c r="Q83" t="s">
        <v>231</v>
      </c>
    </row>
    <row r="84" spans="1:17" ht="20.100000000000001" customHeight="1" x14ac:dyDescent="0.2">
      <c r="A84" s="76"/>
      <c r="B84" s="76"/>
      <c r="C84" s="184" t="s">
        <v>195</v>
      </c>
      <c r="D84" s="162"/>
      <c r="E84" s="162" t="s">
        <v>37</v>
      </c>
      <c r="F84" s="162" t="s">
        <v>195</v>
      </c>
      <c r="G84" s="162" t="s">
        <v>90</v>
      </c>
      <c r="H84" s="162" t="s">
        <v>71</v>
      </c>
      <c r="I84" s="163">
        <v>1</v>
      </c>
      <c r="J84" s="164">
        <v>-0.15</v>
      </c>
      <c r="K84" s="108">
        <v>0</v>
      </c>
      <c r="L84" s="174">
        <v>141897</v>
      </c>
    </row>
    <row r="85" spans="1:17" ht="20.100000000000001" customHeight="1" x14ac:dyDescent="0.2">
      <c r="A85" s="175">
        <v>34912</v>
      </c>
      <c r="B85" s="160"/>
      <c r="C85" s="182" t="s">
        <v>196</v>
      </c>
      <c r="D85" s="183"/>
      <c r="E85" s="162" t="s">
        <v>37</v>
      </c>
      <c r="F85" s="162" t="s">
        <v>197</v>
      </c>
      <c r="G85" s="162" t="s">
        <v>90</v>
      </c>
      <c r="H85" s="162" t="s">
        <v>71</v>
      </c>
      <c r="I85" s="163">
        <v>1</v>
      </c>
      <c r="J85" s="166">
        <v>-0.17</v>
      </c>
      <c r="K85" s="108">
        <v>0</v>
      </c>
      <c r="L85" s="174">
        <v>141974</v>
      </c>
    </row>
    <row r="86" spans="1:17" ht="20.100000000000001" customHeight="1" x14ac:dyDescent="0.2">
      <c r="A86" s="103">
        <v>35034</v>
      </c>
      <c r="B86" s="76"/>
      <c r="C86" s="131" t="s">
        <v>164</v>
      </c>
      <c r="D86" s="105"/>
      <c r="E86" s="105" t="s">
        <v>37</v>
      </c>
      <c r="F86" s="105" t="s">
        <v>198</v>
      </c>
      <c r="G86" s="105" t="s">
        <v>90</v>
      </c>
      <c r="H86" s="105" t="s">
        <v>74</v>
      </c>
      <c r="I86" s="106">
        <v>0.85</v>
      </c>
      <c r="J86" s="107">
        <v>0</v>
      </c>
      <c r="K86" s="108">
        <v>0</v>
      </c>
      <c r="L86" s="174">
        <v>144946</v>
      </c>
    </row>
    <row r="87" spans="1:17" ht="20.100000000000001" customHeight="1" x14ac:dyDescent="0.2">
      <c r="A87" s="175"/>
      <c r="B87" s="160"/>
      <c r="C87" s="161" t="s">
        <v>199</v>
      </c>
      <c r="D87" s="162"/>
      <c r="E87" s="162" t="s">
        <v>37</v>
      </c>
      <c r="F87" s="162" t="s">
        <v>200</v>
      </c>
      <c r="G87" s="162"/>
      <c r="H87" s="185" t="s">
        <v>201</v>
      </c>
      <c r="I87" s="163"/>
      <c r="J87" s="166"/>
      <c r="K87" s="108">
        <v>0</v>
      </c>
      <c r="L87" s="174">
        <v>144953</v>
      </c>
      <c r="M87" s="31">
        <v>4</v>
      </c>
    </row>
    <row r="88" spans="1:17" ht="20.100000000000001" customHeight="1" x14ac:dyDescent="0.2">
      <c r="A88" s="103">
        <v>34943</v>
      </c>
      <c r="B88" s="76"/>
      <c r="C88" s="128" t="s">
        <v>202</v>
      </c>
      <c r="D88" s="105"/>
      <c r="E88" s="105" t="s">
        <v>203</v>
      </c>
      <c r="F88" s="105" t="s">
        <v>204</v>
      </c>
      <c r="G88" s="105" t="s">
        <v>90</v>
      </c>
      <c r="H88" s="105" t="s">
        <v>71</v>
      </c>
      <c r="I88" s="106">
        <v>1</v>
      </c>
      <c r="J88" s="186">
        <v>-0.14000000000000001</v>
      </c>
      <c r="K88" s="108">
        <v>17</v>
      </c>
      <c r="L88" s="174">
        <v>141932</v>
      </c>
    </row>
    <row r="89" spans="1:17" ht="20.100000000000001" customHeight="1" x14ac:dyDescent="0.2">
      <c r="A89" s="103">
        <v>36251</v>
      </c>
      <c r="B89" s="103">
        <v>36616</v>
      </c>
      <c r="C89" s="129" t="s">
        <v>205</v>
      </c>
      <c r="D89" s="130"/>
      <c r="E89" s="105" t="s">
        <v>203</v>
      </c>
      <c r="F89" s="105" t="s">
        <v>206</v>
      </c>
      <c r="G89" s="105" t="s">
        <v>90</v>
      </c>
      <c r="H89" s="105" t="s">
        <v>71</v>
      </c>
      <c r="I89" s="106">
        <v>1</v>
      </c>
      <c r="J89" s="107">
        <v>-0.15</v>
      </c>
      <c r="K89" s="108">
        <v>54</v>
      </c>
      <c r="L89" s="174">
        <v>141962</v>
      </c>
    </row>
    <row r="90" spans="1:17" ht="20.100000000000001" customHeight="1" x14ac:dyDescent="0.2">
      <c r="A90" s="175">
        <v>35004</v>
      </c>
      <c r="B90" s="160"/>
      <c r="C90" s="187" t="s">
        <v>207</v>
      </c>
      <c r="D90" s="162"/>
      <c r="E90" s="162" t="s">
        <v>203</v>
      </c>
      <c r="F90" s="105" t="s">
        <v>208</v>
      </c>
      <c r="G90" s="162" t="s">
        <v>90</v>
      </c>
      <c r="H90" s="162" t="s">
        <v>71</v>
      </c>
      <c r="I90" s="163">
        <v>1</v>
      </c>
      <c r="J90" s="164">
        <v>-0.13</v>
      </c>
      <c r="K90" s="108">
        <v>23</v>
      </c>
      <c r="L90" s="174">
        <v>141979</v>
      </c>
    </row>
    <row r="91" spans="1:17" ht="20.100000000000001" customHeight="1" x14ac:dyDescent="0.2">
      <c r="A91" s="175">
        <v>34912</v>
      </c>
      <c r="B91" s="160"/>
      <c r="C91" s="161" t="s">
        <v>190</v>
      </c>
      <c r="D91" s="162"/>
      <c r="E91" s="162" t="s">
        <v>203</v>
      </c>
      <c r="F91" s="162" t="s">
        <v>191</v>
      </c>
      <c r="G91" s="162" t="s">
        <v>90</v>
      </c>
      <c r="H91" s="162" t="s">
        <v>71</v>
      </c>
      <c r="I91" s="163">
        <v>1</v>
      </c>
      <c r="J91" s="164">
        <v>-0.15</v>
      </c>
      <c r="K91" s="108">
        <v>0</v>
      </c>
      <c r="L91" s="174">
        <v>142401</v>
      </c>
      <c r="Q91" t="s">
        <v>231</v>
      </c>
    </row>
    <row r="92" spans="1:17" ht="20.100000000000001" customHeight="1" x14ac:dyDescent="0.2">
      <c r="A92" s="133">
        <v>36312</v>
      </c>
      <c r="B92" s="133"/>
      <c r="C92" s="168" t="s">
        <v>186</v>
      </c>
      <c r="D92" s="169"/>
      <c r="E92" s="169" t="s">
        <v>203</v>
      </c>
      <c r="F92" s="169" t="s">
        <v>187</v>
      </c>
      <c r="G92" s="169"/>
      <c r="H92" s="169" t="s">
        <v>71</v>
      </c>
      <c r="I92" s="171">
        <v>1</v>
      </c>
      <c r="J92" s="172">
        <v>-0.15</v>
      </c>
      <c r="K92" s="173">
        <v>0</v>
      </c>
      <c r="L92" s="174">
        <v>142422</v>
      </c>
      <c r="Q92" t="s">
        <v>231</v>
      </c>
    </row>
    <row r="93" spans="1:17" ht="20.100000000000001" customHeight="1" x14ac:dyDescent="0.2">
      <c r="A93" s="175"/>
      <c r="B93" s="160"/>
      <c r="C93" s="161" t="s">
        <v>209</v>
      </c>
      <c r="D93" s="162"/>
      <c r="E93" s="162" t="s">
        <v>203</v>
      </c>
      <c r="F93" s="162" t="s">
        <v>210</v>
      </c>
      <c r="G93" s="162"/>
      <c r="H93" s="162" t="s">
        <v>71</v>
      </c>
      <c r="I93" s="163">
        <v>0.93</v>
      </c>
      <c r="J93" s="166">
        <v>0</v>
      </c>
      <c r="K93" s="108">
        <v>0</v>
      </c>
      <c r="L93" s="188">
        <v>229651</v>
      </c>
      <c r="Q93" t="s">
        <v>231</v>
      </c>
    </row>
    <row r="94" spans="1:17" ht="20.100000000000001" customHeight="1" x14ac:dyDescent="0.2">
      <c r="A94" s="175">
        <v>36373</v>
      </c>
      <c r="B94" s="175">
        <v>36738</v>
      </c>
      <c r="C94" s="161" t="s">
        <v>211</v>
      </c>
      <c r="D94" s="162"/>
      <c r="E94" s="162" t="s">
        <v>203</v>
      </c>
      <c r="F94" s="162" t="s">
        <v>212</v>
      </c>
      <c r="G94" s="162"/>
      <c r="H94" s="105" t="s">
        <v>71</v>
      </c>
      <c r="I94" s="106">
        <v>1</v>
      </c>
      <c r="J94" s="107">
        <v>-0.15</v>
      </c>
      <c r="K94" s="108">
        <v>0</v>
      </c>
      <c r="L94" s="174">
        <v>205455</v>
      </c>
      <c r="Q94" t="s">
        <v>231</v>
      </c>
    </row>
    <row r="95" spans="1:17" ht="20.100000000000001" customHeight="1" x14ac:dyDescent="0.2">
      <c r="A95" s="133">
        <v>36312</v>
      </c>
      <c r="B95" s="133"/>
      <c r="C95" s="168" t="s">
        <v>188</v>
      </c>
      <c r="D95" s="169"/>
      <c r="E95" s="169" t="s">
        <v>203</v>
      </c>
      <c r="F95" s="169" t="s">
        <v>189</v>
      </c>
      <c r="G95" s="119" t="s">
        <v>90</v>
      </c>
      <c r="H95" s="169" t="s">
        <v>71</v>
      </c>
      <c r="I95" s="171">
        <v>1</v>
      </c>
      <c r="J95" s="172">
        <v>-0.15</v>
      </c>
      <c r="K95" s="173">
        <v>0</v>
      </c>
      <c r="L95" s="174">
        <v>144962</v>
      </c>
      <c r="Q95" t="s">
        <v>231</v>
      </c>
    </row>
    <row r="96" spans="1:17" ht="20.100000000000001" customHeight="1" x14ac:dyDescent="0.2">
      <c r="A96" s="175"/>
      <c r="B96" s="160"/>
      <c r="C96" s="161" t="s">
        <v>213</v>
      </c>
      <c r="D96" s="162"/>
      <c r="E96" s="162" t="s">
        <v>203</v>
      </c>
      <c r="F96" s="162" t="s">
        <v>214</v>
      </c>
      <c r="G96" s="162"/>
      <c r="H96" s="162" t="s">
        <v>71</v>
      </c>
      <c r="I96" s="163">
        <v>1</v>
      </c>
      <c r="J96" s="164">
        <v>-0.15</v>
      </c>
      <c r="K96" s="108">
        <v>54</v>
      </c>
      <c r="L96" s="174">
        <v>145125</v>
      </c>
      <c r="M96" s="176">
        <f>SUM(K88:K96)</f>
        <v>148</v>
      </c>
    </row>
    <row r="97" spans="1:14" ht="20.100000000000001" customHeight="1" x14ac:dyDescent="0.2">
      <c r="A97" s="103">
        <v>34912</v>
      </c>
      <c r="B97" s="76"/>
      <c r="C97" s="104" t="s">
        <v>215</v>
      </c>
      <c r="D97" s="105"/>
      <c r="E97" s="189" t="s">
        <v>27</v>
      </c>
      <c r="F97" s="105" t="s">
        <v>216</v>
      </c>
      <c r="G97" s="105" t="s">
        <v>90</v>
      </c>
      <c r="H97" s="105" t="s">
        <v>71</v>
      </c>
      <c r="I97" s="106">
        <v>1</v>
      </c>
      <c r="J97" s="107">
        <v>-0.18</v>
      </c>
      <c r="K97" s="108">
        <v>10</v>
      </c>
      <c r="L97" s="174">
        <v>144978</v>
      </c>
      <c r="M97" s="176">
        <f>+K97</f>
        <v>10</v>
      </c>
    </row>
    <row r="98" spans="1:14" ht="20.100000000000001" customHeight="1" x14ac:dyDescent="0.25">
      <c r="A98" s="76"/>
      <c r="B98" s="76"/>
      <c r="C98" s="89" t="s">
        <v>217</v>
      </c>
      <c r="D98" s="110"/>
      <c r="E98" s="110"/>
      <c r="F98" s="110"/>
      <c r="G98" s="110"/>
      <c r="H98" s="110"/>
      <c r="I98" s="111"/>
      <c r="J98" s="112"/>
      <c r="K98" s="113">
        <f>SUM(K75:K97)</f>
        <v>158</v>
      </c>
      <c r="M98" s="190">
        <f>SUM(K97,K75:K77)</f>
        <v>10</v>
      </c>
      <c r="N98" s="176">
        <f>SUM(K78:K96)</f>
        <v>148</v>
      </c>
    </row>
    <row r="99" spans="1:14" ht="20.100000000000001" customHeight="1" x14ac:dyDescent="0.2">
      <c r="A99" s="96"/>
      <c r="B99" s="96"/>
      <c r="C99" s="97"/>
      <c r="D99" s="98"/>
      <c r="E99" s="98"/>
      <c r="F99" s="98"/>
      <c r="G99" s="98"/>
      <c r="H99" s="98"/>
      <c r="I99" s="99"/>
      <c r="J99" s="100"/>
      <c r="K99" s="101"/>
    </row>
    <row r="100" spans="1:14" ht="20.100000000000001" customHeight="1" x14ac:dyDescent="0.25">
      <c r="A100" s="76"/>
      <c r="B100" s="76"/>
      <c r="C100" s="89" t="s">
        <v>218</v>
      </c>
      <c r="I100" s="94"/>
      <c r="J100" s="95"/>
      <c r="K100" s="102"/>
    </row>
    <row r="101" spans="1:14" ht="20.100000000000001" customHeight="1" x14ac:dyDescent="0.2">
      <c r="A101" s="103">
        <v>34912</v>
      </c>
      <c r="B101" s="76"/>
      <c r="C101" s="128" t="s">
        <v>219</v>
      </c>
      <c r="D101" s="105"/>
      <c r="E101" s="105" t="s">
        <v>54</v>
      </c>
      <c r="F101" s="105" t="s">
        <v>220</v>
      </c>
      <c r="G101" s="105" t="s">
        <v>90</v>
      </c>
      <c r="H101" s="105" t="s">
        <v>71</v>
      </c>
      <c r="I101" s="106">
        <v>1</v>
      </c>
      <c r="J101" s="107">
        <v>-0.1</v>
      </c>
      <c r="K101" s="108">
        <v>516</v>
      </c>
      <c r="L101" s="31">
        <v>141977</v>
      </c>
    </row>
    <row r="102" spans="1:14" ht="20.100000000000001" customHeight="1" x14ac:dyDescent="0.2">
      <c r="A102" s="103">
        <v>34912</v>
      </c>
      <c r="B102" s="76"/>
      <c r="C102" s="129" t="s">
        <v>221</v>
      </c>
      <c r="D102" s="130"/>
      <c r="E102" s="105" t="s">
        <v>54</v>
      </c>
      <c r="F102" s="105" t="s">
        <v>222</v>
      </c>
      <c r="G102" s="105" t="s">
        <v>90</v>
      </c>
      <c r="H102" s="105" t="s">
        <v>71</v>
      </c>
      <c r="I102" s="106">
        <v>1</v>
      </c>
      <c r="J102" s="107">
        <v>-0.1</v>
      </c>
      <c r="K102" s="108">
        <v>184</v>
      </c>
      <c r="L102" s="31">
        <v>141978</v>
      </c>
    </row>
    <row r="103" spans="1:14" ht="20.100000000000001" customHeight="1" x14ac:dyDescent="0.2">
      <c r="A103" s="103">
        <v>34912</v>
      </c>
      <c r="B103" s="76"/>
      <c r="C103" s="131" t="s">
        <v>223</v>
      </c>
      <c r="D103" s="105"/>
      <c r="E103" s="105" t="s">
        <v>54</v>
      </c>
      <c r="F103" s="105" t="s">
        <v>224</v>
      </c>
      <c r="G103" s="105" t="s">
        <v>90</v>
      </c>
      <c r="H103" s="105" t="s">
        <v>71</v>
      </c>
      <c r="I103" s="106">
        <v>1</v>
      </c>
      <c r="J103" s="107">
        <v>-0.15</v>
      </c>
      <c r="K103" s="108">
        <v>184</v>
      </c>
      <c r="L103" s="31">
        <v>141930</v>
      </c>
    </row>
    <row r="104" spans="1:14" ht="20.100000000000001" customHeight="1" x14ac:dyDescent="0.25">
      <c r="A104" s="76"/>
      <c r="B104" s="76"/>
      <c r="C104" s="89" t="s">
        <v>225</v>
      </c>
      <c r="D104" s="110"/>
      <c r="E104" s="110"/>
      <c r="F104" s="110"/>
      <c r="G104" s="110"/>
      <c r="H104" s="110"/>
      <c r="I104" s="111"/>
      <c r="J104" s="112"/>
      <c r="K104" s="113">
        <f>SUM(K101:K103)</f>
        <v>884</v>
      </c>
    </row>
    <row r="105" spans="1:14" ht="20.100000000000001" customHeight="1" x14ac:dyDescent="0.2">
      <c r="A105" s="96"/>
      <c r="B105" s="96"/>
      <c r="C105" s="97"/>
      <c r="D105" s="98"/>
      <c r="E105" s="98"/>
      <c r="F105" s="98"/>
      <c r="G105" s="98"/>
      <c r="H105" s="98"/>
      <c r="I105" s="99"/>
      <c r="J105" s="100"/>
      <c r="K105" s="101"/>
    </row>
    <row r="106" spans="1:14" ht="20.100000000000001" customHeight="1" x14ac:dyDescent="0.25">
      <c r="A106" s="76"/>
      <c r="B106" s="76"/>
      <c r="C106" s="89" t="s">
        <v>226</v>
      </c>
      <c r="I106" s="94"/>
      <c r="J106" s="95"/>
      <c r="K106" s="102"/>
    </row>
    <row r="107" spans="1:14" ht="20.100000000000001" customHeight="1" x14ac:dyDescent="0.2">
      <c r="A107" s="175">
        <v>35034</v>
      </c>
      <c r="B107" s="160"/>
      <c r="C107" s="182" t="s">
        <v>227</v>
      </c>
      <c r="D107" s="183"/>
      <c r="E107" s="162" t="s">
        <v>228</v>
      </c>
      <c r="F107" s="162" t="s">
        <v>229</v>
      </c>
      <c r="G107" s="162"/>
      <c r="H107" s="162" t="s">
        <v>75</v>
      </c>
      <c r="I107" s="163">
        <v>0.9</v>
      </c>
      <c r="J107" s="164">
        <v>0</v>
      </c>
      <c r="K107" s="108">
        <v>94</v>
      </c>
    </row>
    <row r="108" spans="1:14" ht="20.100000000000001" customHeight="1" x14ac:dyDescent="0.25">
      <c r="A108" s="76"/>
      <c r="B108" s="76"/>
      <c r="C108" s="89" t="s">
        <v>230</v>
      </c>
      <c r="D108" s="110"/>
      <c r="E108" s="110"/>
      <c r="F108" s="110"/>
      <c r="G108" s="110"/>
      <c r="H108" s="110"/>
      <c r="I108" s="111"/>
      <c r="J108" s="112"/>
      <c r="K108" s="165">
        <f>+K107</f>
        <v>94</v>
      </c>
    </row>
  </sheetData>
  <mergeCells count="1">
    <mergeCell ref="Q23:R23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2000-09-28T14:24:02Z</cp:lastPrinted>
  <dcterms:created xsi:type="dcterms:W3CDTF">2000-04-06T15:23:07Z</dcterms:created>
  <dcterms:modified xsi:type="dcterms:W3CDTF">2023-09-16T18:48:46Z</dcterms:modified>
</cp:coreProperties>
</file>