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4F413A-6FD1-4940-AE43-365B23A6DF2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0"/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21" i="1"/>
  <c r="G22" i="1"/>
  <c r="P22" i="1"/>
  <c r="G23" i="1"/>
  <c r="P23" i="1"/>
  <c r="G24" i="1"/>
  <c r="P24" i="1"/>
  <c r="P25" i="1"/>
  <c r="G26" i="1"/>
  <c r="P26" i="1"/>
  <c r="P27" i="1"/>
  <c r="P28" i="1"/>
  <c r="P29" i="1"/>
  <c r="G30" i="1"/>
  <c r="N31" i="1"/>
  <c r="P31" i="1"/>
  <c r="P33" i="1"/>
</calcChain>
</file>

<file path=xl/sharedStrings.xml><?xml version="1.0" encoding="utf-8"?>
<sst xmlns="http://schemas.openxmlformats.org/spreadsheetml/2006/main" count="54" uniqueCount="45">
  <si>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</si>
  <si>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</si>
  <si>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</si>
  <si>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</si>
  <si>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</si>
  <si>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</si>
  <si>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</si>
  <si>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</si>
  <si>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</si>
  <si>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</si>
  <si>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</si>
  <si>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</si>
  <si>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</si>
  <si>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</si>
  <si>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</si>
  <si>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</si>
  <si>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</si>
  <si>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</si>
  <si>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</si>
  <si>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</si>
  <si>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</si>
  <si>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</si>
  <si>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</si>
  <si>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</si>
  <si>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</si>
  <si>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</si>
  <si>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</si>
  <si>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</si>
  <si>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SDSNOM.xls</t>
  </si>
  <si>
    <t>SUBJECT:   Gas Sales and Purchase Contract between TXU Fuels and SDS</t>
  </si>
  <si>
    <t>TO:    J.T. Smith - SDS Petroleum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</si>
  <si>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</si>
  <si>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</si>
  <si>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</si>
  <si>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</si>
  <si>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</si>
  <si>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</si>
  <si>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</si>
  <si>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</si>
  <si>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</si>
  <si>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</si>
  <si>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</si>
  <si>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</si>
  <si>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Avg.</t>
  </si>
  <si>
    <t>CC:   Janet Wallis, Daren Farmer, Liz Bellamy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</si>
</sst>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2.75" x14ac:dyDescent="0.2"/>
  <cols>
    <col min="1" max="1" width="9.85546875" customWidth="1"/>
    <col min="7" max="7" width="14.7109375" bestFit="1" customWidth="1"/>
    <col min="16" max="16" width="13.140625" customWidth="1"/>
  </cols>
  <sheetData>
    <row r="1" spans="1:16" ht="18.75" x14ac:dyDescent="0.3">
      <c r="A1" s="2" t="s">
        <v>28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75" x14ac:dyDescent="0.25">
      <c r="A4" s="4" t="s">
        <v>30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75" x14ac:dyDescent="0.25">
      <c r="A5" s="4" t="s">
        <v>44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75" x14ac:dyDescent="0.25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</row>
    <row r="8" spans="1:16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</row>
    <row r="9" spans="1:16" ht="15.75" x14ac:dyDescent="0.25">
      <c r="A9" s="4" t="s">
        <v>29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6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6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M11" s="11" t="s">
        <v>31</v>
      </c>
      <c r="N11" s="11">
        <v>30</v>
      </c>
      <c r="O11" s="11">
        <v>35000</v>
      </c>
      <c r="P11" s="11">
        <f>+O11*N11</f>
        <v>1050000</v>
      </c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M12" s="11" t="s">
        <v>32</v>
      </c>
      <c r="N12" s="11">
        <v>31</v>
      </c>
      <c r="O12" s="11">
        <v>35000</v>
      </c>
      <c r="P12" s="11">
        <f t="shared" ref="P12:P29" si="0">+O12*N12</f>
        <v>1085000</v>
      </c>
    </row>
    <row r="13" spans="1:16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M13" s="11" t="s">
        <v>33</v>
      </c>
      <c r="N13" s="11">
        <v>31</v>
      </c>
      <c r="O13" s="11">
        <v>35000</v>
      </c>
      <c r="P13" s="11">
        <f t="shared" si="0"/>
        <v>1085000</v>
      </c>
    </row>
    <row r="14" spans="1:16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M14" s="11" t="s">
        <v>34</v>
      </c>
      <c r="N14" s="11">
        <v>30</v>
      </c>
      <c r="O14" s="11">
        <v>25000</v>
      </c>
      <c r="P14" s="11">
        <f t="shared" si="0"/>
        <v>750000</v>
      </c>
    </row>
    <row r="15" spans="1:16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M15" s="11" t="s">
        <v>35</v>
      </c>
      <c r="N15" s="11">
        <v>31</v>
      </c>
      <c r="O15" s="11">
        <v>20000</v>
      </c>
      <c r="P15" s="11">
        <f t="shared" si="0"/>
        <v>620000</v>
      </c>
    </row>
    <row r="16" spans="1:16" x14ac:dyDescent="0.2">
      <c r="A16" s="9">
        <v>2000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1" t="s">
        <v>36</v>
      </c>
      <c r="N16" s="11">
        <v>30</v>
      </c>
      <c r="O16" s="11">
        <v>0</v>
      </c>
      <c r="P16" s="11">
        <f t="shared" si="0"/>
        <v>0</v>
      </c>
    </row>
    <row r="17" spans="1:16" x14ac:dyDescent="0.2">
      <c r="A17" s="7" t="s">
        <v>7</v>
      </c>
      <c r="B17" s="1"/>
      <c r="C17" s="5"/>
      <c r="D17" s="1"/>
      <c r="E17" s="6"/>
      <c r="F17" s="6"/>
      <c r="G17" s="6"/>
      <c r="H17" s="1"/>
      <c r="I17" s="1"/>
      <c r="J17" s="1"/>
      <c r="K17" s="1"/>
      <c r="M17" s="11" t="s">
        <v>37</v>
      </c>
      <c r="N17" s="11">
        <v>31</v>
      </c>
      <c r="O17" s="11">
        <v>30000</v>
      </c>
      <c r="P17" s="11">
        <f t="shared" si="0"/>
        <v>930000</v>
      </c>
    </row>
    <row r="18" spans="1:16" x14ac:dyDescent="0.2">
      <c r="A18" s="7" t="s">
        <v>8</v>
      </c>
      <c r="B18" s="1"/>
      <c r="C18" s="5"/>
      <c r="D18" s="1"/>
      <c r="E18" s="6"/>
      <c r="F18" s="6"/>
      <c r="G18" s="6"/>
      <c r="H18" s="1"/>
      <c r="I18" s="1"/>
      <c r="J18" s="1"/>
      <c r="K18" s="1"/>
      <c r="M18" s="11" t="s">
        <v>38</v>
      </c>
      <c r="N18" s="11">
        <v>31</v>
      </c>
      <c r="O18" s="11">
        <v>35000</v>
      </c>
      <c r="P18" s="11">
        <f t="shared" si="0"/>
        <v>1085000</v>
      </c>
    </row>
    <row r="19" spans="1:16" x14ac:dyDescent="0.2">
      <c r="A19" s="7" t="s">
        <v>9</v>
      </c>
      <c r="B19" s="1"/>
      <c r="C19" s="5"/>
      <c r="D19" s="1"/>
      <c r="E19" s="6"/>
      <c r="F19" s="6"/>
      <c r="G19" s="6"/>
      <c r="H19" s="1"/>
      <c r="I19" s="1"/>
      <c r="J19" s="1"/>
      <c r="K19" s="1"/>
      <c r="M19" s="11" t="s">
        <v>39</v>
      </c>
      <c r="N19" s="11">
        <v>28</v>
      </c>
      <c r="O19" s="11">
        <v>20000</v>
      </c>
      <c r="P19" s="11">
        <f t="shared" si="0"/>
        <v>560000</v>
      </c>
    </row>
    <row r="20" spans="1:16" x14ac:dyDescent="0.2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  <c r="M20" s="11" t="s">
        <v>40</v>
      </c>
      <c r="N20" s="11">
        <v>31</v>
      </c>
      <c r="O20" s="11">
        <v>0</v>
      </c>
      <c r="P20" s="11">
        <f t="shared" si="0"/>
        <v>0</v>
      </c>
    </row>
    <row r="21" spans="1:16" x14ac:dyDescent="0.2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  <c r="M21" s="11" t="s">
        <v>41</v>
      </c>
      <c r="N21" s="11">
        <v>30</v>
      </c>
      <c r="O21" s="11">
        <v>20000</v>
      </c>
      <c r="P21" s="11">
        <f t="shared" si="0"/>
        <v>600000</v>
      </c>
    </row>
    <row r="22" spans="1:16" x14ac:dyDescent="0.2">
      <c r="A22" s="7" t="s">
        <v>12</v>
      </c>
      <c r="B22" s="1"/>
      <c r="C22" s="5">
        <v>36669</v>
      </c>
      <c r="D22" s="1"/>
      <c r="E22" s="6">
        <v>35000</v>
      </c>
      <c r="F22" s="6"/>
      <c r="G22" s="6">
        <f>35000*30</f>
        <v>1050000</v>
      </c>
      <c r="H22" s="1"/>
      <c r="I22" s="1"/>
      <c r="J22" s="1"/>
      <c r="K22" s="1"/>
      <c r="M22" s="11" t="s">
        <v>42</v>
      </c>
      <c r="N22" s="11">
        <v>31</v>
      </c>
      <c r="O22" s="11">
        <v>20000</v>
      </c>
      <c r="P22" s="11">
        <f t="shared" si="0"/>
        <v>620000</v>
      </c>
    </row>
    <row r="23" spans="1:16" x14ac:dyDescent="0.2">
      <c r="A23" s="7" t="s">
        <v>13</v>
      </c>
      <c r="B23" s="1"/>
      <c r="C23" s="5">
        <v>36700</v>
      </c>
      <c r="D23" s="1"/>
      <c r="E23" s="6">
        <v>35000</v>
      </c>
      <c r="F23" s="6"/>
      <c r="G23" s="6">
        <f>35000*31</f>
        <v>1085000</v>
      </c>
      <c r="H23" s="1"/>
      <c r="I23" s="1"/>
      <c r="J23" s="1"/>
      <c r="K23" s="1"/>
      <c r="M23" s="11" t="s">
        <v>31</v>
      </c>
      <c r="N23" s="11">
        <v>30</v>
      </c>
      <c r="O23" s="11">
        <v>20000</v>
      </c>
      <c r="P23" s="11">
        <f t="shared" si="0"/>
        <v>600000</v>
      </c>
    </row>
    <row r="24" spans="1:16" x14ac:dyDescent="0.2">
      <c r="A24" s="7" t="s">
        <v>14</v>
      </c>
      <c r="B24" s="1"/>
      <c r="C24" s="5">
        <v>36731</v>
      </c>
      <c r="D24" s="1"/>
      <c r="E24" s="6">
        <v>35000</v>
      </c>
      <c r="F24" s="6"/>
      <c r="G24" s="6">
        <f>35000*31</f>
        <v>1085000</v>
      </c>
      <c r="H24" s="1"/>
      <c r="I24" s="1"/>
      <c r="J24" s="1"/>
      <c r="K24" s="1"/>
      <c r="M24" s="11" t="s">
        <v>32</v>
      </c>
      <c r="N24" s="11">
        <v>31</v>
      </c>
      <c r="O24" s="11">
        <v>20000</v>
      </c>
      <c r="P24" s="11">
        <f t="shared" si="0"/>
        <v>620000</v>
      </c>
    </row>
    <row r="25" spans="1:16" x14ac:dyDescent="0.2">
      <c r="A25" s="7" t="s">
        <v>15</v>
      </c>
      <c r="B25" s="1"/>
      <c r="C25" s="5">
        <v>36763</v>
      </c>
      <c r="D25" s="1"/>
      <c r="E25" s="6">
        <v>25000</v>
      </c>
      <c r="F25" s="6"/>
      <c r="G25" s="6">
        <v>750000</v>
      </c>
      <c r="H25" s="1"/>
      <c r="I25" s="1"/>
      <c r="J25" s="1"/>
      <c r="K25" s="1"/>
      <c r="M25" s="11" t="s">
        <v>33</v>
      </c>
      <c r="N25" s="11">
        <v>31</v>
      </c>
      <c r="O25" s="11">
        <v>20000</v>
      </c>
      <c r="P25" s="11">
        <f t="shared" si="0"/>
        <v>620000</v>
      </c>
    </row>
    <row r="26" spans="1:16" x14ac:dyDescent="0.2">
      <c r="A26" s="7" t="s">
        <v>16</v>
      </c>
      <c r="B26" s="1"/>
      <c r="C26" s="5">
        <v>36791</v>
      </c>
      <c r="D26" s="1"/>
      <c r="E26" s="6">
        <v>20000</v>
      </c>
      <c r="F26" s="6"/>
      <c r="G26" s="6">
        <f>+E26*31</f>
        <v>620000</v>
      </c>
      <c r="H26" s="1"/>
      <c r="I26" s="1"/>
      <c r="J26" s="1"/>
      <c r="K26" s="1"/>
      <c r="M26" s="11" t="s">
        <v>34</v>
      </c>
      <c r="N26" s="11">
        <v>30</v>
      </c>
      <c r="O26" s="11">
        <v>20000</v>
      </c>
      <c r="P26" s="11">
        <f t="shared" si="0"/>
        <v>600000</v>
      </c>
    </row>
    <row r="27" spans="1:16" x14ac:dyDescent="0.2">
      <c r="A27" s="7" t="s">
        <v>17</v>
      </c>
      <c r="B27" s="1"/>
      <c r="C27" s="5">
        <v>36824</v>
      </c>
      <c r="D27" s="1"/>
      <c r="E27" s="6">
        <v>0</v>
      </c>
      <c r="F27" s="6"/>
      <c r="G27" s="6">
        <v>0</v>
      </c>
      <c r="H27" s="1"/>
      <c r="I27" s="1"/>
      <c r="J27" s="1"/>
      <c r="K27" s="1"/>
      <c r="M27" s="11" t="s">
        <v>35</v>
      </c>
      <c r="N27" s="11">
        <v>31</v>
      </c>
      <c r="O27" s="11">
        <v>20000</v>
      </c>
      <c r="P27" s="11">
        <f t="shared" si="0"/>
        <v>620000</v>
      </c>
    </row>
    <row r="28" spans="1:16" x14ac:dyDescent="0.2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M28" s="11" t="s">
        <v>36</v>
      </c>
      <c r="N28" s="11">
        <v>30</v>
      </c>
      <c r="O28" s="11">
        <v>20000</v>
      </c>
      <c r="P28" s="11">
        <f t="shared" si="0"/>
        <v>600000</v>
      </c>
    </row>
    <row r="29" spans="1:16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M29" s="11" t="s">
        <v>37</v>
      </c>
      <c r="N29" s="11">
        <v>31</v>
      </c>
      <c r="O29" s="11">
        <v>20000</v>
      </c>
      <c r="P29" s="11">
        <f t="shared" si="0"/>
        <v>620000</v>
      </c>
    </row>
    <row r="30" spans="1:16" x14ac:dyDescent="0.2">
      <c r="A30" s="7"/>
      <c r="B30" s="1"/>
      <c r="C30" s="1"/>
      <c r="D30" s="1"/>
      <c r="E30" s="6"/>
      <c r="F30" s="7" t="s">
        <v>19</v>
      </c>
      <c r="G30" s="10">
        <f>SUM(G17:G29)</f>
        <v>4590000</v>
      </c>
      <c r="H30" s="6"/>
      <c r="I30" s="1"/>
      <c r="J30" s="1"/>
      <c r="K30" s="1"/>
      <c r="M30" s="11"/>
      <c r="N30" s="11"/>
      <c r="O30" s="11"/>
      <c r="P30" s="11"/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M31" s="11"/>
      <c r="N31" s="11">
        <f>579-61</f>
        <v>518</v>
      </c>
      <c r="O31" s="11"/>
      <c r="P31" s="11">
        <f>SUM(P11:P30)</f>
        <v>12665000</v>
      </c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O33" t="s">
        <v>43</v>
      </c>
      <c r="P33" s="11">
        <f>+P31/N31</f>
        <v>24449.806949806949</v>
      </c>
    </row>
    <row r="34" spans="1:16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">
      <c r="A40" s="1" t="s">
        <v>21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">
      <c r="A42" s="1" t="s">
        <v>25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">
      <c r="A43" s="1" t="s">
        <v>22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Jan Havlíček</cp:lastModifiedBy>
  <cp:lastPrinted>2000-10-25T18:46:22Z</cp:lastPrinted>
  <dcterms:created xsi:type="dcterms:W3CDTF">1998-02-26T16:54:24Z</dcterms:created>
  <dcterms:modified xsi:type="dcterms:W3CDTF">2023-09-16T19:09:05Z</dcterms:modified>
</cp:coreProperties>
</file>