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23CB660A-DBFD-4DA4-A74D-F65D7BDBFAFF}" xr6:coauthVersionLast="47" xr6:coauthVersionMax="47" xr10:uidLastSave="{00000000-0000-0000-0000-000000000000}"/>
  <bookViews>
    <workbookView xWindow="-120" yWindow="-120" windowWidth="38640" windowHeight="15720"/>
  </bookViews>
  <sheets>
    <sheet name="Payments" sheetId="1" r:id="rId1"/>
  </sheets>
  <calcPr calcId="0"/>
</workbook>
</file>

<file path=xl/calcChain.xml><?xml version="1.0" encoding="utf-8"?>
<calcChain xmlns="http://schemas.openxmlformats.org/spreadsheetml/2006/main">
  <c r="D5" i="1" l="1"/>
  <c r="E5" i="1"/>
  <c r="I5" i="1"/>
  <c r="L5" i="1"/>
  <c r="M5" i="1"/>
  <c r="D6" i="1"/>
  <c r="E6" i="1"/>
  <c r="I6" i="1"/>
  <c r="L6" i="1"/>
  <c r="M6" i="1"/>
  <c r="D7" i="1"/>
  <c r="E7" i="1"/>
  <c r="I7" i="1"/>
  <c r="L7" i="1"/>
  <c r="M7" i="1"/>
  <c r="D8" i="1"/>
  <c r="E8" i="1"/>
  <c r="I8" i="1"/>
  <c r="L8" i="1"/>
  <c r="M8" i="1"/>
  <c r="D9" i="1"/>
  <c r="E9" i="1"/>
  <c r="I9" i="1"/>
  <c r="L9" i="1"/>
  <c r="M9" i="1"/>
  <c r="D10" i="1"/>
  <c r="E10" i="1"/>
  <c r="I10" i="1"/>
  <c r="L10" i="1"/>
  <c r="M10" i="1"/>
  <c r="D11" i="1"/>
  <c r="E11" i="1"/>
  <c r="I11" i="1"/>
  <c r="L11" i="1"/>
  <c r="M11" i="1"/>
  <c r="D12" i="1"/>
  <c r="E12" i="1"/>
  <c r="I12" i="1"/>
  <c r="L12" i="1"/>
  <c r="M12" i="1"/>
  <c r="D13" i="1"/>
  <c r="E13" i="1"/>
  <c r="I13" i="1"/>
  <c r="L13" i="1"/>
  <c r="M13" i="1"/>
  <c r="D14" i="1"/>
  <c r="E14" i="1"/>
  <c r="I14" i="1"/>
  <c r="L14" i="1"/>
  <c r="M14" i="1"/>
  <c r="D15" i="1"/>
  <c r="E15" i="1"/>
  <c r="I15" i="1"/>
  <c r="L15" i="1"/>
  <c r="M15" i="1"/>
  <c r="D16" i="1"/>
  <c r="E16" i="1"/>
  <c r="I16" i="1"/>
  <c r="L16" i="1"/>
  <c r="M16" i="1"/>
  <c r="B18" i="1"/>
  <c r="C18" i="1"/>
  <c r="D18" i="1"/>
  <c r="E18" i="1"/>
  <c r="F18" i="1"/>
  <c r="G18" i="1"/>
  <c r="H18" i="1"/>
  <c r="I18" i="1"/>
  <c r="J18" i="1"/>
  <c r="K18" i="1"/>
  <c r="L18" i="1"/>
  <c r="M18" i="1"/>
  <c r="D24" i="1"/>
  <c r="E24" i="1"/>
  <c r="I24" i="1"/>
  <c r="L24" i="1"/>
  <c r="M24" i="1"/>
  <c r="P24" i="1"/>
  <c r="Q24" i="1"/>
  <c r="D25" i="1"/>
  <c r="E25" i="1"/>
  <c r="I25" i="1"/>
  <c r="L25" i="1"/>
  <c r="M25" i="1"/>
  <c r="P25" i="1"/>
  <c r="Q25" i="1"/>
  <c r="D26" i="1"/>
  <c r="E26" i="1"/>
  <c r="I26" i="1"/>
  <c r="M26" i="1"/>
  <c r="P26" i="1"/>
  <c r="Q26" i="1"/>
  <c r="D27" i="1"/>
  <c r="E27" i="1"/>
  <c r="H27" i="1"/>
  <c r="I27" i="1"/>
  <c r="L27" i="1"/>
  <c r="M27" i="1"/>
  <c r="P27" i="1"/>
  <c r="Q27" i="1"/>
  <c r="D28" i="1"/>
  <c r="E28" i="1"/>
  <c r="H28" i="1"/>
  <c r="I28" i="1"/>
  <c r="L28" i="1"/>
  <c r="M28" i="1"/>
  <c r="P28" i="1"/>
  <c r="Q28" i="1"/>
  <c r="D29" i="1"/>
  <c r="E29" i="1"/>
  <c r="H29" i="1"/>
  <c r="I29" i="1"/>
  <c r="L29" i="1"/>
  <c r="M29" i="1"/>
  <c r="P29" i="1"/>
  <c r="Q29" i="1"/>
  <c r="D30" i="1"/>
  <c r="E30" i="1"/>
  <c r="H30" i="1"/>
  <c r="I30" i="1"/>
  <c r="L30" i="1"/>
  <c r="M30" i="1"/>
  <c r="P30" i="1"/>
  <c r="Q30" i="1"/>
  <c r="D31" i="1"/>
  <c r="E31" i="1"/>
  <c r="H31" i="1"/>
  <c r="I31" i="1"/>
  <c r="L31" i="1"/>
  <c r="M31" i="1"/>
  <c r="P31" i="1"/>
  <c r="Q31" i="1"/>
  <c r="D32" i="1"/>
  <c r="E32" i="1"/>
  <c r="H32" i="1"/>
  <c r="I32" i="1"/>
  <c r="L32" i="1"/>
  <c r="M32" i="1"/>
  <c r="P32" i="1"/>
  <c r="Q32" i="1"/>
  <c r="D33" i="1"/>
  <c r="E33" i="1"/>
  <c r="H33" i="1"/>
  <c r="I33" i="1"/>
  <c r="L33" i="1"/>
  <c r="M33" i="1"/>
  <c r="P33" i="1"/>
  <c r="Q33" i="1"/>
  <c r="D34" i="1"/>
  <c r="E34" i="1"/>
  <c r="H34" i="1"/>
  <c r="I34" i="1"/>
  <c r="L34" i="1"/>
  <c r="M34" i="1"/>
  <c r="P34" i="1"/>
  <c r="Q34" i="1"/>
  <c r="D35" i="1"/>
  <c r="E35" i="1"/>
  <c r="H35" i="1"/>
  <c r="I35" i="1"/>
  <c r="L35" i="1"/>
  <c r="M35" i="1"/>
  <c r="P35" i="1"/>
  <c r="Q35" i="1"/>
  <c r="B37" i="1"/>
  <c r="C37" i="1"/>
  <c r="D37" i="1"/>
  <c r="E37" i="1"/>
  <c r="F37" i="1"/>
  <c r="G37" i="1"/>
  <c r="H37" i="1"/>
  <c r="I37" i="1"/>
  <c r="J37" i="1"/>
  <c r="K37" i="1"/>
  <c r="L37" i="1"/>
  <c r="M37" i="1"/>
  <c r="N37" i="1"/>
  <c r="O37" i="1"/>
  <c r="P37" i="1"/>
  <c r="Q37" i="1"/>
</calcChain>
</file>

<file path=xl/comments1.xml><?xml version="1.0" encoding="utf-8"?>
<comments xmlns="http://schemas.openxmlformats.org/spreadsheetml/2006/main">
  <authors>
    <author>jngo</author>
    <author>klilly</author>
  </authors>
  <commentList>
    <comment ref="E4" authorId="0" shapeId="0">
      <text>
        <r>
          <rPr>
            <b/>
            <sz val="8"/>
            <color indexed="81"/>
            <rFont val="Tahoma"/>
          </rPr>
          <t>jngo:</t>
        </r>
        <r>
          <rPr>
            <sz val="8"/>
            <color indexed="81"/>
            <rFont val="Tahoma"/>
          </rPr>
          <t xml:space="preserve">
Difference is between what we billed and what they paid.
</t>
        </r>
      </text>
    </comment>
    <comment ref="F16" authorId="0" shapeId="0">
      <text>
        <r>
          <rPr>
            <b/>
            <sz val="8"/>
            <color indexed="81"/>
            <rFont val="Tahoma"/>
          </rPr>
          <t>jngo:</t>
        </r>
        <r>
          <rPr>
            <sz val="8"/>
            <color indexed="81"/>
            <rFont val="Tahoma"/>
          </rPr>
          <t xml:space="preserve">
Originally manual billed Tufco for an extra 30000 mmbtu.  They paid it but is now asking for the credit.</t>
        </r>
      </text>
    </comment>
    <comment ref="G16" authorId="0" shapeId="0">
      <text>
        <r>
          <rPr>
            <b/>
            <sz val="8"/>
            <color indexed="81"/>
            <rFont val="Tahoma"/>
          </rPr>
          <t>jngo:</t>
        </r>
        <r>
          <rPr>
            <sz val="8"/>
            <color indexed="81"/>
            <rFont val="Tahoma"/>
          </rPr>
          <t xml:space="preserve">
Ami C. originally wanted to bill 926,250 to keep contract whole.  Since the 30,000 mmbtu did not flow, we have no backup for it, and it was never entered into the system.</t>
        </r>
      </text>
    </comment>
    <comment ref="E23" authorId="0" shapeId="0">
      <text>
        <r>
          <rPr>
            <b/>
            <sz val="8"/>
            <color indexed="81"/>
            <rFont val="Tahoma"/>
          </rPr>
          <t>jngo:</t>
        </r>
        <r>
          <rPr>
            <sz val="8"/>
            <color indexed="81"/>
            <rFont val="Tahoma"/>
          </rPr>
          <t xml:space="preserve">
Difference is between what we billed and what they paid.
</t>
        </r>
      </text>
    </comment>
    <comment ref="M26" authorId="1" shapeId="0">
      <text>
        <r>
          <rPr>
            <b/>
            <sz val="8"/>
            <color indexed="81"/>
            <rFont val="Tahoma"/>
          </rPr>
          <t>klilly: 4/27 TUFCO didn't show flow of 20,000 on 4/28 on HPL meter 67</t>
        </r>
      </text>
    </comment>
  </commentList>
</comments>
</file>

<file path=xl/sharedStrings.xml><?xml version="1.0" encoding="utf-8"?>
<sst xmlns="http://schemas.openxmlformats.org/spreadsheetml/2006/main" count="59" uniqueCount="20">
  <si>
    <t>Jan</t>
  </si>
  <si>
    <t>Feb</t>
  </si>
  <si>
    <t>Mar</t>
  </si>
  <si>
    <t>Apr</t>
  </si>
  <si>
    <t>May</t>
  </si>
  <si>
    <t>Jun</t>
  </si>
  <si>
    <t>Jul</t>
  </si>
  <si>
    <t>Aug</t>
  </si>
  <si>
    <t>Sep</t>
  </si>
  <si>
    <t>Oct</t>
  </si>
  <si>
    <t>Nov</t>
  </si>
  <si>
    <t>Dec</t>
  </si>
  <si>
    <t>IFERC</t>
  </si>
  <si>
    <t>TUFCO</t>
  </si>
  <si>
    <t>US</t>
  </si>
  <si>
    <t>PAID</t>
  </si>
  <si>
    <t>DIFF</t>
  </si>
  <si>
    <t>WAGNER BROWN</t>
  </si>
  <si>
    <t>GAS DAILY</t>
  </si>
  <si>
    <t>DECEMBER MAKE UP GAS IFHSC +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</si>
</sst>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5" formatCode="_(* #,##0_);_(* \(#,##0\);_(* &quot;-&quot;??_);_(@_)"/>
  </numFmts>
  <fonts count="8" x14ac:knownFonts="1">
    <font>
      <sz val="10"/>
      <name val="Arial"/>
    </font>
    <font>
      <sz val="10"/>
      <name val="Arial"/>
    </font>
    <font>
      <b/>
      <sz val="10"/>
      <name val="Arial"/>
      <family val="2"/>
    </font>
    <font>
      <b/>
      <u val="singleAccounting"/>
      <sz val="10"/>
      <name val="Arial"/>
      <family val="2"/>
    </font>
    <font>
      <u val="singleAccounting"/>
      <sz val="10"/>
      <name val="Arial"/>
      <family val="2"/>
    </font>
    <font>
      <b/>
      <u/>
      <sz val="10"/>
      <name val="Arial"/>
      <family val="2"/>
    </font>
    <font>
      <sz val="8"/>
      <color indexed="81"/>
      <name val="Tahoma"/>
    </font>
    <font>
      <b/>
      <sz val="8"/>
      <color indexed="81"/>
      <name val="Tahoma"/>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26">
    <xf numFmtId="0" fontId="0" fillId="0" borderId="0" xfId="0"/>
    <xf numFmtId="0" fontId="0" fillId="0" borderId="0" xfId="0" applyAlignment="1">
      <alignment horizontal="right"/>
    </xf>
    <xf numFmtId="0" fontId="0" fillId="0" borderId="0" xfId="0" applyAlignment="1">
      <alignment horizontal="center"/>
    </xf>
    <xf numFmtId="165" fontId="0" fillId="0" borderId="0" xfId="1" applyNumberFormat="1" applyFont="1" applyAlignment="1">
      <alignment horizontal="center"/>
    </xf>
    <xf numFmtId="0" fontId="0" fillId="0" borderId="1" xfId="0" applyBorder="1" applyAlignment="1">
      <alignment horizontal="right"/>
    </xf>
    <xf numFmtId="0" fontId="0" fillId="0" borderId="2" xfId="0" applyBorder="1" applyAlignment="1">
      <alignment horizontal="right"/>
    </xf>
    <xf numFmtId="0" fontId="0" fillId="0" borderId="3" xfId="0" applyBorder="1" applyAlignment="1">
      <alignment horizontal="right"/>
    </xf>
    <xf numFmtId="165" fontId="0" fillId="0" borderId="0" xfId="1" applyNumberFormat="1" applyFont="1" applyBorder="1" applyAlignment="1">
      <alignment horizontal="center"/>
    </xf>
    <xf numFmtId="0" fontId="5" fillId="0" borderId="0" xfId="0" applyFont="1"/>
    <xf numFmtId="165" fontId="2" fillId="0" borderId="1" xfId="1" applyNumberFormat="1" applyFont="1" applyBorder="1" applyAlignment="1">
      <alignment horizontal="center"/>
    </xf>
    <xf numFmtId="165" fontId="2" fillId="0" borderId="4" xfId="1" applyNumberFormat="1"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165" fontId="0" fillId="0" borderId="2" xfId="1" applyNumberFormat="1" applyFont="1" applyBorder="1" applyAlignment="1">
      <alignment horizontal="center"/>
    </xf>
    <xf numFmtId="165" fontId="0" fillId="0" borderId="3" xfId="1" applyNumberFormat="1" applyFont="1" applyBorder="1" applyAlignment="1">
      <alignment horizontal="center"/>
    </xf>
    <xf numFmtId="165" fontId="0" fillId="0" borderId="6" xfId="1" applyNumberFormat="1" applyFont="1" applyBorder="1" applyAlignment="1">
      <alignment horizontal="center"/>
    </xf>
    <xf numFmtId="165" fontId="0" fillId="0" borderId="0" xfId="0" applyNumberFormat="1" applyBorder="1" applyAlignment="1">
      <alignment horizontal="center"/>
    </xf>
    <xf numFmtId="165" fontId="0" fillId="0" borderId="6" xfId="0" applyNumberFormat="1" applyBorder="1" applyAlignment="1">
      <alignment horizontal="center"/>
    </xf>
    <xf numFmtId="165" fontId="0" fillId="0" borderId="0" xfId="0" applyNumberFormat="1" applyAlignment="1">
      <alignment horizontal="center"/>
    </xf>
    <xf numFmtId="165" fontId="0" fillId="0" borderId="7" xfId="0" applyNumberFormat="1" applyBorder="1" applyAlignment="1">
      <alignment horizontal="center"/>
    </xf>
    <xf numFmtId="165" fontId="0" fillId="0" borderId="8" xfId="0" applyNumberFormat="1" applyBorder="1" applyAlignment="1">
      <alignment horizontal="center"/>
    </xf>
    <xf numFmtId="0" fontId="2" fillId="0" borderId="0" xfId="0" applyFont="1"/>
    <xf numFmtId="165" fontId="3" fillId="0" borderId="0" xfId="1" applyNumberFormat="1" applyFont="1" applyAlignment="1">
      <alignment horizontal="center"/>
    </xf>
    <xf numFmtId="0" fontId="4" fillId="0" borderId="0" xfId="0" applyFont="1" applyAlignment="1">
      <alignment horizontal="center"/>
    </xf>
    <xf numFmtId="0" fontId="3" fillId="0" borderId="0" xfId="0" applyFont="1" applyAlignment="1">
      <alignment horizontal="center"/>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Q37"/>
  <sheetViews>
    <sheetView tabSelected="1" topLeftCell="A13" workbookViewId="0">
      <selection activeCell="N24" sqref="N24"/>
    </sheetView>
  </sheetViews>
  <sheetFormatPr defaultRowHeight="12.75" x14ac:dyDescent="0.2"/>
  <cols>
    <col min="1" max="1" width="4.7109375" customWidth="1"/>
    <col min="2" max="2" width="11.28515625" style="3" customWidth="1"/>
    <col min="3" max="3" width="11.5703125" style="3" customWidth="1"/>
    <col min="4" max="4" width="11.140625" style="2" customWidth="1"/>
    <col min="5" max="5" width="10.85546875" style="2" customWidth="1"/>
    <col min="6" max="7" width="11.28515625" style="3" customWidth="1"/>
    <col min="8" max="9" width="11.42578125" style="2" customWidth="1"/>
    <col min="10" max="10" width="11.5703125" style="3" customWidth="1"/>
    <col min="11" max="11" width="11.42578125" style="3" customWidth="1"/>
    <col min="12" max="12" width="10.5703125" style="2" customWidth="1"/>
    <col min="13" max="13" width="9.7109375" style="2" customWidth="1"/>
  </cols>
  <sheetData>
    <row r="2" spans="1:13" ht="15" x14ac:dyDescent="0.35">
      <c r="A2" s="8">
        <v>1999</v>
      </c>
      <c r="C2" s="22" t="s">
        <v>12</v>
      </c>
      <c r="D2" s="23"/>
      <c r="G2" s="22" t="s">
        <v>17</v>
      </c>
      <c r="H2" s="24"/>
      <c r="K2" s="22" t="s">
        <v>18</v>
      </c>
      <c r="L2" s="25"/>
    </row>
    <row r="4" spans="1:13" x14ac:dyDescent="0.2">
      <c r="A4" s="4"/>
      <c r="B4" s="9" t="s">
        <v>13</v>
      </c>
      <c r="C4" s="10" t="s">
        <v>14</v>
      </c>
      <c r="D4" s="11" t="s">
        <v>15</v>
      </c>
      <c r="E4" s="11" t="s">
        <v>16</v>
      </c>
      <c r="F4" s="9" t="s">
        <v>13</v>
      </c>
      <c r="G4" s="10" t="s">
        <v>14</v>
      </c>
      <c r="H4" s="11" t="s">
        <v>15</v>
      </c>
      <c r="I4" s="12" t="s">
        <v>16</v>
      </c>
      <c r="J4" s="9" t="s">
        <v>13</v>
      </c>
      <c r="K4" s="10" t="s">
        <v>14</v>
      </c>
      <c r="L4" s="11" t="s">
        <v>15</v>
      </c>
      <c r="M4" s="12" t="s">
        <v>16</v>
      </c>
    </row>
    <row r="5" spans="1:13" x14ac:dyDescent="0.2">
      <c r="A5" s="5" t="s">
        <v>0</v>
      </c>
      <c r="B5" s="13">
        <v>620000</v>
      </c>
      <c r="C5" s="7">
        <v>619853</v>
      </c>
      <c r="D5" s="16">
        <f>+B5</f>
        <v>620000</v>
      </c>
      <c r="E5" s="16">
        <f>+C5-D5</f>
        <v>-147</v>
      </c>
      <c r="F5" s="13">
        <v>930000</v>
      </c>
      <c r="G5" s="7">
        <v>930000</v>
      </c>
      <c r="H5" s="7">
        <v>930000</v>
      </c>
      <c r="I5" s="19">
        <f>+G5-H5</f>
        <v>0</v>
      </c>
      <c r="J5" s="13">
        <v>264416</v>
      </c>
      <c r="K5" s="7">
        <v>289416</v>
      </c>
      <c r="L5" s="16">
        <f>+J5</f>
        <v>264416</v>
      </c>
      <c r="M5" s="19">
        <f>+K5-L5</f>
        <v>25000</v>
      </c>
    </row>
    <row r="6" spans="1:13" x14ac:dyDescent="0.2">
      <c r="A6" s="5" t="s">
        <v>1</v>
      </c>
      <c r="B6" s="13">
        <v>560000</v>
      </c>
      <c r="C6" s="7">
        <v>530066</v>
      </c>
      <c r="D6" s="16">
        <f>+B6</f>
        <v>560000</v>
      </c>
      <c r="E6" s="16">
        <f t="shared" ref="E6:E16" si="0">+C6-D6</f>
        <v>-29934</v>
      </c>
      <c r="F6" s="13">
        <v>840000</v>
      </c>
      <c r="G6" s="7">
        <v>840000</v>
      </c>
      <c r="H6" s="7">
        <v>840000</v>
      </c>
      <c r="I6" s="19">
        <f t="shared" ref="I6:I16" si="1">+G6-H6</f>
        <v>0</v>
      </c>
      <c r="J6" s="13">
        <v>97793</v>
      </c>
      <c r="K6" s="7">
        <v>97793</v>
      </c>
      <c r="L6" s="16">
        <f>+J6</f>
        <v>97793</v>
      </c>
      <c r="M6" s="19">
        <f t="shared" ref="M6:M16" si="2">+K6-L6</f>
        <v>0</v>
      </c>
    </row>
    <row r="7" spans="1:13" x14ac:dyDescent="0.2">
      <c r="A7" s="5" t="s">
        <v>2</v>
      </c>
      <c r="B7" s="13">
        <v>775000</v>
      </c>
      <c r="C7" s="7">
        <v>775000</v>
      </c>
      <c r="D7" s="16">
        <f>+B7</f>
        <v>775000</v>
      </c>
      <c r="E7" s="16">
        <f t="shared" si="0"/>
        <v>0</v>
      </c>
      <c r="F7" s="13">
        <v>930000</v>
      </c>
      <c r="G7" s="7">
        <v>930000</v>
      </c>
      <c r="H7" s="7">
        <v>930000</v>
      </c>
      <c r="I7" s="19">
        <f t="shared" si="1"/>
        <v>0</v>
      </c>
      <c r="J7" s="13">
        <v>1229067</v>
      </c>
      <c r="K7" s="7">
        <v>1251667</v>
      </c>
      <c r="L7" s="16">
        <f>+J7</f>
        <v>1229067</v>
      </c>
      <c r="M7" s="19">
        <f t="shared" si="2"/>
        <v>22600</v>
      </c>
    </row>
    <row r="8" spans="1:13" x14ac:dyDescent="0.2">
      <c r="A8" s="5" t="s">
        <v>3</v>
      </c>
      <c r="B8" s="13">
        <v>1200000</v>
      </c>
      <c r="C8" s="7">
        <v>1200000</v>
      </c>
      <c r="D8" s="16">
        <f>+B8</f>
        <v>1200000</v>
      </c>
      <c r="E8" s="16">
        <f t="shared" si="0"/>
        <v>0</v>
      </c>
      <c r="F8" s="13">
        <v>900000</v>
      </c>
      <c r="G8" s="7">
        <v>900000</v>
      </c>
      <c r="H8" s="7">
        <v>900000</v>
      </c>
      <c r="I8" s="19">
        <f t="shared" si="1"/>
        <v>0</v>
      </c>
      <c r="J8" s="13">
        <v>239400</v>
      </c>
      <c r="K8" s="7">
        <v>239400</v>
      </c>
      <c r="L8" s="16">
        <f>+K8</f>
        <v>239400</v>
      </c>
      <c r="M8" s="19">
        <f t="shared" si="2"/>
        <v>0</v>
      </c>
    </row>
    <row r="9" spans="1:13" x14ac:dyDescent="0.2">
      <c r="A9" s="5" t="s">
        <v>4</v>
      </c>
      <c r="B9" s="13">
        <v>1240000</v>
      </c>
      <c r="C9" s="7">
        <v>1240001</v>
      </c>
      <c r="D9" s="16">
        <f>+B9</f>
        <v>1240000</v>
      </c>
      <c r="E9" s="16">
        <f t="shared" si="0"/>
        <v>1</v>
      </c>
      <c r="F9" s="13">
        <v>930000</v>
      </c>
      <c r="G9" s="7">
        <v>930000</v>
      </c>
      <c r="H9" s="7">
        <v>930000</v>
      </c>
      <c r="I9" s="19">
        <f t="shared" si="1"/>
        <v>0</v>
      </c>
      <c r="J9" s="13">
        <v>477500</v>
      </c>
      <c r="K9" s="7">
        <v>477499</v>
      </c>
      <c r="L9" s="16">
        <f>+K9</f>
        <v>477499</v>
      </c>
      <c r="M9" s="19">
        <f t="shared" si="2"/>
        <v>0</v>
      </c>
    </row>
    <row r="10" spans="1:13" x14ac:dyDescent="0.2">
      <c r="A10" s="5" t="s">
        <v>5</v>
      </c>
      <c r="B10" s="13">
        <v>1200000</v>
      </c>
      <c r="C10" s="7">
        <v>1196452</v>
      </c>
      <c r="D10" s="16">
        <f>+C10</f>
        <v>1196452</v>
      </c>
      <c r="E10" s="16">
        <f t="shared" si="0"/>
        <v>0</v>
      </c>
      <c r="F10" s="13">
        <v>1200000</v>
      </c>
      <c r="G10" s="7">
        <v>1200000</v>
      </c>
      <c r="H10" s="7">
        <v>1200000</v>
      </c>
      <c r="I10" s="19">
        <f t="shared" si="1"/>
        <v>0</v>
      </c>
      <c r="J10" s="13">
        <v>1280677</v>
      </c>
      <c r="K10" s="7">
        <v>1284225</v>
      </c>
      <c r="L10" s="16">
        <f>+K10</f>
        <v>1284225</v>
      </c>
      <c r="M10" s="19">
        <f t="shared" si="2"/>
        <v>0</v>
      </c>
    </row>
    <row r="11" spans="1:13" x14ac:dyDescent="0.2">
      <c r="A11" s="5" t="s">
        <v>6</v>
      </c>
      <c r="B11" s="13">
        <v>1860000</v>
      </c>
      <c r="C11" s="7">
        <v>1841246</v>
      </c>
      <c r="D11" s="16">
        <f>+C11</f>
        <v>1841246</v>
      </c>
      <c r="E11" s="16">
        <f t="shared" si="0"/>
        <v>0</v>
      </c>
      <c r="F11" s="13">
        <v>1243750</v>
      </c>
      <c r="G11" s="7">
        <v>1243750</v>
      </c>
      <c r="H11" s="7">
        <v>1243750</v>
      </c>
      <c r="I11" s="19">
        <f t="shared" si="1"/>
        <v>0</v>
      </c>
      <c r="J11" s="13">
        <v>1076332</v>
      </c>
      <c r="K11" s="7">
        <v>1095086</v>
      </c>
      <c r="L11" s="16">
        <f>+K11</f>
        <v>1095086</v>
      </c>
      <c r="M11" s="19">
        <f t="shared" si="2"/>
        <v>0</v>
      </c>
    </row>
    <row r="12" spans="1:13" x14ac:dyDescent="0.2">
      <c r="A12" s="5" t="s">
        <v>7</v>
      </c>
      <c r="B12" s="13">
        <v>620000</v>
      </c>
      <c r="C12" s="7">
        <v>620000</v>
      </c>
      <c r="D12" s="16">
        <f>+C12</f>
        <v>620000</v>
      </c>
      <c r="E12" s="16">
        <f t="shared" si="0"/>
        <v>0</v>
      </c>
      <c r="F12" s="13">
        <v>1240000</v>
      </c>
      <c r="G12" s="7">
        <v>1240000</v>
      </c>
      <c r="H12" s="7">
        <v>1240000</v>
      </c>
      <c r="I12" s="19">
        <f t="shared" si="1"/>
        <v>0</v>
      </c>
      <c r="J12" s="13">
        <v>2166263</v>
      </c>
      <c r="K12" s="7">
        <v>2144654</v>
      </c>
      <c r="L12" s="16">
        <f>+J12</f>
        <v>2166263</v>
      </c>
      <c r="M12" s="19">
        <f t="shared" si="2"/>
        <v>-21609</v>
      </c>
    </row>
    <row r="13" spans="1:13" x14ac:dyDescent="0.2">
      <c r="A13" s="5" t="s">
        <v>8</v>
      </c>
      <c r="B13" s="13">
        <v>600000</v>
      </c>
      <c r="C13" s="7">
        <v>600003</v>
      </c>
      <c r="D13" s="16">
        <f>+B13</f>
        <v>600000</v>
      </c>
      <c r="E13" s="16">
        <f t="shared" si="0"/>
        <v>3</v>
      </c>
      <c r="F13" s="13">
        <v>1200000</v>
      </c>
      <c r="G13" s="7">
        <v>1200001</v>
      </c>
      <c r="H13" s="7">
        <v>1200001</v>
      </c>
      <c r="I13" s="19">
        <f t="shared" si="1"/>
        <v>0</v>
      </c>
      <c r="J13" s="13">
        <v>1572624</v>
      </c>
      <c r="K13" s="7">
        <v>1572621</v>
      </c>
      <c r="L13" s="16">
        <f>+J13</f>
        <v>1572624</v>
      </c>
      <c r="M13" s="19">
        <f t="shared" si="2"/>
        <v>-3</v>
      </c>
    </row>
    <row r="14" spans="1:13" x14ac:dyDescent="0.2">
      <c r="A14" s="5" t="s">
        <v>9</v>
      </c>
      <c r="B14" s="13">
        <v>2015000</v>
      </c>
      <c r="C14" s="7">
        <v>2014740</v>
      </c>
      <c r="D14" s="16">
        <f>+B14</f>
        <v>2015000</v>
      </c>
      <c r="E14" s="16">
        <f t="shared" si="0"/>
        <v>-260</v>
      </c>
      <c r="F14" s="13">
        <v>930000</v>
      </c>
      <c r="G14" s="7">
        <v>930000</v>
      </c>
      <c r="H14" s="7">
        <v>930000</v>
      </c>
      <c r="I14" s="19">
        <f t="shared" si="1"/>
        <v>0</v>
      </c>
      <c r="J14" s="13">
        <v>288829</v>
      </c>
      <c r="K14" s="7">
        <v>286067</v>
      </c>
      <c r="L14" s="16">
        <f>+J14</f>
        <v>288829</v>
      </c>
      <c r="M14" s="19">
        <f t="shared" si="2"/>
        <v>-2762</v>
      </c>
    </row>
    <row r="15" spans="1:13" x14ac:dyDescent="0.2">
      <c r="A15" s="5" t="s">
        <v>10</v>
      </c>
      <c r="B15" s="13">
        <v>1050000</v>
      </c>
      <c r="C15" s="7">
        <v>1050000</v>
      </c>
      <c r="D15" s="16">
        <f>+B15</f>
        <v>1050000</v>
      </c>
      <c r="E15" s="16">
        <f t="shared" si="0"/>
        <v>0</v>
      </c>
      <c r="F15" s="13">
        <v>900000</v>
      </c>
      <c r="G15" s="7">
        <v>900000</v>
      </c>
      <c r="H15" s="7">
        <v>900000</v>
      </c>
      <c r="I15" s="19">
        <f t="shared" si="1"/>
        <v>0</v>
      </c>
      <c r="J15" s="13">
        <v>294542</v>
      </c>
      <c r="K15" s="7">
        <v>294542</v>
      </c>
      <c r="L15" s="16">
        <f>+J15</f>
        <v>294542</v>
      </c>
      <c r="M15" s="19">
        <f t="shared" si="2"/>
        <v>0</v>
      </c>
    </row>
    <row r="16" spans="1:13" x14ac:dyDescent="0.2">
      <c r="A16" s="6" t="s">
        <v>11</v>
      </c>
      <c r="B16" s="14">
        <v>913958</v>
      </c>
      <c r="C16" s="15">
        <v>913958</v>
      </c>
      <c r="D16" s="17">
        <f>+C16</f>
        <v>913958</v>
      </c>
      <c r="E16" s="17">
        <f t="shared" si="0"/>
        <v>0</v>
      </c>
      <c r="F16" s="14">
        <v>896250</v>
      </c>
      <c r="G16" s="15">
        <v>896250</v>
      </c>
      <c r="H16" s="15">
        <v>896250</v>
      </c>
      <c r="I16" s="20">
        <f t="shared" si="1"/>
        <v>0</v>
      </c>
      <c r="J16" s="14">
        <v>101124</v>
      </c>
      <c r="K16" s="15">
        <v>101124</v>
      </c>
      <c r="L16" s="17">
        <f>+J16</f>
        <v>101124</v>
      </c>
      <c r="M16" s="20">
        <f t="shared" si="2"/>
        <v>0</v>
      </c>
    </row>
    <row r="17" spans="1:17" x14ac:dyDescent="0.2">
      <c r="A17" s="1"/>
    </row>
    <row r="18" spans="1:17" x14ac:dyDescent="0.2">
      <c r="A18" s="1"/>
      <c r="B18" s="3">
        <f>SUM(B5:B17)</f>
        <v>12653958</v>
      </c>
      <c r="C18" s="3">
        <f>SUM(C5:C17)</f>
        <v>12601319</v>
      </c>
      <c r="D18" s="18">
        <f>SUM(D5:D16)</f>
        <v>12631656</v>
      </c>
      <c r="E18" s="18">
        <f>SUM(E5:E16)</f>
        <v>-30337</v>
      </c>
      <c r="F18" s="3">
        <f>SUM(F5:F17)</f>
        <v>12140000</v>
      </c>
      <c r="G18" s="3">
        <f>SUM(G5:G17)</f>
        <v>12140001</v>
      </c>
      <c r="H18" s="18">
        <f t="shared" ref="H18:M18" si="3">SUM(H5:H16)</f>
        <v>12140001</v>
      </c>
      <c r="I18" s="18">
        <f t="shared" si="3"/>
        <v>0</v>
      </c>
      <c r="J18" s="3">
        <f t="shared" si="3"/>
        <v>9088567</v>
      </c>
      <c r="K18" s="3">
        <f t="shared" si="3"/>
        <v>9134094</v>
      </c>
      <c r="L18" s="18">
        <f t="shared" si="3"/>
        <v>9110868</v>
      </c>
      <c r="M18" s="18">
        <f t="shared" si="3"/>
        <v>23226</v>
      </c>
    </row>
    <row r="19" spans="1:17" x14ac:dyDescent="0.2">
      <c r="A19" s="1"/>
    </row>
    <row r="20" spans="1:17" x14ac:dyDescent="0.2">
      <c r="A20" s="1"/>
    </row>
    <row r="21" spans="1:17" ht="15" x14ac:dyDescent="0.35">
      <c r="A21" s="8">
        <v>2000</v>
      </c>
      <c r="C21" s="22" t="s">
        <v>12</v>
      </c>
      <c r="D21" s="23"/>
      <c r="G21" s="22" t="s">
        <v>17</v>
      </c>
      <c r="H21" s="24"/>
      <c r="K21" s="22" t="s">
        <v>18</v>
      </c>
      <c r="L21" s="25"/>
      <c r="N21" s="21" t="s">
        <v>19</v>
      </c>
      <c r="O21" s="21"/>
    </row>
    <row r="23" spans="1:17" x14ac:dyDescent="0.2">
      <c r="A23" s="4"/>
      <c r="B23" s="9" t="s">
        <v>13</v>
      </c>
      <c r="C23" s="10" t="s">
        <v>14</v>
      </c>
      <c r="D23" s="11" t="s">
        <v>15</v>
      </c>
      <c r="E23" s="11" t="s">
        <v>16</v>
      </c>
      <c r="F23" s="9" t="s">
        <v>13</v>
      </c>
      <c r="G23" s="10" t="s">
        <v>14</v>
      </c>
      <c r="H23" s="11" t="s">
        <v>15</v>
      </c>
      <c r="I23" s="12" t="s">
        <v>16</v>
      </c>
      <c r="J23" s="9" t="s">
        <v>13</v>
      </c>
      <c r="K23" s="10" t="s">
        <v>14</v>
      </c>
      <c r="L23" s="11" t="s">
        <v>15</v>
      </c>
      <c r="M23" s="12" t="s">
        <v>16</v>
      </c>
      <c r="N23" s="9" t="s">
        <v>13</v>
      </c>
      <c r="O23" s="10" t="s">
        <v>14</v>
      </c>
      <c r="P23" s="11" t="s">
        <v>15</v>
      </c>
      <c r="Q23" s="12" t="s">
        <v>16</v>
      </c>
    </row>
    <row r="24" spans="1:17" x14ac:dyDescent="0.2">
      <c r="A24" s="5" t="s">
        <v>0</v>
      </c>
      <c r="B24" s="13">
        <v>775000</v>
      </c>
      <c r="C24" s="7">
        <v>775000</v>
      </c>
      <c r="D24" s="16">
        <f>+B24</f>
        <v>775000</v>
      </c>
      <c r="E24" s="16">
        <f>+C24-D24</f>
        <v>0</v>
      </c>
      <c r="F24" s="13">
        <v>930000</v>
      </c>
      <c r="G24" s="7">
        <v>930000</v>
      </c>
      <c r="H24" s="7">
        <v>930000</v>
      </c>
      <c r="I24" s="19">
        <f>+G24-H24</f>
        <v>0</v>
      </c>
      <c r="J24" s="13">
        <v>917457</v>
      </c>
      <c r="K24" s="7">
        <v>917457</v>
      </c>
      <c r="L24" s="16">
        <f>+J24</f>
        <v>917457</v>
      </c>
      <c r="M24" s="19">
        <f>+K24-L24</f>
        <v>0</v>
      </c>
      <c r="N24" s="13">
        <v>30000</v>
      </c>
      <c r="O24" s="7">
        <v>30000</v>
      </c>
      <c r="P24" s="16">
        <f>+N24</f>
        <v>30000</v>
      </c>
      <c r="Q24" s="19">
        <f>+O24-P24</f>
        <v>0</v>
      </c>
    </row>
    <row r="25" spans="1:17" x14ac:dyDescent="0.2">
      <c r="A25" s="5" t="s">
        <v>1</v>
      </c>
      <c r="B25" s="13">
        <v>725000</v>
      </c>
      <c r="C25" s="13">
        <v>725000</v>
      </c>
      <c r="D25" s="16">
        <f>+B25</f>
        <v>725000</v>
      </c>
      <c r="E25" s="16">
        <f t="shared" ref="E25:E35" si="4">+C25-D25</f>
        <v>0</v>
      </c>
      <c r="F25" s="13">
        <v>870000</v>
      </c>
      <c r="G25" s="7">
        <v>870000</v>
      </c>
      <c r="H25" s="7">
        <v>870000</v>
      </c>
      <c r="I25" s="19">
        <f t="shared" ref="I25:I35" si="5">+G25-H25</f>
        <v>0</v>
      </c>
      <c r="J25" s="13">
        <v>421918</v>
      </c>
      <c r="K25" s="7">
        <v>421918</v>
      </c>
      <c r="L25" s="16">
        <f>+J25</f>
        <v>421918</v>
      </c>
      <c r="M25" s="19">
        <f t="shared" ref="M25:M35" si="6">+K25-L25</f>
        <v>0</v>
      </c>
      <c r="N25" s="13"/>
      <c r="O25" s="7"/>
      <c r="P25" s="16">
        <f>+N25</f>
        <v>0</v>
      </c>
      <c r="Q25" s="19">
        <f t="shared" ref="Q25:Q35" si="7">+O25-P25</f>
        <v>0</v>
      </c>
    </row>
    <row r="26" spans="1:17" x14ac:dyDescent="0.2">
      <c r="A26" s="5" t="s">
        <v>2</v>
      </c>
      <c r="B26" s="13">
        <v>775000</v>
      </c>
      <c r="C26" s="7">
        <v>775000</v>
      </c>
      <c r="D26" s="16">
        <f>+B26</f>
        <v>775000</v>
      </c>
      <c r="E26" s="16">
        <f t="shared" si="4"/>
        <v>0</v>
      </c>
      <c r="F26" s="13">
        <v>930000</v>
      </c>
      <c r="G26" s="7">
        <v>930000</v>
      </c>
      <c r="H26" s="7">
        <v>930000</v>
      </c>
      <c r="I26" s="19">
        <f t="shared" si="5"/>
        <v>0</v>
      </c>
      <c r="J26" s="13">
        <v>327081</v>
      </c>
      <c r="K26" s="7">
        <v>347081</v>
      </c>
      <c r="L26" s="16">
        <v>327081</v>
      </c>
      <c r="M26" s="19">
        <f t="shared" si="6"/>
        <v>20000</v>
      </c>
      <c r="N26" s="13"/>
      <c r="O26" s="7"/>
      <c r="P26" s="16">
        <f>+N26</f>
        <v>0</v>
      </c>
      <c r="Q26" s="19">
        <f t="shared" si="7"/>
        <v>0</v>
      </c>
    </row>
    <row r="27" spans="1:17" x14ac:dyDescent="0.2">
      <c r="A27" s="5" t="s">
        <v>3</v>
      </c>
      <c r="B27" s="13">
        <v>600000</v>
      </c>
      <c r="C27" s="7">
        <v>600000</v>
      </c>
      <c r="D27" s="16">
        <f>+B27</f>
        <v>600000</v>
      </c>
      <c r="E27" s="16">
        <f t="shared" si="4"/>
        <v>0</v>
      </c>
      <c r="F27" s="13">
        <v>900000</v>
      </c>
      <c r="G27" s="7">
        <v>900000</v>
      </c>
      <c r="H27" s="7">
        <f>F27</f>
        <v>900000</v>
      </c>
      <c r="I27" s="19">
        <f t="shared" si="5"/>
        <v>0</v>
      </c>
      <c r="J27" s="13">
        <v>495582</v>
      </c>
      <c r="K27" s="7">
        <v>495582</v>
      </c>
      <c r="L27" s="18">
        <f>J27</f>
        <v>495582</v>
      </c>
      <c r="M27" s="19">
        <f t="shared" si="6"/>
        <v>0</v>
      </c>
      <c r="N27" s="13"/>
      <c r="O27" s="7"/>
      <c r="P27" s="16">
        <f>+O27</f>
        <v>0</v>
      </c>
      <c r="Q27" s="19">
        <f t="shared" si="7"/>
        <v>0</v>
      </c>
    </row>
    <row r="28" spans="1:17" x14ac:dyDescent="0.2">
      <c r="A28" s="5" t="s">
        <v>4</v>
      </c>
      <c r="B28" s="13">
        <v>1240000</v>
      </c>
      <c r="C28" s="7">
        <v>1240000</v>
      </c>
      <c r="D28" s="16">
        <f>+B28</f>
        <v>1240000</v>
      </c>
      <c r="E28" s="16">
        <f t="shared" si="4"/>
        <v>0</v>
      </c>
      <c r="F28" s="13">
        <v>930000</v>
      </c>
      <c r="G28" s="7">
        <v>930000</v>
      </c>
      <c r="H28" s="7">
        <f>F28</f>
        <v>930000</v>
      </c>
      <c r="I28" s="19">
        <f t="shared" si="5"/>
        <v>0</v>
      </c>
      <c r="J28" s="13">
        <v>1033416</v>
      </c>
      <c r="K28" s="7">
        <v>1033416</v>
      </c>
      <c r="L28" s="16">
        <f>+K28</f>
        <v>1033416</v>
      </c>
      <c r="M28" s="19">
        <f t="shared" si="6"/>
        <v>0</v>
      </c>
      <c r="N28" s="13"/>
      <c r="O28" s="7"/>
      <c r="P28" s="16">
        <f>+O28</f>
        <v>0</v>
      </c>
      <c r="Q28" s="19">
        <f t="shared" si="7"/>
        <v>0</v>
      </c>
    </row>
    <row r="29" spans="1:17" x14ac:dyDescent="0.2">
      <c r="A29" s="5" t="s">
        <v>5</v>
      </c>
      <c r="B29" s="13">
        <v>1950000</v>
      </c>
      <c r="C29" s="7">
        <v>1950000</v>
      </c>
      <c r="D29" s="16">
        <f>+C29</f>
        <v>1950000</v>
      </c>
      <c r="E29" s="16">
        <f t="shared" si="4"/>
        <v>0</v>
      </c>
      <c r="F29" s="13">
        <v>1200000</v>
      </c>
      <c r="G29" s="7">
        <v>1200000</v>
      </c>
      <c r="H29" s="7">
        <f t="shared" ref="H29:H35" si="8">F29</f>
        <v>1200000</v>
      </c>
      <c r="I29" s="19">
        <f t="shared" si="5"/>
        <v>0</v>
      </c>
      <c r="J29" s="13">
        <v>475417</v>
      </c>
      <c r="K29" s="7">
        <v>475417</v>
      </c>
      <c r="L29" s="16">
        <f>+K29</f>
        <v>475417</v>
      </c>
      <c r="M29" s="19">
        <f t="shared" si="6"/>
        <v>0</v>
      </c>
      <c r="N29" s="13"/>
      <c r="O29" s="7"/>
      <c r="P29" s="16">
        <f>+O29</f>
        <v>0</v>
      </c>
      <c r="Q29" s="19">
        <f t="shared" si="7"/>
        <v>0</v>
      </c>
    </row>
    <row r="30" spans="1:17" x14ac:dyDescent="0.2">
      <c r="A30" s="5" t="s">
        <v>6</v>
      </c>
      <c r="B30" s="13">
        <v>2015000</v>
      </c>
      <c r="C30" s="7">
        <v>2015000</v>
      </c>
      <c r="D30" s="16">
        <f>+C30</f>
        <v>2015000</v>
      </c>
      <c r="E30" s="16">
        <f t="shared" si="4"/>
        <v>0</v>
      </c>
      <c r="F30" s="13">
        <v>1240000</v>
      </c>
      <c r="G30" s="7">
        <v>1240000</v>
      </c>
      <c r="H30" s="7">
        <f t="shared" si="8"/>
        <v>1240000</v>
      </c>
      <c r="I30" s="19">
        <f t="shared" si="5"/>
        <v>0</v>
      </c>
      <c r="J30" s="13">
        <v>328750</v>
      </c>
      <c r="K30" s="7">
        <v>328750</v>
      </c>
      <c r="L30" s="16">
        <f>+K30</f>
        <v>328750</v>
      </c>
      <c r="M30" s="19">
        <f t="shared" si="6"/>
        <v>0</v>
      </c>
      <c r="N30" s="13"/>
      <c r="O30" s="7"/>
      <c r="P30" s="16">
        <f>+O30</f>
        <v>0</v>
      </c>
      <c r="Q30" s="19">
        <f t="shared" si="7"/>
        <v>0</v>
      </c>
    </row>
    <row r="31" spans="1:17" x14ac:dyDescent="0.2">
      <c r="A31" s="5" t="s">
        <v>7</v>
      </c>
      <c r="B31" s="13">
        <v>2015000</v>
      </c>
      <c r="C31" s="7">
        <v>2015000</v>
      </c>
      <c r="D31" s="16">
        <f>+C31</f>
        <v>2015000</v>
      </c>
      <c r="E31" s="16">
        <f t="shared" si="4"/>
        <v>0</v>
      </c>
      <c r="F31" s="13">
        <v>1240000</v>
      </c>
      <c r="G31" s="7">
        <v>1240000</v>
      </c>
      <c r="H31" s="7">
        <f t="shared" si="8"/>
        <v>1240000</v>
      </c>
      <c r="I31" s="19">
        <f t="shared" si="5"/>
        <v>0</v>
      </c>
      <c r="J31" s="13">
        <v>910127</v>
      </c>
      <c r="K31" s="7">
        <v>910127</v>
      </c>
      <c r="L31" s="16">
        <f>+J31</f>
        <v>910127</v>
      </c>
      <c r="M31" s="19">
        <f t="shared" si="6"/>
        <v>0</v>
      </c>
      <c r="N31" s="13"/>
      <c r="O31" s="7"/>
      <c r="P31" s="16">
        <f>+N31</f>
        <v>0</v>
      </c>
      <c r="Q31" s="19">
        <f t="shared" si="7"/>
        <v>0</v>
      </c>
    </row>
    <row r="32" spans="1:17" x14ac:dyDescent="0.2">
      <c r="A32" s="5" t="s">
        <v>8</v>
      </c>
      <c r="B32" s="13"/>
      <c r="C32" s="7"/>
      <c r="D32" s="16">
        <f>+B32</f>
        <v>0</v>
      </c>
      <c r="E32" s="16">
        <f t="shared" si="4"/>
        <v>0</v>
      </c>
      <c r="F32" s="13"/>
      <c r="G32" s="7"/>
      <c r="H32" s="7">
        <f t="shared" si="8"/>
        <v>0</v>
      </c>
      <c r="I32" s="19">
        <f t="shared" si="5"/>
        <v>0</v>
      </c>
      <c r="J32" s="13"/>
      <c r="K32" s="7"/>
      <c r="L32" s="16">
        <f>+J32</f>
        <v>0</v>
      </c>
      <c r="M32" s="19">
        <f t="shared" si="6"/>
        <v>0</v>
      </c>
      <c r="N32" s="13"/>
      <c r="O32" s="7"/>
      <c r="P32" s="16">
        <f>+N32</f>
        <v>0</v>
      </c>
      <c r="Q32" s="19">
        <f t="shared" si="7"/>
        <v>0</v>
      </c>
    </row>
    <row r="33" spans="1:17" x14ac:dyDescent="0.2">
      <c r="A33" s="5" t="s">
        <v>9</v>
      </c>
      <c r="B33" s="13"/>
      <c r="C33" s="7"/>
      <c r="D33" s="16">
        <f>+B33</f>
        <v>0</v>
      </c>
      <c r="E33" s="16">
        <f t="shared" si="4"/>
        <v>0</v>
      </c>
      <c r="F33" s="13"/>
      <c r="G33" s="7"/>
      <c r="H33" s="7">
        <f t="shared" si="8"/>
        <v>0</v>
      </c>
      <c r="I33" s="19">
        <f t="shared" si="5"/>
        <v>0</v>
      </c>
      <c r="J33" s="13"/>
      <c r="K33" s="7"/>
      <c r="L33" s="16">
        <f>+J33</f>
        <v>0</v>
      </c>
      <c r="M33" s="19">
        <f t="shared" si="6"/>
        <v>0</v>
      </c>
      <c r="N33" s="13"/>
      <c r="O33" s="7"/>
      <c r="P33" s="16">
        <f>+N33</f>
        <v>0</v>
      </c>
      <c r="Q33" s="19">
        <f t="shared" si="7"/>
        <v>0</v>
      </c>
    </row>
    <row r="34" spans="1:17" x14ac:dyDescent="0.2">
      <c r="A34" s="5" t="s">
        <v>10</v>
      </c>
      <c r="B34" s="13"/>
      <c r="C34" s="7"/>
      <c r="D34" s="16">
        <f>+B34</f>
        <v>0</v>
      </c>
      <c r="E34" s="16">
        <f t="shared" si="4"/>
        <v>0</v>
      </c>
      <c r="F34" s="13"/>
      <c r="G34" s="7"/>
      <c r="H34" s="7">
        <f t="shared" si="8"/>
        <v>0</v>
      </c>
      <c r="I34" s="19">
        <f t="shared" si="5"/>
        <v>0</v>
      </c>
      <c r="J34" s="13"/>
      <c r="K34" s="7"/>
      <c r="L34" s="16">
        <f>+J34</f>
        <v>0</v>
      </c>
      <c r="M34" s="19">
        <f t="shared" si="6"/>
        <v>0</v>
      </c>
      <c r="N34" s="13"/>
      <c r="O34" s="7"/>
      <c r="P34" s="16">
        <f>+N34</f>
        <v>0</v>
      </c>
      <c r="Q34" s="19">
        <f t="shared" si="7"/>
        <v>0</v>
      </c>
    </row>
    <row r="35" spans="1:17" x14ac:dyDescent="0.2">
      <c r="A35" s="6" t="s">
        <v>11</v>
      </c>
      <c r="B35" s="14"/>
      <c r="C35" s="15"/>
      <c r="D35" s="17">
        <f>+C35</f>
        <v>0</v>
      </c>
      <c r="E35" s="17">
        <f t="shared" si="4"/>
        <v>0</v>
      </c>
      <c r="F35" s="14"/>
      <c r="G35" s="15"/>
      <c r="H35" s="15">
        <f t="shared" si="8"/>
        <v>0</v>
      </c>
      <c r="I35" s="20">
        <f t="shared" si="5"/>
        <v>0</v>
      </c>
      <c r="J35" s="14"/>
      <c r="K35" s="15"/>
      <c r="L35" s="17">
        <f>+J35</f>
        <v>0</v>
      </c>
      <c r="M35" s="20">
        <f t="shared" si="6"/>
        <v>0</v>
      </c>
      <c r="N35" s="14"/>
      <c r="O35" s="15"/>
      <c r="P35" s="17">
        <f>+N35</f>
        <v>0</v>
      </c>
      <c r="Q35" s="20">
        <f t="shared" si="7"/>
        <v>0</v>
      </c>
    </row>
    <row r="36" spans="1:17" x14ac:dyDescent="0.2">
      <c r="A36" s="1"/>
    </row>
    <row r="37" spans="1:17" x14ac:dyDescent="0.2">
      <c r="A37" s="1"/>
      <c r="B37" s="3">
        <f>SUM(B24:B36)</f>
        <v>10095000</v>
      </c>
      <c r="C37" s="3">
        <f>SUM(C24:C36)</f>
        <v>10095000</v>
      </c>
      <c r="D37" s="18">
        <f>SUM(D24:D35)</f>
        <v>10095000</v>
      </c>
      <c r="E37" s="18">
        <f>SUM(E24:E35)</f>
        <v>0</v>
      </c>
      <c r="F37" s="3">
        <f>SUM(F24:F36)</f>
        <v>8240000</v>
      </c>
      <c r="G37" s="3">
        <f>SUM(G24:G36)</f>
        <v>8240000</v>
      </c>
      <c r="H37" s="18">
        <f t="shared" ref="H37:Q37" si="9">SUM(H24:H35)</f>
        <v>8240000</v>
      </c>
      <c r="I37" s="18">
        <f t="shared" si="9"/>
        <v>0</v>
      </c>
      <c r="J37" s="3">
        <f t="shared" si="9"/>
        <v>4909748</v>
      </c>
      <c r="K37" s="3">
        <f t="shared" si="9"/>
        <v>4929748</v>
      </c>
      <c r="L37" s="18">
        <f t="shared" si="9"/>
        <v>4909748</v>
      </c>
      <c r="M37" s="18">
        <f t="shared" si="9"/>
        <v>20000</v>
      </c>
      <c r="N37" s="3">
        <f t="shared" si="9"/>
        <v>30000</v>
      </c>
      <c r="O37" s="3">
        <f t="shared" si="9"/>
        <v>30000</v>
      </c>
      <c r="P37" s="18">
        <f t="shared" si="9"/>
        <v>30000</v>
      </c>
      <c r="Q37" s="18">
        <f t="shared" si="9"/>
        <v>0</v>
      </c>
    </row>
  </sheetData>
  <mergeCells count="6">
    <mergeCell ref="C2:D2"/>
    <mergeCell ref="G2:H2"/>
    <mergeCell ref="K2:L2"/>
    <mergeCell ref="C21:D21"/>
    <mergeCell ref="G21:H21"/>
    <mergeCell ref="K21:L21"/>
  </mergeCells>
  <pageMargins left="0.25" right="0.25" top="1" bottom="1" header="0.5" footer="0.5"/>
  <pageSetup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Payments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jngo</dc:creator>
  <cp:lastModifiedBy>Jan Havlíček</cp:lastModifiedBy>
  <cp:lastPrinted>2000-04-19T19:59:23Z</cp:lastPrinted>
  <dcterms:created xsi:type="dcterms:W3CDTF">2000-01-25T15:50:52Z</dcterms:created>
  <dcterms:modified xsi:type="dcterms:W3CDTF">2023-09-16T19:10:48Z</dcterms:modified>
</cp:coreProperties>
</file>