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13B7E24-6629-4492-8CDE-481A070F9DED}" xr6:coauthVersionLast="47" xr6:coauthVersionMax="47" xr10:uidLastSave="{00000000-0000-0000-0000-000000000000}"/>
  <bookViews>
    <workbookView xWindow="-120" yWindow="-120" windowWidth="38640" windowHeight="15720"/>
  </bookViews>
  <sheets>
    <sheet name="Bible 6_15_00" sheetId="4" r:id="rId1"/>
    <sheet name="Bible 5_19_00" sheetId="3" r:id="rId2"/>
  </sheets>
  <definedNames>
    <definedName name="ENTEX">#REF!</definedName>
    <definedName name="_xlnm.Print_Area" localSheetId="1">'Bible 5_19_00'!$A$1:$AH$66</definedName>
    <definedName name="_xlnm.Print_Area" localSheetId="0">'Bible 6_15_00'!$A$1:$AH$72</definedName>
  </definedNames>
  <calcPr calcId="0" calcOnSave="0"/>
</workbook>
</file>

<file path=xl/calcChain.xml><?xml version="1.0" encoding="utf-8"?>
<calcChain xmlns="http://schemas.openxmlformats.org/spreadsheetml/2006/main">
  <c r="R7" i="3" l="1"/>
  <c r="N8" i="3"/>
  <c r="O8" i="3"/>
  <c r="P8" i="3"/>
  <c r="X8" i="3"/>
  <c r="Z8" i="3"/>
  <c r="R22" i="3"/>
  <c r="N27" i="3"/>
  <c r="P27" i="3"/>
  <c r="N37" i="3"/>
  <c r="P37" i="3"/>
  <c r="X37" i="3"/>
  <c r="Z37" i="3"/>
  <c r="N60" i="3"/>
  <c r="P60" i="3"/>
  <c r="N62" i="3"/>
  <c r="P62" i="3"/>
  <c r="X62" i="3"/>
  <c r="Z62" i="3"/>
  <c r="R7" i="4"/>
  <c r="N8" i="4"/>
  <c r="O8" i="4"/>
  <c r="P8" i="4"/>
  <c r="X8" i="4"/>
  <c r="Z8" i="4"/>
  <c r="R22" i="4"/>
  <c r="R27" i="4"/>
  <c r="R28" i="4"/>
  <c r="R29" i="4"/>
  <c r="N33" i="4"/>
  <c r="P33" i="4"/>
  <c r="N43" i="4"/>
  <c r="P43" i="4"/>
  <c r="X43" i="4"/>
  <c r="Z43" i="4"/>
  <c r="N66" i="4"/>
  <c r="P66" i="4"/>
  <c r="N68" i="4"/>
  <c r="P68" i="4"/>
  <c r="X68" i="4"/>
  <c r="Z68" i="4"/>
</calcChain>
</file>

<file path=xl/sharedStrings.xml><?xml version="1.0" encoding="utf-8"?>
<sst xmlns="http://schemas.openxmlformats.org/spreadsheetml/2006/main" count="521" uniqueCount="130">
  <si>
    <t>ENTEX  -  AS OF 4/1/99</t>
  </si>
  <si>
    <t>BOOKING VERIFICATION</t>
  </si>
  <si>
    <t>Daily Per TAGG</t>
  </si>
  <si>
    <t>Res.</t>
  </si>
  <si>
    <t>Start</t>
  </si>
  <si>
    <t xml:space="preserve">End </t>
  </si>
  <si>
    <t>Minimum</t>
  </si>
  <si>
    <t>Maximum</t>
  </si>
  <si>
    <t>Delivery</t>
  </si>
  <si>
    <t>or</t>
  </si>
  <si>
    <t>Counterparty</t>
  </si>
  <si>
    <t>Contract</t>
  </si>
  <si>
    <t>Date</t>
  </si>
  <si>
    <t>Evergreen</t>
  </si>
  <si>
    <t>Quantity</t>
  </si>
  <si>
    <t>Pricing</t>
  </si>
  <si>
    <t>Detailed Pricing</t>
  </si>
  <si>
    <t>SITARA</t>
  </si>
  <si>
    <t>Points</t>
  </si>
  <si>
    <t>Ind.</t>
  </si>
  <si>
    <t>Meters</t>
  </si>
  <si>
    <t>Comments</t>
  </si>
  <si>
    <t>Reliant Energy-Entex</t>
  </si>
  <si>
    <t>12-41991-301</t>
  </si>
  <si>
    <t xml:space="preserve"> </t>
  </si>
  <si>
    <t>Price is a rough estimate of six month projection of prices.  85% of Screen for six month average is used plus adjustments for inflation and transport.</t>
  </si>
  <si>
    <t>Entex Master</t>
  </si>
  <si>
    <t>Need to revise Tagg every six months for updated price (Aug-Jan and Feb-July)</t>
  </si>
  <si>
    <t>Price is based on HPL WACOG formula which is 85% of IF-HSC plus PMA's</t>
  </si>
  <si>
    <t>Unable to estimate price:  accrual only; update CPR each month with correct price</t>
  </si>
  <si>
    <t>16-41991-301</t>
  </si>
  <si>
    <t>#1</t>
  </si>
  <si>
    <t>Caps:  Nov (300,000/dy), Dec (475), Jan (550), Feb (400), Mar (350)</t>
  </si>
  <si>
    <t>expired</t>
  </si>
  <si>
    <t>#2</t>
  </si>
  <si>
    <t>#3</t>
  </si>
  <si>
    <t>#4</t>
  </si>
  <si>
    <t>#5</t>
  </si>
  <si>
    <t>Vidor</t>
  </si>
  <si>
    <t>#6</t>
  </si>
  <si>
    <t>Huntsville</t>
  </si>
  <si>
    <t>#7</t>
  </si>
  <si>
    <t>#8</t>
  </si>
  <si>
    <t>Conroe</t>
  </si>
  <si>
    <t>#9</t>
  </si>
  <si>
    <t>Woodlands</t>
  </si>
  <si>
    <t>#10</t>
  </si>
  <si>
    <t>Pay transport on Southland &amp; Unit on K# 16-301 &amp; 16-306 only</t>
  </si>
  <si>
    <t>16-41991-306</t>
  </si>
  <si>
    <t>MTM</t>
  </si>
  <si>
    <t>I-.12</t>
  </si>
  <si>
    <t>VA Hospital</t>
  </si>
  <si>
    <t>I +.05</t>
  </si>
  <si>
    <t>016-41991-313</t>
  </si>
  <si>
    <t>E10708.2</t>
  </si>
  <si>
    <t>4531/2000</t>
  </si>
  <si>
    <t>016-41991-312</t>
  </si>
  <si>
    <t>E50439.1</t>
  </si>
  <si>
    <t>Lufkin Citygate #2</t>
  </si>
  <si>
    <t xml:space="preserve">  </t>
  </si>
  <si>
    <t>016-41991-311</t>
  </si>
  <si>
    <t>Vehicle Fueling Station</t>
  </si>
  <si>
    <t>Unit Gas Transmission</t>
  </si>
  <si>
    <t>North Star Steel</t>
  </si>
  <si>
    <t>TOTAL ENTEX</t>
  </si>
  <si>
    <t>Daily Vol Per Contract</t>
  </si>
  <si>
    <t>Transaction</t>
  </si>
  <si>
    <t>Min</t>
  </si>
  <si>
    <t>Max</t>
  </si>
  <si>
    <t>Number</t>
  </si>
  <si>
    <t>YTY</t>
  </si>
  <si>
    <t>WACOG</t>
  </si>
  <si>
    <t>I+.769</t>
  </si>
  <si>
    <t>IF HSC+$.769 (4/1/99-3/31/05); IF HSC+$.60 (4/1/05-3/31/06);   IF HSC+.59 (4/1/06-3/31/07)</t>
  </si>
  <si>
    <t>No min. or seasonal obligation.  Entex pays actual transport cost on Southland &amp; Unit ($.13)</t>
  </si>
  <si>
    <t>Gas Daily common mid= reported one day following day of flow Gas Daily common high= reported 2nd day following day of flow</t>
  </si>
  <si>
    <t>Daily vols over Winter Cap= Greater of IF+.769 or HSC Mid+.10, but capped @ 3x IF HSC+.769</t>
  </si>
  <si>
    <t>Daily vols over 1 BCF/day  = Greater of IF+.769 or HSC High+.10 but capped @ 3x IF HSC+.769</t>
  </si>
  <si>
    <t>Expired</t>
  </si>
  <si>
    <t>I+.45</t>
  </si>
  <si>
    <t>I+.403</t>
  </si>
  <si>
    <t>IF HSC+$.45 (4/1/99-6/30/01); IF HSC+.60 (7/1/01-3/31/06); IF HSC+.59 (4/1/06-3/31/07)</t>
  </si>
  <si>
    <t>7107-9</t>
  </si>
  <si>
    <t>IF HSC-.12 (9/1/90-3/31/06); IF HSC Flat (4/1/06-3/31/07)</t>
  </si>
  <si>
    <t>Dibol/Lufkin CG</t>
  </si>
  <si>
    <t>Silsbee CG</t>
  </si>
  <si>
    <t>I-.055</t>
  </si>
  <si>
    <t>Hardin County, TX</t>
  </si>
  <si>
    <t>I -.07</t>
  </si>
  <si>
    <t>IF HSC-.07 (4/1/99-3/31/06); IF HSC Flat (4/1/06-3/31/07)</t>
  </si>
  <si>
    <t>Tier 1.  Tran 6 counts towards 1 BCF max</t>
  </si>
  <si>
    <t>Tier 2.  Volume can be pulled under this K or Unit's K</t>
  </si>
  <si>
    <t>Val/Needville &amp; Master</t>
  </si>
  <si>
    <t>I+.10</t>
  </si>
  <si>
    <t>016-91000-303</t>
  </si>
  <si>
    <t>I-.07</t>
  </si>
  <si>
    <t>Vidor delivery point</t>
  </si>
  <si>
    <t>Tier 1.  Tran 5 counts towards 1 BCF max</t>
  </si>
  <si>
    <t>I+.05</t>
  </si>
  <si>
    <t>NOTE:  Effective 4/1/99, all sales to Reliant Energy - Entex will be made by ENA except for the first package of gas listed above.</t>
  </si>
  <si>
    <t xml:space="preserve">Count </t>
  </si>
  <si>
    <t>Towards</t>
  </si>
  <si>
    <t>Winter Cap?</t>
  </si>
  <si>
    <t>MDQ?</t>
  </si>
  <si>
    <t>no</t>
  </si>
  <si>
    <t>yes</t>
  </si>
  <si>
    <t>Trans 2-12 roll into Trans 1 at expiration</t>
  </si>
  <si>
    <t>Lufkin/Diboll</t>
  </si>
  <si>
    <t>#11</t>
  </si>
  <si>
    <t>Greater of IF HSC+.769 or $2.469</t>
  </si>
  <si>
    <t>Customer will reimburse for tsp.</t>
  </si>
  <si>
    <t>#12</t>
  </si>
  <si>
    <t>Greater of IF HSC+.719 or $3.019</t>
  </si>
  <si>
    <t>Intrastate Bammel</t>
  </si>
  <si>
    <t>3rd party transport not covered by Entex. Vols&gt;8000/D ==&gt; IF+.769</t>
  </si>
  <si>
    <t>I-.02</t>
  </si>
  <si>
    <t>0-8000 =&gt; I-.02;  8000-12000 =&gt; GD+.075</t>
  </si>
  <si>
    <t>#14</t>
  </si>
  <si>
    <t>Convert HSC to $3.355 plus the $.769 adder</t>
  </si>
  <si>
    <t>#15</t>
  </si>
  <si>
    <t>NOV-MAR Only</t>
  </si>
  <si>
    <t>Convert HSC to $3.50 plus the $.769 adder</t>
  </si>
  <si>
    <t>#16</t>
  </si>
  <si>
    <t>Convert HSC to $3.17 plus the $.769 adder</t>
  </si>
  <si>
    <t>#17</t>
  </si>
  <si>
    <t>Convert HSC to $3.605 plus the $.769 adder</t>
  </si>
  <si>
    <t>#18</t>
  </si>
  <si>
    <t>Convert HSC to $4.2075 plus the $.769 adder</t>
  </si>
  <si>
    <t>#19</t>
  </si>
  <si>
    <t>Convert HSC to $4.335 plus the $.769 adder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</si>
</sst>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92" formatCode="0_);\(0\)"/>
    <numFmt numFmtId="193" formatCode="0.000_);\(0.000\)"/>
    <numFmt numFmtId="194" formatCode="0.00_);\(0.00\)"/>
  </numFmts>
  <fonts count="5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37" fontId="2" fillId="0" borderId="0" xfId="0" applyNumberFormat="1" applyFont="1" applyAlignment="1">
      <alignment horizontal="center"/>
    </xf>
    <xf numFmtId="37" fontId="2" fillId="0" borderId="0" xfId="0" applyNumberFormat="1" applyFont="1"/>
    <xf numFmtId="192" fontId="2" fillId="0" borderId="0" xfId="0" applyNumberFormat="1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37" fontId="1" fillId="0" borderId="0" xfId="0" applyNumberFormat="1" applyFont="1" applyAlignment="1">
      <alignment horizontal="centerContinuous"/>
    </xf>
    <xf numFmtId="37" fontId="2" fillId="0" borderId="0" xfId="0" applyNumberFormat="1" applyFont="1" applyAlignment="1">
      <alignment horizontal="centerContinuous"/>
    </xf>
    <xf numFmtId="0" fontId="1" fillId="0" borderId="0" xfId="0" applyFont="1" applyAlignment="1">
      <alignment horizontal="center"/>
    </xf>
    <xf numFmtId="37" fontId="1" fillId="0" borderId="0" xfId="0" applyNumberFormat="1" applyFont="1" applyAlignment="1">
      <alignment horizontal="center"/>
    </xf>
    <xf numFmtId="37" fontId="1" fillId="0" borderId="0" xfId="0" applyNumberFormat="1" applyFont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Continuous"/>
    </xf>
    <xf numFmtId="37" fontId="1" fillId="0" borderId="1" xfId="0" applyNumberFormat="1" applyFont="1" applyBorder="1" applyAlignment="1">
      <alignment horizontal="center"/>
    </xf>
    <xf numFmtId="19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14" fontId="2" fillId="0" borderId="0" xfId="0" applyNumberFormat="1" applyFont="1" applyAlignment="1">
      <alignment horizontal="center"/>
    </xf>
    <xf numFmtId="37" fontId="1" fillId="0" borderId="2" xfId="0" applyNumberFormat="1" applyFont="1" applyBorder="1" applyAlignment="1">
      <alignment horizontal="center"/>
    </xf>
    <xf numFmtId="37" fontId="2" fillId="0" borderId="2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37" fontId="2" fillId="0" borderId="3" xfId="0" applyNumberFormat="1" applyFont="1" applyBorder="1" applyAlignment="1">
      <alignment horizontal="center"/>
    </xf>
    <xf numFmtId="37" fontId="2" fillId="0" borderId="3" xfId="0" applyNumberFormat="1" applyFont="1" applyBorder="1"/>
    <xf numFmtId="192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left" wrapText="1"/>
    </xf>
    <xf numFmtId="37" fontId="2" fillId="0" borderId="0" xfId="0" applyNumberFormat="1" applyFont="1" applyBorder="1" applyAlignment="1">
      <alignment horizontal="center"/>
    </xf>
    <xf numFmtId="37" fontId="2" fillId="0" borderId="0" xfId="0" applyNumberFormat="1" applyFont="1" applyBorder="1"/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194" fontId="2" fillId="0" borderId="0" xfId="0" applyNumberFormat="1" applyFont="1" applyAlignment="1">
      <alignment horizontal="center"/>
    </xf>
    <xf numFmtId="37" fontId="1" fillId="0" borderId="0" xfId="0" applyNumberFormat="1" applyFont="1" applyBorder="1"/>
    <xf numFmtId="14" fontId="2" fillId="0" borderId="3" xfId="0" applyNumberFormat="1" applyFont="1" applyBorder="1" applyAlignment="1">
      <alignment horizontal="center"/>
    </xf>
    <xf numFmtId="194" fontId="2" fillId="0" borderId="3" xfId="0" applyNumberFormat="1" applyFont="1" applyBorder="1" applyAlignment="1">
      <alignment horizontal="center"/>
    </xf>
    <xf numFmtId="0" fontId="2" fillId="0" borderId="0" xfId="0" applyFont="1" applyFill="1"/>
    <xf numFmtId="37" fontId="1" fillId="0" borderId="0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37" fontId="1" fillId="0" borderId="3" xfId="0" applyNumberFormat="1" applyFont="1" applyBorder="1" applyAlignment="1">
      <alignment horizontal="center"/>
    </xf>
    <xf numFmtId="37" fontId="1" fillId="0" borderId="3" xfId="0" applyNumberFormat="1" applyFont="1" applyBorder="1"/>
    <xf numFmtId="2" fontId="2" fillId="0" borderId="0" xfId="0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1" fillId="0" borderId="0" xfId="0" applyFont="1" applyAlignment="1">
      <alignment horizontal="right"/>
    </xf>
    <xf numFmtId="37" fontId="1" fillId="0" borderId="4" xfId="0" applyNumberFormat="1" applyFont="1" applyBorder="1" applyAlignment="1">
      <alignment horizontal="center"/>
    </xf>
    <xf numFmtId="0" fontId="1" fillId="0" borderId="4" xfId="0" applyFont="1" applyBorder="1"/>
    <xf numFmtId="192" fontId="2" fillId="0" borderId="0" xfId="0" applyNumberFormat="1" applyFont="1"/>
    <xf numFmtId="0" fontId="3" fillId="0" borderId="0" xfId="0" applyFont="1" applyAlignment="1">
      <alignment vertical="top" wrapText="1"/>
    </xf>
    <xf numFmtId="0" fontId="4" fillId="0" borderId="0" xfId="0" applyFont="1" applyAlignment="1">
      <alignment horizontal="center"/>
    </xf>
    <xf numFmtId="19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Fill="1" applyAlignment="1">
      <alignment horizontal="left" wrapText="1"/>
    </xf>
    <xf numFmtId="14" fontId="4" fillId="0" borderId="0" xfId="0" applyNumberFormat="1" applyFont="1" applyAlignment="1">
      <alignment horizontal="center"/>
    </xf>
    <xf numFmtId="14" fontId="2" fillId="0" borderId="0" xfId="0" applyNumberFormat="1" applyFont="1" applyBorder="1" applyAlignment="1">
      <alignment horizontal="center"/>
    </xf>
    <xf numFmtId="37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M204"/>
  <sheetViews>
    <sheetView tabSelected="1" zoomScale="75" workbookViewId="0">
      <pane ySplit="5" topLeftCell="A12" activePane="bottomLeft" state="frozen"/>
      <selection pane="bottomLeft" activeCell="I28" sqref="I28"/>
    </sheetView>
  </sheetViews>
  <sheetFormatPr defaultRowHeight="15" x14ac:dyDescent="0.2"/>
  <cols>
    <col min="1" max="1" width="1.42578125" style="2" customWidth="1"/>
    <col min="2" max="2" width="27.140625" style="2" customWidth="1"/>
    <col min="3" max="3" width="1.42578125" style="2" customWidth="1"/>
    <col min="4" max="4" width="16.85546875" style="3" customWidth="1"/>
    <col min="5" max="5" width="1.42578125" style="3" customWidth="1"/>
    <col min="6" max="6" width="14.28515625" style="3" bestFit="1" customWidth="1"/>
    <col min="7" max="7" width="1.42578125" style="2" customWidth="1"/>
    <col min="8" max="8" width="11.7109375" style="3" bestFit="1" customWidth="1"/>
    <col min="9" max="9" width="1.42578125" style="2" customWidth="1"/>
    <col min="10" max="10" width="13.140625" style="3" bestFit="1" customWidth="1"/>
    <col min="11" max="11" width="1.42578125" style="2" customWidth="1"/>
    <col min="12" max="12" width="16.5703125" style="3" customWidth="1"/>
    <col min="13" max="13" width="1.7109375" style="2" customWidth="1"/>
    <col min="14" max="14" width="10.5703125" style="4" customWidth="1"/>
    <col min="15" max="15" width="1.7109375" style="5" customWidth="1"/>
    <col min="16" max="16" width="13.5703125" style="4" customWidth="1"/>
    <col min="17" max="17" width="1.42578125" style="2" customWidth="1"/>
    <col min="18" max="18" width="9.140625" style="6"/>
    <col min="19" max="19" width="1.7109375" style="2" customWidth="1"/>
    <col min="20" max="20" width="67.5703125" style="7" customWidth="1"/>
    <col min="21" max="21" width="1.7109375" style="2" customWidth="1"/>
    <col min="22" max="22" width="11" style="3" bestFit="1" customWidth="1"/>
    <col min="23" max="23" width="1.7109375" style="3" hidden="1" customWidth="1"/>
    <col min="24" max="24" width="9.42578125" style="5" hidden="1" customWidth="1"/>
    <col min="25" max="25" width="1.7109375" style="5" hidden="1" customWidth="1"/>
    <col min="26" max="26" width="10" style="5" hidden="1" customWidth="1"/>
    <col min="27" max="27" width="1.7109375" style="2" customWidth="1"/>
    <col min="28" max="28" width="24.5703125" style="3" bestFit="1" customWidth="1"/>
    <col min="29" max="29" width="6.28515625" style="3" bestFit="1" customWidth="1"/>
    <col min="30" max="30" width="13.28515625" style="3" customWidth="1"/>
    <col min="31" max="31" width="14.7109375" style="3" bestFit="1" customWidth="1"/>
    <col min="32" max="32" width="13.28515625" style="3" customWidth="1"/>
    <col min="33" max="33" width="1.7109375" style="2" customWidth="1"/>
    <col min="34" max="34" width="72.140625" style="8" customWidth="1"/>
    <col min="35" max="39" width="9.140625" style="2"/>
    <col min="40" max="40" width="15.28515625" style="2" customWidth="1"/>
    <col min="41" max="16384" width="9.140625" style="2"/>
  </cols>
  <sheetData>
    <row r="1" spans="1:34" ht="15.75" x14ac:dyDescent="0.25">
      <c r="A1" s="1" t="s">
        <v>0</v>
      </c>
    </row>
    <row r="2" spans="1:34" ht="15.75" x14ac:dyDescent="0.25">
      <c r="A2" s="1" t="s">
        <v>1</v>
      </c>
      <c r="N2" s="2"/>
      <c r="O2" s="2"/>
      <c r="P2" s="2"/>
      <c r="X2" s="9" t="s">
        <v>2</v>
      </c>
      <c r="Y2" s="10"/>
      <c r="Z2" s="10"/>
      <c r="AC2" s="11"/>
    </row>
    <row r="3" spans="1:34" ht="15.75" x14ac:dyDescent="0.25">
      <c r="A3" s="1"/>
      <c r="N3" s="58" t="s">
        <v>65</v>
      </c>
      <c r="O3" s="58"/>
      <c r="P3" s="58"/>
      <c r="X3" s="9"/>
      <c r="Y3" s="10"/>
      <c r="Z3" s="10"/>
      <c r="AC3" s="11" t="s">
        <v>3</v>
      </c>
      <c r="AE3" s="11" t="s">
        <v>100</v>
      </c>
      <c r="AF3" s="11" t="s">
        <v>100</v>
      </c>
    </row>
    <row r="4" spans="1:34" ht="15.75" x14ac:dyDescent="0.25">
      <c r="F4" s="11" t="s">
        <v>66</v>
      </c>
      <c r="H4" s="11" t="s">
        <v>4</v>
      </c>
      <c r="J4" s="11" t="s">
        <v>5</v>
      </c>
      <c r="L4" s="2"/>
      <c r="N4" s="12" t="s">
        <v>67</v>
      </c>
      <c r="O4" s="13"/>
      <c r="P4" s="12" t="s">
        <v>68</v>
      </c>
      <c r="X4" s="13" t="s">
        <v>6</v>
      </c>
      <c r="Y4" s="13"/>
      <c r="Z4" s="13" t="s">
        <v>7</v>
      </c>
      <c r="AB4" s="11" t="s">
        <v>8</v>
      </c>
      <c r="AC4" s="11" t="s">
        <v>9</v>
      </c>
      <c r="AE4" s="11" t="s">
        <v>101</v>
      </c>
      <c r="AF4" s="11" t="s">
        <v>101</v>
      </c>
    </row>
    <row r="5" spans="1:34" s="14" customFormat="1" ht="16.5" thickBot="1" x14ac:dyDescent="0.3">
      <c r="B5" s="14" t="s">
        <v>10</v>
      </c>
      <c r="D5" s="14" t="s">
        <v>11</v>
      </c>
      <c r="F5" s="14" t="s">
        <v>69</v>
      </c>
      <c r="H5" s="14" t="s">
        <v>12</v>
      </c>
      <c r="I5" s="15"/>
      <c r="J5" s="14" t="s">
        <v>12</v>
      </c>
      <c r="K5" s="16"/>
      <c r="L5" s="16" t="s">
        <v>13</v>
      </c>
      <c r="N5" s="17" t="s">
        <v>14</v>
      </c>
      <c r="O5" s="17"/>
      <c r="P5" s="17" t="s">
        <v>14</v>
      </c>
      <c r="R5" s="18" t="s">
        <v>15</v>
      </c>
      <c r="T5" s="19" t="s">
        <v>16</v>
      </c>
      <c r="V5" s="14" t="s">
        <v>17</v>
      </c>
      <c r="X5" s="17" t="s">
        <v>14</v>
      </c>
      <c r="Y5" s="17"/>
      <c r="Z5" s="17" t="s">
        <v>14</v>
      </c>
      <c r="AB5" s="14" t="s">
        <v>18</v>
      </c>
      <c r="AC5" s="14" t="s">
        <v>19</v>
      </c>
      <c r="AD5" s="14" t="s">
        <v>20</v>
      </c>
      <c r="AE5" s="14" t="s">
        <v>102</v>
      </c>
      <c r="AF5" s="14" t="s">
        <v>103</v>
      </c>
      <c r="AH5" s="20" t="s">
        <v>21</v>
      </c>
    </row>
    <row r="6" spans="1:34" ht="45.75" x14ac:dyDescent="0.25">
      <c r="B6" s="1" t="s">
        <v>22</v>
      </c>
      <c r="D6" s="11" t="s">
        <v>23</v>
      </c>
      <c r="F6" s="3" t="s">
        <v>24</v>
      </c>
      <c r="H6" s="21">
        <v>27798</v>
      </c>
      <c r="J6" s="21">
        <v>37072</v>
      </c>
      <c r="L6" s="21" t="s">
        <v>70</v>
      </c>
      <c r="N6" s="4">
        <v>0</v>
      </c>
      <c r="P6" s="4">
        <v>910</v>
      </c>
      <c r="R6" s="6" t="s">
        <v>71</v>
      </c>
      <c r="T6" s="8" t="s">
        <v>25</v>
      </c>
      <c r="V6" s="3" t="s">
        <v>24</v>
      </c>
      <c r="X6" s="5">
        <v>910</v>
      </c>
      <c r="Z6" s="5">
        <v>910</v>
      </c>
      <c r="AB6" s="3" t="s">
        <v>26</v>
      </c>
      <c r="AC6" s="3" t="s">
        <v>3</v>
      </c>
      <c r="AD6" s="3">
        <v>2000</v>
      </c>
      <c r="AE6" s="3" t="s">
        <v>104</v>
      </c>
      <c r="AF6" s="3" t="s">
        <v>104</v>
      </c>
      <c r="AH6" s="8" t="s">
        <v>27</v>
      </c>
    </row>
    <row r="7" spans="1:34" ht="30" x14ac:dyDescent="0.2">
      <c r="F7" s="3" t="s">
        <v>24</v>
      </c>
      <c r="N7" s="4">
        <v>0</v>
      </c>
      <c r="P7" s="4">
        <v>90</v>
      </c>
      <c r="R7" s="6" t="str">
        <f>+R6</f>
        <v>WACOG</v>
      </c>
      <c r="T7" s="8" t="s">
        <v>28</v>
      </c>
      <c r="X7" s="5">
        <v>140</v>
      </c>
      <c r="Z7" s="5">
        <v>140</v>
      </c>
      <c r="AB7" s="3" t="s">
        <v>26</v>
      </c>
      <c r="AC7" s="3" t="s">
        <v>19</v>
      </c>
      <c r="AD7" s="3">
        <v>2000</v>
      </c>
      <c r="AE7" s="3" t="s">
        <v>104</v>
      </c>
      <c r="AF7" s="3" t="s">
        <v>104</v>
      </c>
      <c r="AH7" s="8" t="s">
        <v>29</v>
      </c>
    </row>
    <row r="8" spans="1:34" ht="15.75" x14ac:dyDescent="0.25">
      <c r="N8" s="22">
        <f>SUM(N6:N7)</f>
        <v>0</v>
      </c>
      <c r="O8" s="41">
        <f>SUM(O6:O7)</f>
        <v>0</v>
      </c>
      <c r="P8" s="22">
        <f>SUM(P6:P7)</f>
        <v>1000</v>
      </c>
      <c r="X8" s="23">
        <f>SUM(X6:X7)</f>
        <v>1050</v>
      </c>
      <c r="Z8" s="23">
        <f>SUM(Z6:Z7)</f>
        <v>1050</v>
      </c>
    </row>
    <row r="9" spans="1:34" s="24" customFormat="1" x14ac:dyDescent="0.2">
      <c r="D9" s="25"/>
      <c r="E9" s="25"/>
      <c r="F9" s="25"/>
      <c r="H9" s="25"/>
      <c r="J9" s="25"/>
      <c r="L9" s="25"/>
      <c r="N9" s="26"/>
      <c r="O9" s="27"/>
      <c r="P9" s="26"/>
      <c r="R9" s="28"/>
      <c r="T9" s="29"/>
      <c r="V9" s="25"/>
      <c r="W9" s="25"/>
      <c r="X9" s="27"/>
      <c r="Y9" s="27"/>
      <c r="Z9" s="27"/>
      <c r="AB9" s="25"/>
      <c r="AC9" s="25"/>
      <c r="AD9" s="25"/>
      <c r="AE9" s="25"/>
      <c r="AF9" s="25"/>
      <c r="AH9" s="30"/>
    </row>
    <row r="10" spans="1:34" x14ac:dyDescent="0.2">
      <c r="P10" s="31"/>
      <c r="X10" s="32"/>
      <c r="Z10" s="32"/>
    </row>
    <row r="11" spans="1:34" ht="30.75" x14ac:dyDescent="0.25">
      <c r="D11" s="11" t="s">
        <v>30</v>
      </c>
      <c r="F11" s="3" t="s">
        <v>31</v>
      </c>
      <c r="H11" s="21">
        <v>36251</v>
      </c>
      <c r="J11" s="21">
        <v>39172</v>
      </c>
      <c r="L11" s="21" t="s">
        <v>24</v>
      </c>
      <c r="N11" s="4">
        <v>0</v>
      </c>
      <c r="P11" s="4">
        <v>1000000</v>
      </c>
      <c r="R11" s="6" t="s">
        <v>72</v>
      </c>
      <c r="T11" s="7" t="s">
        <v>73</v>
      </c>
      <c r="V11" s="3">
        <v>117413</v>
      </c>
      <c r="X11" s="5">
        <v>19335</v>
      </c>
      <c r="Z11" s="5">
        <v>880000</v>
      </c>
      <c r="AB11" s="3" t="s">
        <v>26</v>
      </c>
      <c r="AC11" s="3" t="s">
        <v>3</v>
      </c>
      <c r="AD11" s="3">
        <v>2000</v>
      </c>
      <c r="AE11" s="3" t="s">
        <v>105</v>
      </c>
      <c r="AF11" s="3" t="s">
        <v>105</v>
      </c>
      <c r="AH11" s="8" t="s">
        <v>74</v>
      </c>
    </row>
    <row r="12" spans="1:34" ht="33" customHeight="1" x14ac:dyDescent="0.25">
      <c r="D12" s="33">
        <v>96019120</v>
      </c>
      <c r="E12" s="11"/>
      <c r="H12" s="21"/>
      <c r="J12" s="21"/>
      <c r="L12" s="21"/>
      <c r="T12" s="34" t="s">
        <v>75</v>
      </c>
      <c r="AH12" s="8" t="s">
        <v>76</v>
      </c>
    </row>
    <row r="13" spans="1:34" ht="30" x14ac:dyDescent="0.2">
      <c r="H13" s="21"/>
      <c r="J13" s="21"/>
      <c r="L13" s="21"/>
      <c r="T13" s="34"/>
      <c r="AH13" s="8" t="s">
        <v>77</v>
      </c>
    </row>
    <row r="14" spans="1:34" ht="15.75" x14ac:dyDescent="0.2">
      <c r="H14" s="21"/>
      <c r="J14" s="21"/>
      <c r="L14" s="21"/>
      <c r="T14" s="51" t="s">
        <v>106</v>
      </c>
      <c r="AH14" s="35" t="s">
        <v>32</v>
      </c>
    </row>
    <row r="15" spans="1:34" x14ac:dyDescent="0.2">
      <c r="E15" s="52"/>
      <c r="F15" s="3" t="s">
        <v>34</v>
      </c>
      <c r="H15" s="21">
        <v>36251</v>
      </c>
      <c r="J15" s="21">
        <v>36433</v>
      </c>
      <c r="L15" s="52" t="s">
        <v>33</v>
      </c>
      <c r="N15" s="4">
        <v>5000</v>
      </c>
      <c r="P15" s="4">
        <v>5000</v>
      </c>
      <c r="R15" s="53">
        <v>3.1360000000000001</v>
      </c>
    </row>
    <row r="16" spans="1:34" x14ac:dyDescent="0.2">
      <c r="F16" s="3" t="s">
        <v>35</v>
      </c>
      <c r="H16" s="21">
        <v>36251</v>
      </c>
      <c r="J16" s="21">
        <v>37072</v>
      </c>
      <c r="N16" s="4">
        <v>4000</v>
      </c>
      <c r="P16" s="4">
        <v>4000</v>
      </c>
      <c r="R16" s="36" t="s">
        <v>79</v>
      </c>
      <c r="V16" s="3">
        <v>70201</v>
      </c>
      <c r="AC16" s="3" t="s">
        <v>3</v>
      </c>
      <c r="AD16" s="3">
        <v>2000</v>
      </c>
      <c r="AE16" s="54" t="s">
        <v>104</v>
      </c>
      <c r="AF16" s="3" t="s">
        <v>105</v>
      </c>
    </row>
    <row r="17" spans="6:34" x14ac:dyDescent="0.2">
      <c r="F17" s="3" t="s">
        <v>36</v>
      </c>
      <c r="H17" s="21">
        <v>36251</v>
      </c>
      <c r="J17" s="21">
        <v>36585</v>
      </c>
      <c r="L17" s="52" t="s">
        <v>33</v>
      </c>
      <c r="N17" s="4">
        <v>5000</v>
      </c>
      <c r="P17" s="4">
        <v>5000</v>
      </c>
      <c r="R17" s="36">
        <v>2.71</v>
      </c>
      <c r="V17" s="3">
        <v>70201</v>
      </c>
      <c r="X17" s="5">
        <v>5000</v>
      </c>
      <c r="Z17" s="5">
        <v>5000</v>
      </c>
      <c r="AC17" s="3" t="s">
        <v>3</v>
      </c>
      <c r="AD17" s="3">
        <v>2000</v>
      </c>
      <c r="AE17" s="54" t="s">
        <v>104</v>
      </c>
      <c r="AF17" s="3" t="s">
        <v>105</v>
      </c>
      <c r="AH17" s="8" t="s">
        <v>78</v>
      </c>
    </row>
    <row r="18" spans="6:34" x14ac:dyDescent="0.2">
      <c r="F18" s="3" t="s">
        <v>37</v>
      </c>
      <c r="H18" s="21">
        <v>36251</v>
      </c>
      <c r="J18" s="21">
        <v>37072</v>
      </c>
      <c r="N18" s="4">
        <v>2500</v>
      </c>
      <c r="P18" s="4">
        <v>2500</v>
      </c>
      <c r="R18" s="6" t="s">
        <v>80</v>
      </c>
      <c r="V18" s="3">
        <v>70201</v>
      </c>
      <c r="AC18" s="3" t="s">
        <v>3</v>
      </c>
      <c r="AD18" s="3">
        <v>2000</v>
      </c>
      <c r="AE18" s="54" t="s">
        <v>104</v>
      </c>
      <c r="AF18" s="3" t="s">
        <v>105</v>
      </c>
      <c r="AH18" s="8" t="s">
        <v>38</v>
      </c>
    </row>
    <row r="19" spans="6:34" ht="30" x14ac:dyDescent="0.2">
      <c r="F19" s="3" t="s">
        <v>39</v>
      </c>
      <c r="H19" s="21">
        <v>36251</v>
      </c>
      <c r="J19" s="21">
        <v>39172</v>
      </c>
      <c r="N19" s="4">
        <v>0</v>
      </c>
      <c r="P19" s="4">
        <v>15000</v>
      </c>
      <c r="R19" s="36" t="s">
        <v>79</v>
      </c>
      <c r="T19" s="7" t="s">
        <v>81</v>
      </c>
      <c r="V19" s="3">
        <v>70211</v>
      </c>
      <c r="AC19" s="3" t="s">
        <v>3</v>
      </c>
      <c r="AD19" s="3">
        <v>1319</v>
      </c>
      <c r="AE19" s="54" t="s">
        <v>104</v>
      </c>
      <c r="AF19" s="3" t="s">
        <v>105</v>
      </c>
      <c r="AH19" s="8" t="s">
        <v>40</v>
      </c>
    </row>
    <row r="20" spans="6:34" x14ac:dyDescent="0.2">
      <c r="F20" s="3" t="s">
        <v>41</v>
      </c>
      <c r="H20" s="21">
        <v>36251</v>
      </c>
      <c r="J20" s="21">
        <v>37072</v>
      </c>
      <c r="N20" s="4">
        <v>4000</v>
      </c>
      <c r="P20" s="4">
        <v>4000</v>
      </c>
      <c r="R20" s="6" t="s">
        <v>80</v>
      </c>
      <c r="V20" s="3">
        <v>70201</v>
      </c>
      <c r="AC20" s="3" t="s">
        <v>3</v>
      </c>
      <c r="AD20" s="3">
        <v>2000</v>
      </c>
      <c r="AE20" s="54" t="s">
        <v>104</v>
      </c>
      <c r="AF20" s="3" t="s">
        <v>105</v>
      </c>
    </row>
    <row r="21" spans="6:34" ht="33" customHeight="1" x14ac:dyDescent="0.2">
      <c r="F21" s="3" t="s">
        <v>42</v>
      </c>
      <c r="H21" s="21">
        <v>36251</v>
      </c>
      <c r="J21" s="21">
        <v>39172</v>
      </c>
      <c r="N21" s="4">
        <v>0</v>
      </c>
      <c r="P21" s="4">
        <v>22000</v>
      </c>
      <c r="R21" s="36" t="s">
        <v>79</v>
      </c>
      <c r="T21" s="7" t="s">
        <v>81</v>
      </c>
      <c r="V21" s="3">
        <v>70222</v>
      </c>
      <c r="AC21" s="3" t="s">
        <v>3</v>
      </c>
      <c r="AD21" s="3">
        <v>1319</v>
      </c>
      <c r="AE21" s="54" t="s">
        <v>104</v>
      </c>
      <c r="AF21" s="3" t="s">
        <v>105</v>
      </c>
      <c r="AH21" s="8" t="s">
        <v>43</v>
      </c>
    </row>
    <row r="22" spans="6:34" ht="32.25" customHeight="1" x14ac:dyDescent="0.2">
      <c r="F22" s="3" t="s">
        <v>44</v>
      </c>
      <c r="H22" s="21">
        <v>36251</v>
      </c>
      <c r="J22" s="21">
        <v>39172</v>
      </c>
      <c r="N22" s="4">
        <v>0</v>
      </c>
      <c r="P22" s="4">
        <v>24000</v>
      </c>
      <c r="R22" s="36" t="str">
        <f>+R21</f>
        <v>I+.45</v>
      </c>
      <c r="T22" s="7" t="s">
        <v>81</v>
      </c>
      <c r="V22" s="3">
        <v>70235</v>
      </c>
      <c r="AC22" s="3" t="s">
        <v>3</v>
      </c>
      <c r="AD22" s="3">
        <v>1319</v>
      </c>
      <c r="AE22" s="54" t="s">
        <v>104</v>
      </c>
      <c r="AF22" s="3" t="s">
        <v>105</v>
      </c>
      <c r="AH22" s="8" t="s">
        <v>45</v>
      </c>
    </row>
    <row r="23" spans="6:34" ht="30" x14ac:dyDescent="0.2">
      <c r="F23" s="3" t="s">
        <v>46</v>
      </c>
      <c r="H23" s="21">
        <v>36251</v>
      </c>
      <c r="J23" s="21">
        <v>39172</v>
      </c>
      <c r="L23" s="21"/>
      <c r="N23" s="4">
        <v>0</v>
      </c>
      <c r="P23" s="4">
        <v>14000</v>
      </c>
      <c r="R23" s="6" t="s">
        <v>72</v>
      </c>
      <c r="T23" s="7" t="s">
        <v>73</v>
      </c>
      <c r="V23" s="3">
        <v>70549</v>
      </c>
      <c r="AC23" s="3" t="s">
        <v>3</v>
      </c>
      <c r="AD23" s="54" t="s">
        <v>82</v>
      </c>
      <c r="AE23" s="54" t="s">
        <v>104</v>
      </c>
      <c r="AF23" s="54" t="s">
        <v>104</v>
      </c>
      <c r="AH23" s="8" t="s">
        <v>107</v>
      </c>
    </row>
    <row r="24" spans="6:34" x14ac:dyDescent="0.2">
      <c r="H24" s="21"/>
      <c r="J24" s="21"/>
      <c r="L24" s="21"/>
      <c r="T24" s="7" t="s">
        <v>47</v>
      </c>
    </row>
    <row r="25" spans="6:34" x14ac:dyDescent="0.2">
      <c r="F25" s="3" t="s">
        <v>108</v>
      </c>
      <c r="H25" s="21">
        <v>36251</v>
      </c>
      <c r="J25" s="21">
        <v>36464</v>
      </c>
      <c r="L25" s="52" t="s">
        <v>33</v>
      </c>
      <c r="N25" s="4">
        <v>10000</v>
      </c>
      <c r="P25" s="4">
        <v>10000</v>
      </c>
      <c r="T25" s="7" t="s">
        <v>109</v>
      </c>
      <c r="AC25" s="3" t="s">
        <v>3</v>
      </c>
      <c r="AD25" s="3">
        <v>2000</v>
      </c>
      <c r="AE25" s="3" t="s">
        <v>104</v>
      </c>
      <c r="AF25" s="3" t="s">
        <v>105</v>
      </c>
      <c r="AH25" s="8" t="s">
        <v>110</v>
      </c>
    </row>
    <row r="26" spans="6:34" x14ac:dyDescent="0.2">
      <c r="F26" s="3" t="s">
        <v>111</v>
      </c>
      <c r="H26" s="21">
        <v>36465</v>
      </c>
      <c r="J26" s="21">
        <v>36616</v>
      </c>
      <c r="L26" s="56" t="s">
        <v>33</v>
      </c>
      <c r="N26" s="4">
        <v>25000</v>
      </c>
      <c r="P26" s="4">
        <v>25000</v>
      </c>
      <c r="T26" s="7" t="s">
        <v>112</v>
      </c>
      <c r="V26" s="3">
        <v>115198</v>
      </c>
      <c r="AC26" s="3" t="s">
        <v>3</v>
      </c>
      <c r="AD26" s="3">
        <v>2000</v>
      </c>
      <c r="AE26" s="3" t="s">
        <v>104</v>
      </c>
      <c r="AF26" s="3" t="s">
        <v>105</v>
      </c>
      <c r="AH26" s="8" t="s">
        <v>110</v>
      </c>
    </row>
    <row r="27" spans="6:34" x14ac:dyDescent="0.2">
      <c r="F27" s="3" t="s">
        <v>117</v>
      </c>
      <c r="H27" s="21">
        <v>36831</v>
      </c>
      <c r="J27" s="21">
        <v>37802</v>
      </c>
      <c r="L27" s="56"/>
      <c r="N27" s="4">
        <v>10000</v>
      </c>
      <c r="P27" s="4">
        <v>10000</v>
      </c>
      <c r="R27" s="53">
        <f>3.355+0.769</f>
        <v>4.1239999999999997</v>
      </c>
      <c r="T27" s="7" t="s">
        <v>118</v>
      </c>
      <c r="V27" s="3">
        <v>292249</v>
      </c>
      <c r="AC27" s="3" t="s">
        <v>3</v>
      </c>
      <c r="AD27" s="3">
        <v>2000</v>
      </c>
      <c r="AE27" s="3" t="s">
        <v>104</v>
      </c>
      <c r="AF27" s="3" t="s">
        <v>105</v>
      </c>
    </row>
    <row r="28" spans="6:34" x14ac:dyDescent="0.2">
      <c r="F28" s="3" t="s">
        <v>119</v>
      </c>
      <c r="H28" s="21">
        <v>36831</v>
      </c>
      <c r="J28" s="21">
        <v>37711</v>
      </c>
      <c r="L28" s="56" t="s">
        <v>120</v>
      </c>
      <c r="N28" s="4">
        <v>5000</v>
      </c>
      <c r="P28" s="4">
        <v>5000</v>
      </c>
      <c r="R28" s="53">
        <f>3.5+0.769</f>
        <v>4.2690000000000001</v>
      </c>
      <c r="T28" s="7" t="s">
        <v>121</v>
      </c>
      <c r="V28" s="3">
        <v>292249</v>
      </c>
      <c r="AC28" s="3" t="s">
        <v>3</v>
      </c>
      <c r="AD28" s="3">
        <v>2000</v>
      </c>
      <c r="AE28" s="3" t="s">
        <v>104</v>
      </c>
      <c r="AF28" s="3" t="s">
        <v>105</v>
      </c>
    </row>
    <row r="29" spans="6:34" x14ac:dyDescent="0.2">
      <c r="F29" s="3" t="s">
        <v>122</v>
      </c>
      <c r="H29" s="21">
        <v>37561</v>
      </c>
      <c r="J29" s="21">
        <v>37711</v>
      </c>
      <c r="L29" s="56"/>
      <c r="N29" s="4">
        <v>5000</v>
      </c>
      <c r="P29" s="4">
        <v>5000</v>
      </c>
      <c r="R29" s="53">
        <f>3.17+0.769</f>
        <v>3.9390000000000001</v>
      </c>
      <c r="T29" s="7" t="s">
        <v>123</v>
      </c>
      <c r="V29" s="3">
        <v>292249</v>
      </c>
      <c r="AC29" s="3" t="s">
        <v>3</v>
      </c>
      <c r="AD29" s="3">
        <v>2000</v>
      </c>
      <c r="AE29" s="3" t="s">
        <v>104</v>
      </c>
      <c r="AF29" s="3" t="s">
        <v>105</v>
      </c>
    </row>
    <row r="30" spans="6:34" x14ac:dyDescent="0.2">
      <c r="F30" s="3" t="s">
        <v>124</v>
      </c>
      <c r="H30" s="57">
        <v>36831</v>
      </c>
      <c r="J30" s="21">
        <v>37772</v>
      </c>
      <c r="L30" s="56"/>
      <c r="N30" s="4">
        <v>5000</v>
      </c>
      <c r="P30" s="4">
        <v>5000</v>
      </c>
      <c r="R30" s="53">
        <v>4.3739999999999997</v>
      </c>
      <c r="T30" s="7" t="s">
        <v>125</v>
      </c>
      <c r="V30" s="3">
        <v>292249</v>
      </c>
      <c r="AC30" s="3" t="s">
        <v>3</v>
      </c>
      <c r="AD30" s="3">
        <v>2000</v>
      </c>
      <c r="AE30" s="3" t="s">
        <v>104</v>
      </c>
      <c r="AF30" s="3" t="s">
        <v>105</v>
      </c>
    </row>
    <row r="31" spans="6:34" x14ac:dyDescent="0.2">
      <c r="F31" s="3" t="s">
        <v>126</v>
      </c>
      <c r="H31" s="21">
        <v>36831</v>
      </c>
      <c r="J31" s="21">
        <v>36981</v>
      </c>
      <c r="L31" s="56"/>
      <c r="N31" s="4">
        <v>10000</v>
      </c>
      <c r="P31" s="4">
        <v>10000</v>
      </c>
      <c r="R31" s="53">
        <v>4.9764999999999997</v>
      </c>
      <c r="T31" s="7" t="s">
        <v>127</v>
      </c>
      <c r="V31" s="3">
        <v>292249</v>
      </c>
      <c r="AC31" s="3" t="s">
        <v>3</v>
      </c>
      <c r="AD31" s="3">
        <v>2000</v>
      </c>
      <c r="AE31" s="3" t="s">
        <v>104</v>
      </c>
      <c r="AF31" s="3" t="s">
        <v>105</v>
      </c>
    </row>
    <row r="32" spans="6:34" x14ac:dyDescent="0.2">
      <c r="F32" s="3" t="s">
        <v>128</v>
      </c>
      <c r="H32" s="21">
        <v>36708</v>
      </c>
      <c r="J32" s="21">
        <v>36830</v>
      </c>
      <c r="L32" s="56"/>
      <c r="N32" s="4">
        <v>20000</v>
      </c>
      <c r="P32" s="4">
        <v>20000</v>
      </c>
      <c r="R32" s="53">
        <v>5.1040000000000001</v>
      </c>
      <c r="T32" s="7" t="s">
        <v>129</v>
      </c>
      <c r="V32" s="3">
        <v>292249</v>
      </c>
      <c r="AC32" s="3" t="s">
        <v>3</v>
      </c>
      <c r="AD32" s="3">
        <v>2000</v>
      </c>
      <c r="AE32" s="3" t="s">
        <v>104</v>
      </c>
      <c r="AF32" s="3" t="s">
        <v>105</v>
      </c>
    </row>
    <row r="33" spans="4:39" ht="15.75" x14ac:dyDescent="0.25">
      <c r="N33" s="22">
        <f>+N20+N18+N17+N16+N25+N26+N27+N28+N29</f>
        <v>70500</v>
      </c>
      <c r="O33" s="37"/>
      <c r="P33" s="22">
        <f>SUM(P11:P29)</f>
        <v>1150500</v>
      </c>
      <c r="X33" s="23"/>
      <c r="Z33" s="23"/>
    </row>
    <row r="34" spans="4:39" x14ac:dyDescent="0.2">
      <c r="P34" s="31"/>
      <c r="T34" s="2"/>
      <c r="Z34" s="32"/>
    </row>
    <row r="35" spans="4:39" s="24" customFormat="1" x14ac:dyDescent="0.2">
      <c r="D35" s="25" t="s">
        <v>24</v>
      </c>
      <c r="E35" s="25"/>
      <c r="F35" s="25"/>
      <c r="H35" s="38" t="s">
        <v>24</v>
      </c>
      <c r="I35" s="24" t="s">
        <v>24</v>
      </c>
      <c r="J35" s="38" t="s">
        <v>24</v>
      </c>
      <c r="K35" s="24" t="s">
        <v>24</v>
      </c>
      <c r="L35" s="38" t="s">
        <v>24</v>
      </c>
      <c r="M35" s="24" t="s">
        <v>24</v>
      </c>
      <c r="N35" s="26" t="s">
        <v>24</v>
      </c>
      <c r="O35" s="27"/>
      <c r="P35" s="26" t="s">
        <v>24</v>
      </c>
      <c r="R35" s="39" t="s">
        <v>24</v>
      </c>
      <c r="T35" s="29"/>
      <c r="V35" s="25"/>
      <c r="W35" s="25"/>
      <c r="X35" s="27"/>
      <c r="Y35" s="27"/>
      <c r="Z35" s="27"/>
      <c r="AB35" s="25"/>
      <c r="AC35" s="25"/>
      <c r="AD35" s="25"/>
      <c r="AE35" s="25"/>
      <c r="AF35" s="25"/>
      <c r="AH35" s="30"/>
    </row>
    <row r="36" spans="4:39" x14ac:dyDescent="0.2">
      <c r="P36" s="31"/>
      <c r="Z36" s="32"/>
    </row>
    <row r="37" spans="4:39" ht="15.75" x14ac:dyDescent="0.25">
      <c r="D37" s="11" t="s">
        <v>48</v>
      </c>
      <c r="F37" s="3" t="s">
        <v>34</v>
      </c>
      <c r="H37" s="21">
        <v>34820</v>
      </c>
      <c r="J37" s="21">
        <v>36738</v>
      </c>
      <c r="L37" s="21"/>
      <c r="N37" s="4">
        <v>500</v>
      </c>
      <c r="P37" s="4">
        <v>500</v>
      </c>
      <c r="R37" s="36">
        <v>2.06</v>
      </c>
      <c r="V37" s="3">
        <v>78417</v>
      </c>
      <c r="X37" s="5">
        <v>500</v>
      </c>
      <c r="Z37" s="5">
        <v>500</v>
      </c>
      <c r="AB37" s="3" t="s">
        <v>85</v>
      </c>
      <c r="AC37" s="3" t="s">
        <v>19</v>
      </c>
      <c r="AD37" s="3">
        <v>2000</v>
      </c>
      <c r="AE37" s="3" t="s">
        <v>104</v>
      </c>
      <c r="AF37" s="3" t="s">
        <v>104</v>
      </c>
      <c r="AH37" s="8" t="s">
        <v>51</v>
      </c>
    </row>
    <row r="38" spans="4:39" ht="15.75" x14ac:dyDescent="0.25">
      <c r="D38" s="11">
        <v>96004582</v>
      </c>
      <c r="E38" s="11"/>
      <c r="F38" s="3" t="s">
        <v>35</v>
      </c>
      <c r="H38" s="21">
        <v>35034</v>
      </c>
      <c r="J38" s="21">
        <v>36922</v>
      </c>
      <c r="L38" s="21"/>
      <c r="N38" s="4">
        <v>0</v>
      </c>
      <c r="P38" s="4">
        <v>300</v>
      </c>
      <c r="R38" s="6" t="s">
        <v>86</v>
      </c>
      <c r="V38" s="3">
        <v>78418</v>
      </c>
      <c r="X38" s="5">
        <v>250</v>
      </c>
      <c r="Z38" s="5">
        <v>250</v>
      </c>
      <c r="AB38" s="3" t="s">
        <v>85</v>
      </c>
      <c r="AC38" s="3" t="s">
        <v>19</v>
      </c>
      <c r="AD38" s="3">
        <v>2123</v>
      </c>
      <c r="AE38" s="3" t="s">
        <v>104</v>
      </c>
      <c r="AF38" s="3" t="s">
        <v>104</v>
      </c>
      <c r="AH38" s="8" t="s">
        <v>87</v>
      </c>
    </row>
    <row r="39" spans="4:39" ht="15.75" x14ac:dyDescent="0.25">
      <c r="D39" s="11"/>
      <c r="E39" s="11"/>
      <c r="F39" s="3" t="s">
        <v>36</v>
      </c>
      <c r="H39" s="21">
        <v>35156</v>
      </c>
      <c r="J39" s="21">
        <v>36249</v>
      </c>
      <c r="L39" s="56" t="s">
        <v>33</v>
      </c>
      <c r="N39" s="4">
        <v>150</v>
      </c>
      <c r="P39" s="4">
        <v>150</v>
      </c>
      <c r="R39" s="36">
        <v>2.12</v>
      </c>
      <c r="T39" s="8"/>
      <c r="AB39" s="3" t="s">
        <v>113</v>
      </c>
      <c r="AC39" s="3" t="s">
        <v>19</v>
      </c>
      <c r="AD39" s="3">
        <v>1319</v>
      </c>
      <c r="AE39" s="3" t="s">
        <v>104</v>
      </c>
      <c r="AF39" s="3" t="s">
        <v>104</v>
      </c>
    </row>
    <row r="40" spans="4:39" ht="15.75" x14ac:dyDescent="0.25">
      <c r="D40" s="11"/>
      <c r="E40" s="11"/>
      <c r="F40" s="3" t="s">
        <v>39</v>
      </c>
      <c r="H40" s="21">
        <v>36251</v>
      </c>
      <c r="J40" s="21">
        <v>39172</v>
      </c>
      <c r="L40" s="21"/>
      <c r="N40" s="4">
        <v>0</v>
      </c>
      <c r="P40" s="4">
        <v>30000</v>
      </c>
      <c r="R40" s="6" t="s">
        <v>88</v>
      </c>
      <c r="T40" s="8" t="s">
        <v>89</v>
      </c>
      <c r="V40" s="3">
        <v>70495</v>
      </c>
      <c r="X40" s="5">
        <v>13000</v>
      </c>
      <c r="Z40" s="5">
        <v>13000</v>
      </c>
      <c r="AB40" s="3" t="s">
        <v>26</v>
      </c>
      <c r="AC40" s="3" t="s">
        <v>19</v>
      </c>
      <c r="AD40" s="3">
        <v>2000</v>
      </c>
      <c r="AE40" s="3" t="s">
        <v>104</v>
      </c>
      <c r="AF40" s="3" t="s">
        <v>105</v>
      </c>
      <c r="AH40" s="55" t="s">
        <v>90</v>
      </c>
      <c r="AI40" s="40"/>
      <c r="AJ40" s="40"/>
      <c r="AK40" s="40"/>
      <c r="AL40" s="40"/>
      <c r="AM40" s="40"/>
    </row>
    <row r="41" spans="4:39" ht="15.75" x14ac:dyDescent="0.25">
      <c r="D41" s="11"/>
      <c r="E41" s="11"/>
      <c r="F41" s="3" t="s">
        <v>39</v>
      </c>
      <c r="H41" s="21">
        <v>36251</v>
      </c>
      <c r="J41" s="21">
        <v>39172</v>
      </c>
      <c r="L41" s="21"/>
      <c r="N41" s="4">
        <v>30001</v>
      </c>
      <c r="P41" s="4">
        <v>70000</v>
      </c>
      <c r="R41" s="6" t="s">
        <v>52</v>
      </c>
      <c r="T41" s="8"/>
      <c r="V41" s="3">
        <v>102181</v>
      </c>
      <c r="X41" s="5">
        <v>9500</v>
      </c>
      <c r="Z41" s="5">
        <v>13500</v>
      </c>
      <c r="AB41" s="3" t="s">
        <v>26</v>
      </c>
      <c r="AC41" s="3" t="s">
        <v>19</v>
      </c>
      <c r="AD41" s="3">
        <v>2000</v>
      </c>
      <c r="AE41" s="3" t="s">
        <v>104</v>
      </c>
      <c r="AF41" s="3" t="s">
        <v>105</v>
      </c>
      <c r="AH41" s="8" t="s">
        <v>91</v>
      </c>
    </row>
    <row r="42" spans="4:39" ht="15.75" x14ac:dyDescent="0.25">
      <c r="D42" s="11"/>
      <c r="F42" s="3" t="s">
        <v>41</v>
      </c>
      <c r="H42" s="21">
        <v>33117</v>
      </c>
      <c r="J42" s="21">
        <v>39172</v>
      </c>
      <c r="L42" s="21"/>
      <c r="N42" s="4">
        <v>0</v>
      </c>
      <c r="P42" s="4">
        <v>8000</v>
      </c>
      <c r="R42" s="6" t="s">
        <v>50</v>
      </c>
      <c r="T42" s="8" t="s">
        <v>83</v>
      </c>
      <c r="V42" s="3">
        <v>70550</v>
      </c>
      <c r="X42" s="5">
        <v>5162</v>
      </c>
      <c r="Z42" s="5">
        <v>8000</v>
      </c>
      <c r="AB42" s="3" t="s">
        <v>84</v>
      </c>
      <c r="AC42" s="3" t="s">
        <v>19</v>
      </c>
      <c r="AD42" s="3" t="s">
        <v>82</v>
      </c>
      <c r="AE42" s="3" t="s">
        <v>104</v>
      </c>
      <c r="AF42" s="3" t="s">
        <v>104</v>
      </c>
      <c r="AH42" s="8" t="s">
        <v>114</v>
      </c>
    </row>
    <row r="43" spans="4:39" ht="15.75" x14ac:dyDescent="0.25">
      <c r="D43" s="11"/>
      <c r="E43" s="11"/>
      <c r="N43" s="22">
        <f>SUM(N37:N42)</f>
        <v>30651</v>
      </c>
      <c r="O43" s="13"/>
      <c r="P43" s="22">
        <f>SUM(P37:P42)</f>
        <v>108950</v>
      </c>
      <c r="X43" s="23">
        <f>SUM(X37:X41)</f>
        <v>23250</v>
      </c>
      <c r="Z43" s="23">
        <f>SUM(Z37:Z41)</f>
        <v>27250</v>
      </c>
    </row>
    <row r="44" spans="4:39" ht="15.75" x14ac:dyDescent="0.25">
      <c r="D44" s="11"/>
      <c r="E44" s="11"/>
      <c r="L44" s="3" t="s">
        <v>24</v>
      </c>
      <c r="N44" s="41"/>
      <c r="O44" s="13"/>
      <c r="P44" s="41"/>
      <c r="X44" s="32"/>
      <c r="Z44" s="32"/>
    </row>
    <row r="45" spans="4:39" s="24" customFormat="1" ht="15.75" x14ac:dyDescent="0.25">
      <c r="D45" s="42"/>
      <c r="E45" s="42"/>
      <c r="F45" s="25"/>
      <c r="H45" s="25"/>
      <c r="J45" s="25"/>
      <c r="L45" s="25"/>
      <c r="N45" s="43"/>
      <c r="O45" s="44"/>
      <c r="P45" s="43"/>
      <c r="R45" s="28"/>
      <c r="T45" s="29"/>
      <c r="V45" s="25"/>
      <c r="W45" s="25"/>
      <c r="X45" s="27"/>
      <c r="Y45" s="27"/>
      <c r="Z45" s="27"/>
      <c r="AB45" s="25"/>
      <c r="AC45" s="25"/>
      <c r="AD45" s="25"/>
      <c r="AE45" s="25"/>
      <c r="AF45" s="25"/>
      <c r="AH45" s="30"/>
    </row>
    <row r="46" spans="4:39" ht="15.75" x14ac:dyDescent="0.25">
      <c r="D46" s="11"/>
      <c r="E46" s="11"/>
      <c r="H46" s="21"/>
      <c r="J46" s="21"/>
      <c r="L46" s="21"/>
      <c r="T46" s="8"/>
      <c r="W46" s="2"/>
      <c r="X46" s="2"/>
      <c r="Y46" s="2"/>
      <c r="Z46" s="2"/>
    </row>
    <row r="47" spans="4:39" ht="15.75" x14ac:dyDescent="0.25">
      <c r="D47" s="11" t="s">
        <v>53</v>
      </c>
      <c r="F47" s="3" t="s">
        <v>54</v>
      </c>
      <c r="H47" s="21">
        <v>35643</v>
      </c>
      <c r="J47" s="21">
        <v>36738</v>
      </c>
      <c r="L47" s="21"/>
      <c r="N47" s="22">
        <v>10000</v>
      </c>
      <c r="O47" s="13"/>
      <c r="P47" s="22">
        <v>10000</v>
      </c>
      <c r="R47" s="45">
        <v>1.97</v>
      </c>
      <c r="V47" s="3">
        <v>72063</v>
      </c>
      <c r="X47" s="5">
        <v>10000</v>
      </c>
      <c r="Z47" s="5">
        <v>10000</v>
      </c>
      <c r="AB47" s="3" t="s">
        <v>92</v>
      </c>
      <c r="AC47" s="3" t="s">
        <v>3</v>
      </c>
      <c r="AD47" s="3" t="s">
        <v>55</v>
      </c>
      <c r="AE47" s="3" t="s">
        <v>104</v>
      </c>
      <c r="AF47" s="3" t="s">
        <v>104</v>
      </c>
    </row>
    <row r="48" spans="4:39" ht="15.75" x14ac:dyDescent="0.25">
      <c r="D48" s="11">
        <v>96002116</v>
      </c>
      <c r="E48" s="11"/>
    </row>
    <row r="49" spans="2:39" ht="15.75" x14ac:dyDescent="0.25">
      <c r="D49" s="11"/>
      <c r="E49" s="11"/>
    </row>
    <row r="50" spans="2:39" s="24" customFormat="1" ht="15.75" x14ac:dyDescent="0.25">
      <c r="D50" s="42"/>
      <c r="E50" s="42"/>
      <c r="F50" s="25"/>
      <c r="H50" s="25"/>
      <c r="J50" s="25"/>
      <c r="L50" s="25"/>
      <c r="N50" s="26"/>
      <c r="O50" s="27"/>
      <c r="P50" s="26"/>
      <c r="R50" s="28"/>
      <c r="T50" s="29"/>
      <c r="V50" s="25"/>
      <c r="W50" s="25"/>
      <c r="X50" s="27"/>
      <c r="Y50" s="27"/>
      <c r="Z50" s="27"/>
      <c r="AB50" s="25"/>
      <c r="AC50" s="25"/>
      <c r="AD50" s="25"/>
      <c r="AE50" s="25"/>
      <c r="AF50" s="25"/>
      <c r="AH50" s="30"/>
    </row>
    <row r="51" spans="2:39" ht="15.75" x14ac:dyDescent="0.25">
      <c r="E51" s="11"/>
    </row>
    <row r="52" spans="2:39" ht="15.75" x14ac:dyDescent="0.25">
      <c r="D52" s="11" t="s">
        <v>56</v>
      </c>
      <c r="F52" s="3" t="s">
        <v>57</v>
      </c>
      <c r="G52" s="21">
        <v>36161</v>
      </c>
      <c r="H52" s="21">
        <v>36161</v>
      </c>
      <c r="I52" s="21">
        <v>37226</v>
      </c>
      <c r="J52" s="21">
        <v>37256</v>
      </c>
      <c r="K52" s="3"/>
      <c r="L52" s="2"/>
      <c r="M52" s="5">
        <v>2800</v>
      </c>
      <c r="N52" s="22">
        <v>2800</v>
      </c>
      <c r="O52" s="13"/>
      <c r="P52" s="22">
        <v>2800</v>
      </c>
      <c r="Q52" s="36"/>
      <c r="R52" s="36">
        <v>2</v>
      </c>
      <c r="V52" s="3">
        <v>70119</v>
      </c>
      <c r="X52" s="5">
        <v>2500</v>
      </c>
      <c r="Z52" s="5">
        <v>2500</v>
      </c>
      <c r="AB52" s="3" t="s">
        <v>58</v>
      </c>
      <c r="AC52" s="3" t="s">
        <v>19</v>
      </c>
      <c r="AD52" s="3">
        <v>1279</v>
      </c>
      <c r="AE52" s="3" t="s">
        <v>104</v>
      </c>
      <c r="AF52" s="3" t="s">
        <v>104</v>
      </c>
    </row>
    <row r="53" spans="2:39" ht="15.75" x14ac:dyDescent="0.25">
      <c r="D53" s="11">
        <v>96004597</v>
      </c>
      <c r="F53" s="3" t="s">
        <v>59</v>
      </c>
      <c r="N53" s="2"/>
      <c r="O53" s="2"/>
      <c r="P53" s="2"/>
      <c r="X53" s="5">
        <v>300</v>
      </c>
      <c r="Z53" s="5">
        <v>300</v>
      </c>
    </row>
    <row r="54" spans="2:39" x14ac:dyDescent="0.2">
      <c r="P54" s="31"/>
      <c r="Z54" s="32"/>
    </row>
    <row r="55" spans="2:39" s="24" customFormat="1" x14ac:dyDescent="0.2">
      <c r="D55" s="25"/>
      <c r="E55" s="25"/>
      <c r="F55" s="25"/>
      <c r="H55" s="25"/>
      <c r="J55" s="25"/>
      <c r="L55" s="25"/>
      <c r="N55" s="26"/>
      <c r="O55" s="27"/>
      <c r="P55" s="26"/>
      <c r="R55" s="28"/>
      <c r="T55" s="29"/>
      <c r="V55" s="25"/>
      <c r="W55" s="25"/>
      <c r="X55" s="27"/>
      <c r="Y55" s="27"/>
      <c r="Z55" s="27"/>
      <c r="AB55" s="25"/>
      <c r="AC55" s="25"/>
      <c r="AD55" s="25"/>
      <c r="AE55" s="25"/>
      <c r="AF55" s="25"/>
      <c r="AH55" s="30"/>
    </row>
    <row r="56" spans="2:39" x14ac:dyDescent="0.2">
      <c r="P56" s="31"/>
      <c r="Z56" s="32"/>
    </row>
    <row r="57" spans="2:39" ht="15.75" x14ac:dyDescent="0.25">
      <c r="D57" s="11" t="s">
        <v>60</v>
      </c>
      <c r="H57" s="21">
        <v>33695</v>
      </c>
      <c r="J57" s="21">
        <v>35246</v>
      </c>
      <c r="L57" s="3" t="s">
        <v>49</v>
      </c>
      <c r="N57" s="22">
        <v>0</v>
      </c>
      <c r="O57" s="13"/>
      <c r="P57" s="22">
        <v>1000</v>
      </c>
      <c r="R57" s="6" t="s">
        <v>93</v>
      </c>
      <c r="V57" s="3">
        <v>70114</v>
      </c>
      <c r="X57" s="32"/>
      <c r="Z57" s="32"/>
      <c r="AB57" s="3" t="s">
        <v>26</v>
      </c>
      <c r="AC57" s="3" t="s">
        <v>3</v>
      </c>
      <c r="AD57" s="3">
        <v>2000</v>
      </c>
      <c r="AE57" s="3" t="s">
        <v>104</v>
      </c>
      <c r="AF57" s="3" t="s">
        <v>104</v>
      </c>
      <c r="AH57" s="8" t="s">
        <v>61</v>
      </c>
    </row>
    <row r="58" spans="2:39" ht="15.75" x14ac:dyDescent="0.25">
      <c r="D58" s="11">
        <v>96002113</v>
      </c>
      <c r="E58" s="11"/>
    </row>
    <row r="60" spans="2:39" s="24" customFormat="1" x14ac:dyDescent="0.2">
      <c r="D60" s="25"/>
      <c r="E60" s="25"/>
      <c r="F60" s="25"/>
      <c r="H60" s="25"/>
      <c r="J60" s="25"/>
      <c r="L60" s="25"/>
      <c r="N60" s="26"/>
      <c r="O60" s="27"/>
      <c r="P60" s="26"/>
      <c r="R60" s="28"/>
      <c r="T60" s="29"/>
      <c r="V60" s="25"/>
      <c r="W60" s="25"/>
      <c r="X60" s="27"/>
      <c r="Y60" s="27"/>
      <c r="Z60" s="27"/>
      <c r="AB60" s="25"/>
      <c r="AC60" s="25"/>
      <c r="AD60" s="25"/>
      <c r="AE60" s="25"/>
      <c r="AF60" s="25"/>
      <c r="AH60" s="30"/>
    </row>
    <row r="62" spans="2:39" ht="15.75" x14ac:dyDescent="0.25">
      <c r="B62" s="1" t="s">
        <v>62</v>
      </c>
      <c r="D62" s="11" t="s">
        <v>94</v>
      </c>
      <c r="F62" s="3" t="s">
        <v>31</v>
      </c>
      <c r="H62" s="21">
        <v>35125</v>
      </c>
      <c r="J62" s="21">
        <v>37072</v>
      </c>
      <c r="L62" s="21"/>
      <c r="N62" s="4">
        <v>4000</v>
      </c>
      <c r="P62" s="4">
        <v>4000</v>
      </c>
      <c r="R62" s="6" t="s">
        <v>95</v>
      </c>
      <c r="V62" s="3">
        <v>60952</v>
      </c>
      <c r="X62" s="5">
        <v>4000</v>
      </c>
      <c r="Z62" s="5">
        <v>4000</v>
      </c>
      <c r="AB62" s="3" t="s">
        <v>63</v>
      </c>
      <c r="AC62" s="3" t="s">
        <v>19</v>
      </c>
      <c r="AD62" s="3">
        <v>413</v>
      </c>
      <c r="AE62" s="3" t="s">
        <v>104</v>
      </c>
      <c r="AF62" s="3" t="s">
        <v>104</v>
      </c>
      <c r="AH62" s="8" t="s">
        <v>96</v>
      </c>
    </row>
    <row r="63" spans="2:39" ht="15.75" x14ac:dyDescent="0.25">
      <c r="B63" s="1"/>
      <c r="D63" s="11">
        <v>96002879</v>
      </c>
      <c r="F63" s="3" t="s">
        <v>36</v>
      </c>
      <c r="H63" s="21">
        <v>35370</v>
      </c>
      <c r="J63" s="21">
        <v>36341</v>
      </c>
      <c r="L63" s="56" t="s">
        <v>33</v>
      </c>
      <c r="N63" s="4">
        <v>8000</v>
      </c>
      <c r="P63" s="4">
        <v>12000</v>
      </c>
      <c r="R63" s="6" t="s">
        <v>115</v>
      </c>
      <c r="T63" s="7" t="s">
        <v>116</v>
      </c>
    </row>
    <row r="64" spans="2:39" x14ac:dyDescent="0.2">
      <c r="D64" s="2"/>
      <c r="F64" s="3" t="s">
        <v>37</v>
      </c>
      <c r="H64" s="21">
        <v>36251</v>
      </c>
      <c r="J64" s="21">
        <v>39172</v>
      </c>
      <c r="L64" s="21"/>
      <c r="N64" s="4">
        <v>0</v>
      </c>
      <c r="P64" s="4">
        <v>30000</v>
      </c>
      <c r="R64" s="6" t="s">
        <v>95</v>
      </c>
      <c r="T64" s="8" t="s">
        <v>89</v>
      </c>
      <c r="V64" s="3">
        <v>70499</v>
      </c>
      <c r="X64" s="5">
        <v>13000</v>
      </c>
      <c r="Z64" s="5">
        <v>13000</v>
      </c>
      <c r="AB64" s="3" t="s">
        <v>26</v>
      </c>
      <c r="AC64" s="3" t="s">
        <v>19</v>
      </c>
      <c r="AD64" s="3">
        <v>2000</v>
      </c>
      <c r="AE64" s="3" t="s">
        <v>104</v>
      </c>
      <c r="AF64" s="3" t="s">
        <v>105</v>
      </c>
      <c r="AH64" s="55" t="s">
        <v>97</v>
      </c>
      <c r="AI64" s="40"/>
      <c r="AJ64" s="40"/>
      <c r="AK64" s="40"/>
      <c r="AL64" s="40"/>
      <c r="AM64" s="40"/>
    </row>
    <row r="65" spans="2:34" x14ac:dyDescent="0.2">
      <c r="F65" s="3" t="s">
        <v>37</v>
      </c>
      <c r="H65" s="21">
        <v>36251</v>
      </c>
      <c r="J65" s="21">
        <v>39172</v>
      </c>
      <c r="L65" s="21"/>
      <c r="N65" s="4">
        <v>30001</v>
      </c>
      <c r="P65" s="4">
        <v>70000</v>
      </c>
      <c r="R65" s="6" t="s">
        <v>98</v>
      </c>
      <c r="V65" s="3">
        <v>102177</v>
      </c>
      <c r="X65" s="5">
        <v>9500</v>
      </c>
      <c r="Z65" s="5">
        <v>13500</v>
      </c>
      <c r="AB65" s="3" t="s">
        <v>26</v>
      </c>
      <c r="AC65" s="3" t="s">
        <v>19</v>
      </c>
      <c r="AD65" s="3">
        <v>2000</v>
      </c>
      <c r="AE65" s="3" t="s">
        <v>104</v>
      </c>
      <c r="AF65" s="3" t="s">
        <v>105</v>
      </c>
      <c r="AH65" s="8" t="s">
        <v>91</v>
      </c>
    </row>
    <row r="66" spans="2:34" ht="15.75" x14ac:dyDescent="0.25">
      <c r="H66" s="21"/>
      <c r="J66" s="21"/>
      <c r="N66" s="22">
        <f>SUM(N62:N65)</f>
        <v>42001</v>
      </c>
      <c r="O66" s="13"/>
      <c r="P66" s="22">
        <f>SUM(P62:P65)</f>
        <v>116000</v>
      </c>
      <c r="AD66" s="46"/>
      <c r="AE66" s="46"/>
      <c r="AF66" s="46"/>
    </row>
    <row r="67" spans="2:34" x14ac:dyDescent="0.2">
      <c r="H67" s="21"/>
      <c r="J67" s="21"/>
      <c r="AD67" s="46"/>
      <c r="AE67" s="46"/>
      <c r="AF67" s="46"/>
    </row>
    <row r="68" spans="2:34" ht="16.5" thickBot="1" x14ac:dyDescent="0.3">
      <c r="B68" s="47" t="s">
        <v>64</v>
      </c>
      <c r="N68" s="48">
        <f>N66+N57+N43+N52+N47+N33+N8</f>
        <v>155952</v>
      </c>
      <c r="O68" s="49"/>
      <c r="P68" s="48">
        <f>P66+P57+P43+P52+P47+P33+P8</f>
        <v>1390250</v>
      </c>
      <c r="X68" s="23">
        <f>SUM(X62:X62)</f>
        <v>4000</v>
      </c>
      <c r="Z68" s="23">
        <f>SUM(Z62:Z62)</f>
        <v>4000</v>
      </c>
    </row>
    <row r="69" spans="2:34" ht="15.75" thickTop="1" x14ac:dyDescent="0.2"/>
    <row r="70" spans="2:34" x14ac:dyDescent="0.2">
      <c r="C70" s="50"/>
    </row>
    <row r="71" spans="2:34" x14ac:dyDescent="0.2">
      <c r="C71" s="50"/>
    </row>
    <row r="72" spans="2:34" x14ac:dyDescent="0.2">
      <c r="B72" s="2" t="s">
        <v>99</v>
      </c>
      <c r="C72" s="50"/>
    </row>
    <row r="73" spans="2:34" x14ac:dyDescent="0.2">
      <c r="C73" s="50"/>
    </row>
    <row r="74" spans="2:34" x14ac:dyDescent="0.2">
      <c r="C74" s="50"/>
    </row>
    <row r="75" spans="2:34" x14ac:dyDescent="0.2">
      <c r="C75" s="50"/>
    </row>
    <row r="76" spans="2:34" x14ac:dyDescent="0.2">
      <c r="C76" s="50"/>
    </row>
    <row r="77" spans="2:34" x14ac:dyDescent="0.2">
      <c r="C77" s="50"/>
    </row>
    <row r="78" spans="2:34" x14ac:dyDescent="0.2">
      <c r="C78" s="50"/>
    </row>
    <row r="79" spans="2:34" x14ac:dyDescent="0.2">
      <c r="C79" s="50"/>
    </row>
    <row r="80" spans="2:34" x14ac:dyDescent="0.2">
      <c r="C80" s="50"/>
    </row>
    <row r="81" spans="3:3" x14ac:dyDescent="0.2">
      <c r="C81" s="50"/>
    </row>
    <row r="82" spans="3:3" x14ac:dyDescent="0.2">
      <c r="C82" s="50"/>
    </row>
    <row r="83" spans="3:3" x14ac:dyDescent="0.2">
      <c r="C83" s="50"/>
    </row>
    <row r="84" spans="3:3" x14ac:dyDescent="0.2">
      <c r="C84" s="50"/>
    </row>
    <row r="85" spans="3:3" x14ac:dyDescent="0.2">
      <c r="C85" s="50"/>
    </row>
    <row r="86" spans="3:3" x14ac:dyDescent="0.2">
      <c r="C86" s="50"/>
    </row>
    <row r="87" spans="3:3" x14ac:dyDescent="0.2">
      <c r="C87" s="50"/>
    </row>
    <row r="88" spans="3:3" x14ac:dyDescent="0.2">
      <c r="C88" s="50"/>
    </row>
    <row r="89" spans="3:3" x14ac:dyDescent="0.2">
      <c r="C89" s="50"/>
    </row>
    <row r="90" spans="3:3" x14ac:dyDescent="0.2">
      <c r="C90" s="50"/>
    </row>
    <row r="91" spans="3:3" x14ac:dyDescent="0.2">
      <c r="C91" s="50"/>
    </row>
    <row r="92" spans="3:3" x14ac:dyDescent="0.2">
      <c r="C92" s="50"/>
    </row>
    <row r="93" spans="3:3" x14ac:dyDescent="0.2">
      <c r="C93" s="50"/>
    </row>
    <row r="94" spans="3:3" x14ac:dyDescent="0.2">
      <c r="C94" s="50"/>
    </row>
    <row r="95" spans="3:3" x14ac:dyDescent="0.2">
      <c r="C95" s="50"/>
    </row>
    <row r="96" spans="3:3" x14ac:dyDescent="0.2">
      <c r="C96" s="50"/>
    </row>
    <row r="97" spans="3:3" x14ac:dyDescent="0.2">
      <c r="C97" s="50"/>
    </row>
    <row r="98" spans="3:3" x14ac:dyDescent="0.2">
      <c r="C98" s="50"/>
    </row>
    <row r="99" spans="3:3" x14ac:dyDescent="0.2">
      <c r="C99" s="50"/>
    </row>
    <row r="100" spans="3:3" x14ac:dyDescent="0.2">
      <c r="C100" s="50"/>
    </row>
    <row r="101" spans="3:3" x14ac:dyDescent="0.2">
      <c r="C101" s="50"/>
    </row>
    <row r="102" spans="3:3" x14ac:dyDescent="0.2">
      <c r="C102" s="50"/>
    </row>
    <row r="103" spans="3:3" x14ac:dyDescent="0.2">
      <c r="C103" s="50"/>
    </row>
    <row r="104" spans="3:3" x14ac:dyDescent="0.2">
      <c r="C104" s="50"/>
    </row>
    <row r="105" spans="3:3" x14ac:dyDescent="0.2">
      <c r="C105" s="50"/>
    </row>
    <row r="106" spans="3:3" x14ac:dyDescent="0.2">
      <c r="C106" s="50"/>
    </row>
    <row r="107" spans="3:3" x14ac:dyDescent="0.2">
      <c r="C107" s="50"/>
    </row>
    <row r="108" spans="3:3" x14ac:dyDescent="0.2">
      <c r="C108" s="50"/>
    </row>
    <row r="109" spans="3:3" x14ac:dyDescent="0.2">
      <c r="C109" s="50"/>
    </row>
    <row r="110" spans="3:3" x14ac:dyDescent="0.2">
      <c r="C110" s="50"/>
    </row>
    <row r="111" spans="3:3" x14ac:dyDescent="0.2">
      <c r="C111" s="50"/>
    </row>
    <row r="112" spans="3:3" x14ac:dyDescent="0.2">
      <c r="C112" s="50"/>
    </row>
    <row r="113" spans="3:3" x14ac:dyDescent="0.2">
      <c r="C113" s="50"/>
    </row>
    <row r="114" spans="3:3" x14ac:dyDescent="0.2">
      <c r="C114" s="50"/>
    </row>
    <row r="115" spans="3:3" x14ac:dyDescent="0.2">
      <c r="C115" s="50"/>
    </row>
    <row r="116" spans="3:3" x14ac:dyDescent="0.2">
      <c r="C116" s="50"/>
    </row>
    <row r="117" spans="3:3" x14ac:dyDescent="0.2">
      <c r="C117" s="50"/>
    </row>
    <row r="118" spans="3:3" x14ac:dyDescent="0.2">
      <c r="C118" s="50"/>
    </row>
    <row r="119" spans="3:3" x14ac:dyDescent="0.2">
      <c r="C119" s="50"/>
    </row>
    <row r="120" spans="3:3" x14ac:dyDescent="0.2">
      <c r="C120" s="50"/>
    </row>
    <row r="121" spans="3:3" x14ac:dyDescent="0.2">
      <c r="C121" s="50"/>
    </row>
    <row r="122" spans="3:3" x14ac:dyDescent="0.2">
      <c r="C122" s="50"/>
    </row>
    <row r="123" spans="3:3" x14ac:dyDescent="0.2">
      <c r="C123" s="50"/>
    </row>
    <row r="124" spans="3:3" x14ac:dyDescent="0.2">
      <c r="C124" s="50"/>
    </row>
    <row r="125" spans="3:3" x14ac:dyDescent="0.2">
      <c r="C125" s="50"/>
    </row>
    <row r="126" spans="3:3" x14ac:dyDescent="0.2">
      <c r="C126" s="50"/>
    </row>
    <row r="127" spans="3:3" x14ac:dyDescent="0.2">
      <c r="C127" s="50"/>
    </row>
    <row r="128" spans="3:3" x14ac:dyDescent="0.2">
      <c r="C128" s="50"/>
    </row>
    <row r="129" spans="3:3" x14ac:dyDescent="0.2">
      <c r="C129" s="50"/>
    </row>
    <row r="130" spans="3:3" x14ac:dyDescent="0.2">
      <c r="C130" s="50"/>
    </row>
    <row r="131" spans="3:3" x14ac:dyDescent="0.2">
      <c r="C131" s="50"/>
    </row>
    <row r="132" spans="3:3" x14ac:dyDescent="0.2">
      <c r="C132" s="50"/>
    </row>
    <row r="133" spans="3:3" x14ac:dyDescent="0.2">
      <c r="C133" s="50"/>
    </row>
    <row r="134" spans="3:3" x14ac:dyDescent="0.2">
      <c r="C134" s="50"/>
    </row>
    <row r="135" spans="3:3" x14ac:dyDescent="0.2">
      <c r="C135" s="50"/>
    </row>
    <row r="136" spans="3:3" x14ac:dyDescent="0.2">
      <c r="C136" s="50"/>
    </row>
    <row r="137" spans="3:3" x14ac:dyDescent="0.2">
      <c r="C137" s="50"/>
    </row>
    <row r="138" spans="3:3" x14ac:dyDescent="0.2">
      <c r="C138" s="50"/>
    </row>
    <row r="139" spans="3:3" x14ac:dyDescent="0.2">
      <c r="C139" s="50"/>
    </row>
    <row r="140" spans="3:3" x14ac:dyDescent="0.2">
      <c r="C140" s="50"/>
    </row>
    <row r="141" spans="3:3" x14ac:dyDescent="0.2">
      <c r="C141" s="50"/>
    </row>
    <row r="142" spans="3:3" x14ac:dyDescent="0.2">
      <c r="C142" s="50"/>
    </row>
    <row r="143" spans="3:3" x14ac:dyDescent="0.2">
      <c r="C143" s="50"/>
    </row>
    <row r="144" spans="3:3" x14ac:dyDescent="0.2">
      <c r="C144" s="50"/>
    </row>
    <row r="145" spans="3:3" x14ac:dyDescent="0.2">
      <c r="C145" s="50"/>
    </row>
    <row r="146" spans="3:3" x14ac:dyDescent="0.2">
      <c r="C146" s="50"/>
    </row>
    <row r="147" spans="3:3" x14ac:dyDescent="0.2">
      <c r="C147" s="50"/>
    </row>
    <row r="148" spans="3:3" x14ac:dyDescent="0.2">
      <c r="C148" s="50"/>
    </row>
    <row r="149" spans="3:3" x14ac:dyDescent="0.2">
      <c r="C149" s="50"/>
    </row>
    <row r="150" spans="3:3" x14ac:dyDescent="0.2">
      <c r="C150" s="50"/>
    </row>
    <row r="151" spans="3:3" x14ac:dyDescent="0.2">
      <c r="C151" s="50"/>
    </row>
    <row r="152" spans="3:3" x14ac:dyDescent="0.2">
      <c r="C152" s="50"/>
    </row>
    <row r="153" spans="3:3" x14ac:dyDescent="0.2">
      <c r="C153" s="50"/>
    </row>
    <row r="154" spans="3:3" x14ac:dyDescent="0.2">
      <c r="C154" s="50"/>
    </row>
    <row r="155" spans="3:3" x14ac:dyDescent="0.2">
      <c r="C155" s="50"/>
    </row>
    <row r="156" spans="3:3" x14ac:dyDescent="0.2">
      <c r="C156" s="50"/>
    </row>
    <row r="157" spans="3:3" x14ac:dyDescent="0.2">
      <c r="C157" s="50"/>
    </row>
    <row r="158" spans="3:3" x14ac:dyDescent="0.2">
      <c r="C158" s="50"/>
    </row>
    <row r="159" spans="3:3" x14ac:dyDescent="0.2">
      <c r="C159" s="50"/>
    </row>
    <row r="160" spans="3:3" x14ac:dyDescent="0.2">
      <c r="C160" s="50"/>
    </row>
    <row r="161" spans="3:3" x14ac:dyDescent="0.2">
      <c r="C161" s="50"/>
    </row>
    <row r="162" spans="3:3" x14ac:dyDescent="0.2">
      <c r="C162" s="50"/>
    </row>
    <row r="163" spans="3:3" x14ac:dyDescent="0.2">
      <c r="C163" s="50"/>
    </row>
    <row r="164" spans="3:3" x14ac:dyDescent="0.2">
      <c r="C164" s="50"/>
    </row>
    <row r="165" spans="3:3" x14ac:dyDescent="0.2">
      <c r="C165" s="50"/>
    </row>
    <row r="166" spans="3:3" x14ac:dyDescent="0.2">
      <c r="C166" s="50"/>
    </row>
    <row r="167" spans="3:3" x14ac:dyDescent="0.2">
      <c r="C167" s="50"/>
    </row>
    <row r="168" spans="3:3" x14ac:dyDescent="0.2">
      <c r="C168" s="50"/>
    </row>
    <row r="169" spans="3:3" x14ac:dyDescent="0.2">
      <c r="C169" s="50"/>
    </row>
    <row r="170" spans="3:3" x14ac:dyDescent="0.2">
      <c r="C170" s="50"/>
    </row>
    <row r="171" spans="3:3" x14ac:dyDescent="0.2">
      <c r="C171" s="50"/>
    </row>
    <row r="172" spans="3:3" x14ac:dyDescent="0.2">
      <c r="C172" s="50"/>
    </row>
    <row r="173" spans="3:3" x14ac:dyDescent="0.2">
      <c r="C173" s="50"/>
    </row>
    <row r="174" spans="3:3" x14ac:dyDescent="0.2">
      <c r="C174" s="50"/>
    </row>
    <row r="175" spans="3:3" x14ac:dyDescent="0.2">
      <c r="C175" s="50"/>
    </row>
    <row r="176" spans="3:3" x14ac:dyDescent="0.2">
      <c r="C176" s="50"/>
    </row>
    <row r="177" spans="3:3" x14ac:dyDescent="0.2">
      <c r="C177" s="50"/>
    </row>
    <row r="178" spans="3:3" x14ac:dyDescent="0.2">
      <c r="C178" s="50"/>
    </row>
    <row r="179" spans="3:3" x14ac:dyDescent="0.2">
      <c r="C179" s="50"/>
    </row>
    <row r="180" spans="3:3" x14ac:dyDescent="0.2">
      <c r="C180" s="50"/>
    </row>
    <row r="181" spans="3:3" x14ac:dyDescent="0.2">
      <c r="C181" s="50"/>
    </row>
    <row r="182" spans="3:3" x14ac:dyDescent="0.2">
      <c r="C182" s="50"/>
    </row>
    <row r="183" spans="3:3" x14ac:dyDescent="0.2">
      <c r="C183" s="50"/>
    </row>
    <row r="184" spans="3:3" x14ac:dyDescent="0.2">
      <c r="C184" s="50"/>
    </row>
    <row r="185" spans="3:3" x14ac:dyDescent="0.2">
      <c r="C185" s="50"/>
    </row>
    <row r="186" spans="3:3" x14ac:dyDescent="0.2">
      <c r="C186" s="50"/>
    </row>
    <row r="187" spans="3:3" x14ac:dyDescent="0.2">
      <c r="C187" s="50"/>
    </row>
    <row r="188" spans="3:3" x14ac:dyDescent="0.2">
      <c r="C188" s="50"/>
    </row>
    <row r="189" spans="3:3" x14ac:dyDescent="0.2">
      <c r="C189" s="50"/>
    </row>
    <row r="190" spans="3:3" x14ac:dyDescent="0.2">
      <c r="C190" s="50"/>
    </row>
    <row r="191" spans="3:3" x14ac:dyDescent="0.2">
      <c r="C191" s="50"/>
    </row>
    <row r="192" spans="3:3" x14ac:dyDescent="0.2">
      <c r="C192" s="50"/>
    </row>
    <row r="193" spans="3:3" x14ac:dyDescent="0.2">
      <c r="C193" s="50"/>
    </row>
    <row r="194" spans="3:3" x14ac:dyDescent="0.2">
      <c r="C194" s="50"/>
    </row>
    <row r="195" spans="3:3" x14ac:dyDescent="0.2">
      <c r="C195" s="50"/>
    </row>
    <row r="196" spans="3:3" x14ac:dyDescent="0.2">
      <c r="C196" s="50"/>
    </row>
    <row r="197" spans="3:3" x14ac:dyDescent="0.2">
      <c r="C197" s="50"/>
    </row>
    <row r="198" spans="3:3" x14ac:dyDescent="0.2">
      <c r="C198" s="50"/>
    </row>
    <row r="199" spans="3:3" x14ac:dyDescent="0.2">
      <c r="C199" s="50"/>
    </row>
    <row r="200" spans="3:3" x14ac:dyDescent="0.2">
      <c r="C200" s="50"/>
    </row>
    <row r="201" spans="3:3" x14ac:dyDescent="0.2">
      <c r="C201" s="50"/>
    </row>
    <row r="202" spans="3:3" x14ac:dyDescent="0.2">
      <c r="C202" s="50"/>
    </row>
    <row r="203" spans="3:3" x14ac:dyDescent="0.2">
      <c r="C203" s="50"/>
    </row>
    <row r="204" spans="3:3" x14ac:dyDescent="0.2">
      <c r="C204" s="50"/>
    </row>
  </sheetData>
  <mergeCells count="1">
    <mergeCell ref="N3:P3"/>
  </mergeCells>
  <pageMargins left="0.38" right="0.28999999999999998" top="0.49" bottom="0.54" header="0.25" footer="0.5"/>
  <pageSetup paperSize="5" scale="4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M198"/>
  <sheetViews>
    <sheetView zoomScale="75" workbookViewId="0">
      <pane ySplit="5" topLeftCell="A15" activePane="bottomLeft" state="frozen"/>
      <selection pane="bottomLeft" activeCell="B25" sqref="B25"/>
    </sheetView>
  </sheetViews>
  <sheetFormatPr defaultRowHeight="15" x14ac:dyDescent="0.2"/>
  <cols>
    <col min="1" max="1" width="1.42578125" style="2" customWidth="1"/>
    <col min="2" max="2" width="27.140625" style="2" customWidth="1"/>
    <col min="3" max="3" width="1.42578125" style="2" customWidth="1"/>
    <col min="4" max="4" width="16.85546875" style="3" customWidth="1"/>
    <col min="5" max="5" width="1.42578125" style="3" customWidth="1"/>
    <col min="6" max="6" width="14.28515625" style="3" bestFit="1" customWidth="1"/>
    <col min="7" max="7" width="1.42578125" style="2" customWidth="1"/>
    <col min="8" max="8" width="11.7109375" style="3" bestFit="1" customWidth="1"/>
    <col min="9" max="9" width="1.42578125" style="2" customWidth="1"/>
    <col min="10" max="10" width="13.140625" style="3" bestFit="1" customWidth="1"/>
    <col min="11" max="11" width="1.42578125" style="2" customWidth="1"/>
    <col min="12" max="12" width="12.42578125" style="3" customWidth="1"/>
    <col min="13" max="13" width="1.7109375" style="2" customWidth="1"/>
    <col min="14" max="14" width="10.5703125" style="4" customWidth="1"/>
    <col min="15" max="15" width="1.7109375" style="5" customWidth="1"/>
    <col min="16" max="16" width="13.5703125" style="4" customWidth="1"/>
    <col min="17" max="17" width="1.42578125" style="2" customWidth="1"/>
    <col min="18" max="18" width="9.140625" style="6"/>
    <col min="19" max="19" width="1.7109375" style="2" customWidth="1"/>
    <col min="20" max="20" width="67.5703125" style="7" customWidth="1"/>
    <col min="21" max="21" width="1.7109375" style="2" customWidth="1"/>
    <col min="22" max="22" width="11" style="3" bestFit="1" customWidth="1"/>
    <col min="23" max="23" width="1.7109375" style="3" hidden="1" customWidth="1"/>
    <col min="24" max="24" width="9.42578125" style="5" hidden="1" customWidth="1"/>
    <col min="25" max="25" width="1.7109375" style="5" hidden="1" customWidth="1"/>
    <col min="26" max="26" width="10" style="5" hidden="1" customWidth="1"/>
    <col min="27" max="27" width="1.7109375" style="2" customWidth="1"/>
    <col min="28" max="28" width="24.5703125" style="3" bestFit="1" customWidth="1"/>
    <col min="29" max="29" width="6.28515625" style="3" bestFit="1" customWidth="1"/>
    <col min="30" max="30" width="13.28515625" style="3" customWidth="1"/>
    <col min="31" max="31" width="14.7109375" style="3" bestFit="1" customWidth="1"/>
    <col min="32" max="32" width="13.28515625" style="3" customWidth="1"/>
    <col min="33" max="33" width="1.7109375" style="2" customWidth="1"/>
    <col min="34" max="34" width="72.140625" style="8" customWidth="1"/>
    <col min="35" max="39" width="9.140625" style="2"/>
    <col min="40" max="40" width="15.28515625" style="2" customWidth="1"/>
    <col min="41" max="16384" width="9.140625" style="2"/>
  </cols>
  <sheetData>
    <row r="1" spans="1:34" ht="15.75" x14ac:dyDescent="0.25">
      <c r="A1" s="1" t="s">
        <v>0</v>
      </c>
    </row>
    <row r="2" spans="1:34" ht="15.75" x14ac:dyDescent="0.25">
      <c r="A2" s="1" t="s">
        <v>1</v>
      </c>
      <c r="N2" s="2"/>
      <c r="O2" s="2"/>
      <c r="P2" s="2"/>
      <c r="X2" s="9" t="s">
        <v>2</v>
      </c>
      <c r="Y2" s="10"/>
      <c r="Z2" s="10"/>
      <c r="AC2" s="11"/>
    </row>
    <row r="3" spans="1:34" ht="15.75" x14ac:dyDescent="0.25">
      <c r="A3" s="1"/>
      <c r="N3" s="58" t="s">
        <v>65</v>
      </c>
      <c r="O3" s="58"/>
      <c r="P3" s="58"/>
      <c r="X3" s="9"/>
      <c r="Y3" s="10"/>
      <c r="Z3" s="10"/>
      <c r="AC3" s="11" t="s">
        <v>3</v>
      </c>
      <c r="AE3" s="11" t="s">
        <v>100</v>
      </c>
      <c r="AF3" s="11" t="s">
        <v>100</v>
      </c>
    </row>
    <row r="4" spans="1:34" ht="15.75" x14ac:dyDescent="0.25">
      <c r="F4" s="11" t="s">
        <v>66</v>
      </c>
      <c r="H4" s="11" t="s">
        <v>4</v>
      </c>
      <c r="J4" s="11" t="s">
        <v>5</v>
      </c>
      <c r="L4" s="2"/>
      <c r="N4" s="12" t="s">
        <v>67</v>
      </c>
      <c r="O4" s="13"/>
      <c r="P4" s="12" t="s">
        <v>68</v>
      </c>
      <c r="X4" s="13" t="s">
        <v>6</v>
      </c>
      <c r="Y4" s="13"/>
      <c r="Z4" s="13" t="s">
        <v>7</v>
      </c>
      <c r="AB4" s="11" t="s">
        <v>8</v>
      </c>
      <c r="AC4" s="11" t="s">
        <v>9</v>
      </c>
      <c r="AE4" s="11" t="s">
        <v>101</v>
      </c>
      <c r="AF4" s="11" t="s">
        <v>101</v>
      </c>
    </row>
    <row r="5" spans="1:34" s="14" customFormat="1" ht="16.5" thickBot="1" x14ac:dyDescent="0.3">
      <c r="B5" s="14" t="s">
        <v>10</v>
      </c>
      <c r="D5" s="14" t="s">
        <v>11</v>
      </c>
      <c r="F5" s="14" t="s">
        <v>69</v>
      </c>
      <c r="H5" s="14" t="s">
        <v>12</v>
      </c>
      <c r="I5" s="15"/>
      <c r="J5" s="14" t="s">
        <v>12</v>
      </c>
      <c r="K5" s="16"/>
      <c r="L5" s="16" t="s">
        <v>13</v>
      </c>
      <c r="N5" s="17" t="s">
        <v>14</v>
      </c>
      <c r="O5" s="17"/>
      <c r="P5" s="17" t="s">
        <v>14</v>
      </c>
      <c r="R5" s="18" t="s">
        <v>15</v>
      </c>
      <c r="T5" s="19" t="s">
        <v>16</v>
      </c>
      <c r="V5" s="14" t="s">
        <v>17</v>
      </c>
      <c r="X5" s="17" t="s">
        <v>14</v>
      </c>
      <c r="Y5" s="17"/>
      <c r="Z5" s="17" t="s">
        <v>14</v>
      </c>
      <c r="AB5" s="14" t="s">
        <v>18</v>
      </c>
      <c r="AC5" s="14" t="s">
        <v>19</v>
      </c>
      <c r="AD5" s="14" t="s">
        <v>20</v>
      </c>
      <c r="AE5" s="14" t="s">
        <v>102</v>
      </c>
      <c r="AF5" s="14" t="s">
        <v>103</v>
      </c>
      <c r="AH5" s="20" t="s">
        <v>21</v>
      </c>
    </row>
    <row r="6" spans="1:34" ht="45.75" x14ac:dyDescent="0.25">
      <c r="B6" s="1" t="s">
        <v>22</v>
      </c>
      <c r="D6" s="11" t="s">
        <v>23</v>
      </c>
      <c r="F6" s="3" t="s">
        <v>24</v>
      </c>
      <c r="H6" s="21">
        <v>27798</v>
      </c>
      <c r="J6" s="21">
        <v>37072</v>
      </c>
      <c r="L6" s="21" t="s">
        <v>70</v>
      </c>
      <c r="N6" s="4">
        <v>0</v>
      </c>
      <c r="P6" s="4">
        <v>910</v>
      </c>
      <c r="R6" s="6" t="s">
        <v>71</v>
      </c>
      <c r="T6" s="8" t="s">
        <v>25</v>
      </c>
      <c r="V6" s="3" t="s">
        <v>24</v>
      </c>
      <c r="X6" s="5">
        <v>910</v>
      </c>
      <c r="Z6" s="5">
        <v>910</v>
      </c>
      <c r="AB6" s="3" t="s">
        <v>26</v>
      </c>
      <c r="AC6" s="3" t="s">
        <v>3</v>
      </c>
      <c r="AD6" s="3">
        <v>2000</v>
      </c>
      <c r="AE6" s="3" t="s">
        <v>104</v>
      </c>
      <c r="AF6" s="3" t="s">
        <v>104</v>
      </c>
      <c r="AH6" s="8" t="s">
        <v>27</v>
      </c>
    </row>
    <row r="7" spans="1:34" ht="30" x14ac:dyDescent="0.2">
      <c r="F7" s="3" t="s">
        <v>24</v>
      </c>
      <c r="N7" s="4">
        <v>0</v>
      </c>
      <c r="P7" s="4">
        <v>90</v>
      </c>
      <c r="R7" s="6" t="str">
        <f>+R6</f>
        <v>WACOG</v>
      </c>
      <c r="T7" s="8" t="s">
        <v>28</v>
      </c>
      <c r="X7" s="5">
        <v>140</v>
      </c>
      <c r="Z7" s="5">
        <v>140</v>
      </c>
      <c r="AB7" s="3" t="s">
        <v>26</v>
      </c>
      <c r="AC7" s="3" t="s">
        <v>19</v>
      </c>
      <c r="AD7" s="3">
        <v>2000</v>
      </c>
      <c r="AE7" s="3" t="s">
        <v>104</v>
      </c>
      <c r="AF7" s="3" t="s">
        <v>104</v>
      </c>
      <c r="AH7" s="8" t="s">
        <v>29</v>
      </c>
    </row>
    <row r="8" spans="1:34" ht="15.75" x14ac:dyDescent="0.25">
      <c r="N8" s="22">
        <f>SUM(N6:N7)</f>
        <v>0</v>
      </c>
      <c r="O8" s="41">
        <f>SUM(O6:O7)</f>
        <v>0</v>
      </c>
      <c r="P8" s="22">
        <f>SUM(P6:P7)</f>
        <v>1000</v>
      </c>
      <c r="X8" s="23">
        <f>SUM(X6:X7)</f>
        <v>1050</v>
      </c>
      <c r="Z8" s="23">
        <f>SUM(Z6:Z7)</f>
        <v>1050</v>
      </c>
    </row>
    <row r="9" spans="1:34" s="24" customFormat="1" x14ac:dyDescent="0.2">
      <c r="D9" s="25"/>
      <c r="E9" s="25"/>
      <c r="F9" s="25"/>
      <c r="H9" s="25"/>
      <c r="J9" s="25"/>
      <c r="L9" s="25"/>
      <c r="N9" s="26"/>
      <c r="O9" s="27"/>
      <c r="P9" s="26"/>
      <c r="R9" s="28"/>
      <c r="T9" s="29"/>
      <c r="V9" s="25"/>
      <c r="W9" s="25"/>
      <c r="X9" s="27"/>
      <c r="Y9" s="27"/>
      <c r="Z9" s="27"/>
      <c r="AB9" s="25"/>
      <c r="AC9" s="25"/>
      <c r="AD9" s="25"/>
      <c r="AE9" s="25"/>
      <c r="AF9" s="25"/>
      <c r="AH9" s="30"/>
    </row>
    <row r="10" spans="1:34" x14ac:dyDescent="0.2">
      <c r="P10" s="31"/>
      <c r="X10" s="32"/>
      <c r="Z10" s="32"/>
    </row>
    <row r="11" spans="1:34" ht="30.75" x14ac:dyDescent="0.25">
      <c r="D11" s="11" t="s">
        <v>30</v>
      </c>
      <c r="F11" s="3" t="s">
        <v>31</v>
      </c>
      <c r="H11" s="21">
        <v>36251</v>
      </c>
      <c r="J11" s="21">
        <v>39172</v>
      </c>
      <c r="L11" s="21" t="s">
        <v>24</v>
      </c>
      <c r="N11" s="4">
        <v>0</v>
      </c>
      <c r="P11" s="4">
        <v>1000000</v>
      </c>
      <c r="R11" s="6" t="s">
        <v>72</v>
      </c>
      <c r="T11" s="7" t="s">
        <v>73</v>
      </c>
      <c r="V11" s="3">
        <v>117413</v>
      </c>
      <c r="X11" s="5">
        <v>19335</v>
      </c>
      <c r="Z11" s="5">
        <v>880000</v>
      </c>
      <c r="AB11" s="3" t="s">
        <v>26</v>
      </c>
      <c r="AC11" s="3" t="s">
        <v>3</v>
      </c>
      <c r="AD11" s="3">
        <v>2000</v>
      </c>
      <c r="AE11" s="3" t="s">
        <v>105</v>
      </c>
      <c r="AF11" s="3" t="s">
        <v>105</v>
      </c>
      <c r="AH11" s="8" t="s">
        <v>74</v>
      </c>
    </row>
    <row r="12" spans="1:34" ht="33" customHeight="1" x14ac:dyDescent="0.25">
      <c r="D12" s="33">
        <v>96019120</v>
      </c>
      <c r="E12" s="11"/>
      <c r="H12" s="21"/>
      <c r="J12" s="21"/>
      <c r="L12" s="21"/>
      <c r="T12" s="34" t="s">
        <v>75</v>
      </c>
      <c r="AH12" s="8" t="s">
        <v>76</v>
      </c>
    </row>
    <row r="13" spans="1:34" ht="30" x14ac:dyDescent="0.2">
      <c r="H13" s="21"/>
      <c r="J13" s="21"/>
      <c r="L13" s="21"/>
      <c r="T13" s="34"/>
      <c r="AH13" s="8" t="s">
        <v>77</v>
      </c>
    </row>
    <row r="14" spans="1:34" ht="15.75" x14ac:dyDescent="0.2">
      <c r="H14" s="21"/>
      <c r="J14" s="21"/>
      <c r="L14" s="21"/>
      <c r="T14" s="51" t="s">
        <v>106</v>
      </c>
      <c r="AH14" s="35" t="s">
        <v>32</v>
      </c>
    </row>
    <row r="15" spans="1:34" x14ac:dyDescent="0.2">
      <c r="E15" s="52"/>
      <c r="F15" s="3" t="s">
        <v>34</v>
      </c>
      <c r="H15" s="21">
        <v>36251</v>
      </c>
      <c r="J15" s="21">
        <v>36433</v>
      </c>
      <c r="L15" s="52" t="s">
        <v>33</v>
      </c>
      <c r="N15" s="4">
        <v>5000</v>
      </c>
      <c r="P15" s="4">
        <v>5000</v>
      </c>
      <c r="R15" s="53">
        <v>3.1360000000000001</v>
      </c>
    </row>
    <row r="16" spans="1:34" x14ac:dyDescent="0.2">
      <c r="F16" s="3" t="s">
        <v>35</v>
      </c>
      <c r="H16" s="21">
        <v>36251</v>
      </c>
      <c r="J16" s="21">
        <v>37072</v>
      </c>
      <c r="N16" s="4">
        <v>4000</v>
      </c>
      <c r="P16" s="4">
        <v>4000</v>
      </c>
      <c r="R16" s="36" t="s">
        <v>79</v>
      </c>
      <c r="V16" s="3">
        <v>70201</v>
      </c>
      <c r="AC16" s="3" t="s">
        <v>3</v>
      </c>
      <c r="AD16" s="3">
        <v>2000</v>
      </c>
      <c r="AE16" s="3" t="s">
        <v>105</v>
      </c>
      <c r="AF16" s="3" t="s">
        <v>105</v>
      </c>
    </row>
    <row r="17" spans="4:34" x14ac:dyDescent="0.2">
      <c r="F17" s="3" t="s">
        <v>36</v>
      </c>
      <c r="H17" s="21">
        <v>36251</v>
      </c>
      <c r="J17" s="21">
        <v>36585</v>
      </c>
      <c r="L17" s="52" t="s">
        <v>33</v>
      </c>
      <c r="N17" s="4">
        <v>5000</v>
      </c>
      <c r="P17" s="4">
        <v>5000</v>
      </c>
      <c r="R17" s="36">
        <v>2.71</v>
      </c>
      <c r="V17" s="3">
        <v>70201</v>
      </c>
      <c r="X17" s="5">
        <v>5000</v>
      </c>
      <c r="Z17" s="5">
        <v>5000</v>
      </c>
      <c r="AC17" s="3" t="s">
        <v>3</v>
      </c>
      <c r="AD17" s="3">
        <v>2000</v>
      </c>
      <c r="AE17" s="3" t="s">
        <v>105</v>
      </c>
      <c r="AF17" s="3" t="s">
        <v>105</v>
      </c>
      <c r="AH17" s="8" t="s">
        <v>78</v>
      </c>
    </row>
    <row r="18" spans="4:34" x14ac:dyDescent="0.2">
      <c r="F18" s="3" t="s">
        <v>37</v>
      </c>
      <c r="H18" s="21">
        <v>36251</v>
      </c>
      <c r="J18" s="21">
        <v>37072</v>
      </c>
      <c r="N18" s="4">
        <v>2500</v>
      </c>
      <c r="P18" s="4">
        <v>2500</v>
      </c>
      <c r="R18" s="6" t="s">
        <v>80</v>
      </c>
      <c r="V18" s="3">
        <v>70201</v>
      </c>
      <c r="AC18" s="3" t="s">
        <v>3</v>
      </c>
      <c r="AD18" s="3">
        <v>2000</v>
      </c>
      <c r="AE18" s="3" t="s">
        <v>105</v>
      </c>
      <c r="AF18" s="3" t="s">
        <v>105</v>
      </c>
      <c r="AH18" s="8" t="s">
        <v>38</v>
      </c>
    </row>
    <row r="19" spans="4:34" ht="30" x14ac:dyDescent="0.2">
      <c r="F19" s="3" t="s">
        <v>39</v>
      </c>
      <c r="H19" s="21">
        <v>36251</v>
      </c>
      <c r="J19" s="21">
        <v>39172</v>
      </c>
      <c r="N19" s="4">
        <v>0</v>
      </c>
      <c r="P19" s="4">
        <v>15000</v>
      </c>
      <c r="R19" s="36" t="s">
        <v>79</v>
      </c>
      <c r="T19" s="7" t="s">
        <v>81</v>
      </c>
      <c r="V19" s="3">
        <v>70211</v>
      </c>
      <c r="AC19" s="3" t="s">
        <v>3</v>
      </c>
      <c r="AD19" s="3">
        <v>1319</v>
      </c>
      <c r="AE19" s="3" t="s">
        <v>105</v>
      </c>
      <c r="AF19" s="3" t="s">
        <v>105</v>
      </c>
      <c r="AH19" s="8" t="s">
        <v>40</v>
      </c>
    </row>
    <row r="20" spans="4:34" x14ac:dyDescent="0.2">
      <c r="F20" s="3" t="s">
        <v>41</v>
      </c>
      <c r="H20" s="21">
        <v>36251</v>
      </c>
      <c r="J20" s="21">
        <v>37072</v>
      </c>
      <c r="N20" s="4">
        <v>4000</v>
      </c>
      <c r="P20" s="4">
        <v>4000</v>
      </c>
      <c r="R20" s="6" t="s">
        <v>80</v>
      </c>
      <c r="V20" s="3">
        <v>70201</v>
      </c>
      <c r="AC20" s="3" t="s">
        <v>3</v>
      </c>
      <c r="AD20" s="3">
        <v>2000</v>
      </c>
      <c r="AE20" s="3" t="s">
        <v>105</v>
      </c>
      <c r="AF20" s="3" t="s">
        <v>105</v>
      </c>
    </row>
    <row r="21" spans="4:34" ht="33" customHeight="1" x14ac:dyDescent="0.2">
      <c r="F21" s="3" t="s">
        <v>42</v>
      </c>
      <c r="H21" s="21">
        <v>36251</v>
      </c>
      <c r="J21" s="21">
        <v>39172</v>
      </c>
      <c r="N21" s="4">
        <v>0</v>
      </c>
      <c r="P21" s="4">
        <v>22000</v>
      </c>
      <c r="R21" s="36" t="s">
        <v>79</v>
      </c>
      <c r="T21" s="7" t="s">
        <v>81</v>
      </c>
      <c r="V21" s="3">
        <v>70222</v>
      </c>
      <c r="AC21" s="3" t="s">
        <v>3</v>
      </c>
      <c r="AD21" s="3">
        <v>1319</v>
      </c>
      <c r="AE21" s="3" t="s">
        <v>105</v>
      </c>
      <c r="AF21" s="3" t="s">
        <v>105</v>
      </c>
      <c r="AH21" s="8" t="s">
        <v>43</v>
      </c>
    </row>
    <row r="22" spans="4:34" ht="32.25" customHeight="1" x14ac:dyDescent="0.2">
      <c r="F22" s="3" t="s">
        <v>44</v>
      </c>
      <c r="H22" s="21">
        <v>36251</v>
      </c>
      <c r="J22" s="21">
        <v>39172</v>
      </c>
      <c r="N22" s="4">
        <v>0</v>
      </c>
      <c r="P22" s="4">
        <v>24000</v>
      </c>
      <c r="R22" s="36" t="str">
        <f>+R21</f>
        <v>I+.45</v>
      </c>
      <c r="T22" s="7" t="s">
        <v>81</v>
      </c>
      <c r="V22" s="3">
        <v>70235</v>
      </c>
      <c r="AC22" s="3" t="s">
        <v>3</v>
      </c>
      <c r="AD22" s="3">
        <v>1319</v>
      </c>
      <c r="AE22" s="3" t="s">
        <v>105</v>
      </c>
      <c r="AF22" s="3" t="s">
        <v>105</v>
      </c>
      <c r="AH22" s="8" t="s">
        <v>45</v>
      </c>
    </row>
    <row r="23" spans="4:34" ht="30" x14ac:dyDescent="0.2">
      <c r="F23" s="3" t="s">
        <v>46</v>
      </c>
      <c r="H23" s="21">
        <v>36251</v>
      </c>
      <c r="J23" s="21">
        <v>39172</v>
      </c>
      <c r="L23" s="21"/>
      <c r="N23" s="4">
        <v>0</v>
      </c>
      <c r="P23" s="4">
        <v>14000</v>
      </c>
      <c r="R23" s="6" t="s">
        <v>72</v>
      </c>
      <c r="T23" s="7" t="s">
        <v>73</v>
      </c>
      <c r="V23" s="3">
        <v>70549</v>
      </c>
      <c r="AC23" s="3" t="s">
        <v>3</v>
      </c>
      <c r="AD23" s="54" t="s">
        <v>82</v>
      </c>
      <c r="AE23" s="54" t="s">
        <v>104</v>
      </c>
      <c r="AF23" s="54" t="s">
        <v>104</v>
      </c>
      <c r="AH23" s="8" t="s">
        <v>107</v>
      </c>
    </row>
    <row r="24" spans="4:34" x14ac:dyDescent="0.2">
      <c r="H24" s="21"/>
      <c r="J24" s="21"/>
      <c r="L24" s="21"/>
      <c r="T24" s="7" t="s">
        <v>47</v>
      </c>
    </row>
    <row r="25" spans="4:34" x14ac:dyDescent="0.2">
      <c r="F25" s="3" t="s">
        <v>108</v>
      </c>
      <c r="H25" s="21">
        <v>36251</v>
      </c>
      <c r="J25" s="21">
        <v>36464</v>
      </c>
      <c r="L25" s="52" t="s">
        <v>33</v>
      </c>
      <c r="N25" s="4">
        <v>10000</v>
      </c>
      <c r="P25" s="4">
        <v>10000</v>
      </c>
      <c r="T25" s="7" t="s">
        <v>109</v>
      </c>
      <c r="AC25" s="3" t="s">
        <v>3</v>
      </c>
      <c r="AD25" s="3">
        <v>2000</v>
      </c>
      <c r="AE25" s="3" t="s">
        <v>104</v>
      </c>
      <c r="AF25" s="3" t="s">
        <v>105</v>
      </c>
      <c r="AH25" s="8" t="s">
        <v>110</v>
      </c>
    </row>
    <row r="26" spans="4:34" x14ac:dyDescent="0.2">
      <c r="F26" s="3" t="s">
        <v>111</v>
      </c>
      <c r="H26" s="21">
        <v>36465</v>
      </c>
      <c r="J26" s="21">
        <v>36616</v>
      </c>
      <c r="L26" s="56" t="s">
        <v>33</v>
      </c>
      <c r="N26" s="4">
        <v>25000</v>
      </c>
      <c r="P26" s="4">
        <v>25000</v>
      </c>
      <c r="T26" s="7" t="s">
        <v>112</v>
      </c>
      <c r="V26" s="3">
        <v>115198</v>
      </c>
      <c r="AC26" s="3" t="s">
        <v>3</v>
      </c>
      <c r="AD26" s="3">
        <v>2000</v>
      </c>
      <c r="AE26" s="3" t="s">
        <v>104</v>
      </c>
      <c r="AF26" s="3" t="s">
        <v>105</v>
      </c>
      <c r="AH26" s="8" t="s">
        <v>110</v>
      </c>
    </row>
    <row r="27" spans="4:34" ht="15.75" x14ac:dyDescent="0.25">
      <c r="N27" s="22">
        <f>+N20+N18+N17+N16+N25+N26</f>
        <v>50500</v>
      </c>
      <c r="O27" s="37"/>
      <c r="P27" s="22">
        <f>SUM(P11:P26)</f>
        <v>1130500</v>
      </c>
      <c r="X27" s="23"/>
      <c r="Z27" s="23"/>
    </row>
    <row r="28" spans="4:34" x14ac:dyDescent="0.2">
      <c r="P28" s="31"/>
      <c r="T28" s="2"/>
      <c r="Z28" s="32"/>
    </row>
    <row r="29" spans="4:34" s="24" customFormat="1" x14ac:dyDescent="0.2">
      <c r="D29" s="25" t="s">
        <v>24</v>
      </c>
      <c r="E29" s="25"/>
      <c r="F29" s="25"/>
      <c r="H29" s="38" t="s">
        <v>24</v>
      </c>
      <c r="I29" s="24" t="s">
        <v>24</v>
      </c>
      <c r="J29" s="38" t="s">
        <v>24</v>
      </c>
      <c r="K29" s="24" t="s">
        <v>24</v>
      </c>
      <c r="L29" s="38" t="s">
        <v>24</v>
      </c>
      <c r="M29" s="24" t="s">
        <v>24</v>
      </c>
      <c r="N29" s="26" t="s">
        <v>24</v>
      </c>
      <c r="O29" s="27"/>
      <c r="P29" s="26" t="s">
        <v>24</v>
      </c>
      <c r="R29" s="39" t="s">
        <v>24</v>
      </c>
      <c r="T29" s="29"/>
      <c r="V29" s="25"/>
      <c r="W29" s="25"/>
      <c r="X29" s="27"/>
      <c r="Y29" s="27"/>
      <c r="Z29" s="27"/>
      <c r="AB29" s="25"/>
      <c r="AC29" s="25"/>
      <c r="AD29" s="25"/>
      <c r="AE29" s="25"/>
      <c r="AF29" s="25"/>
      <c r="AH29" s="30"/>
    </row>
    <row r="30" spans="4:34" x14ac:dyDescent="0.2">
      <c r="P30" s="31"/>
      <c r="Z30" s="32"/>
    </row>
    <row r="31" spans="4:34" ht="15.75" x14ac:dyDescent="0.25">
      <c r="D31" s="11" t="s">
        <v>48</v>
      </c>
      <c r="F31" s="3" t="s">
        <v>34</v>
      </c>
      <c r="H31" s="21">
        <v>34820</v>
      </c>
      <c r="J31" s="21">
        <v>36738</v>
      </c>
      <c r="L31" s="21"/>
      <c r="N31" s="4">
        <v>500</v>
      </c>
      <c r="P31" s="4">
        <v>500</v>
      </c>
      <c r="R31" s="36">
        <v>2.06</v>
      </c>
      <c r="V31" s="3">
        <v>78417</v>
      </c>
      <c r="X31" s="5">
        <v>500</v>
      </c>
      <c r="Z31" s="5">
        <v>500</v>
      </c>
      <c r="AB31" s="3" t="s">
        <v>85</v>
      </c>
      <c r="AC31" s="3" t="s">
        <v>19</v>
      </c>
      <c r="AD31" s="3">
        <v>2000</v>
      </c>
      <c r="AE31" s="3" t="s">
        <v>104</v>
      </c>
      <c r="AF31" s="3" t="s">
        <v>104</v>
      </c>
      <c r="AH31" s="8" t="s">
        <v>51</v>
      </c>
    </row>
    <row r="32" spans="4:34" ht="15.75" x14ac:dyDescent="0.25">
      <c r="D32" s="11">
        <v>96004582</v>
      </c>
      <c r="E32" s="11"/>
      <c r="F32" s="3" t="s">
        <v>35</v>
      </c>
      <c r="H32" s="21">
        <v>35034</v>
      </c>
      <c r="J32" s="21">
        <v>36922</v>
      </c>
      <c r="L32" s="21"/>
      <c r="N32" s="4">
        <v>0</v>
      </c>
      <c r="P32" s="4">
        <v>300</v>
      </c>
      <c r="R32" s="6" t="s">
        <v>86</v>
      </c>
      <c r="V32" s="3">
        <v>78418</v>
      </c>
      <c r="X32" s="5">
        <v>250</v>
      </c>
      <c r="Z32" s="5">
        <v>250</v>
      </c>
      <c r="AB32" s="3" t="s">
        <v>85</v>
      </c>
      <c r="AC32" s="3" t="s">
        <v>19</v>
      </c>
      <c r="AD32" s="3">
        <v>2123</v>
      </c>
      <c r="AE32" s="3" t="s">
        <v>104</v>
      </c>
      <c r="AF32" s="3" t="s">
        <v>104</v>
      </c>
      <c r="AH32" s="8" t="s">
        <v>87</v>
      </c>
    </row>
    <row r="33" spans="4:39" ht="15.75" x14ac:dyDescent="0.25">
      <c r="D33" s="11"/>
      <c r="E33" s="11"/>
      <c r="F33" s="3" t="s">
        <v>36</v>
      </c>
      <c r="H33" s="21">
        <v>35156</v>
      </c>
      <c r="J33" s="21">
        <v>36249</v>
      </c>
      <c r="L33" s="56" t="s">
        <v>33</v>
      </c>
      <c r="N33" s="4">
        <v>150</v>
      </c>
      <c r="P33" s="4">
        <v>150</v>
      </c>
      <c r="R33" s="36">
        <v>2.12</v>
      </c>
      <c r="T33" s="8"/>
      <c r="AB33" s="3" t="s">
        <v>113</v>
      </c>
      <c r="AC33" s="3" t="s">
        <v>19</v>
      </c>
      <c r="AD33" s="3">
        <v>1319</v>
      </c>
      <c r="AE33" s="3" t="s">
        <v>104</v>
      </c>
      <c r="AF33" s="3" t="s">
        <v>104</v>
      </c>
    </row>
    <row r="34" spans="4:39" ht="15.75" x14ac:dyDescent="0.25">
      <c r="D34" s="11"/>
      <c r="E34" s="11"/>
      <c r="F34" s="3" t="s">
        <v>39</v>
      </c>
      <c r="H34" s="21">
        <v>36251</v>
      </c>
      <c r="J34" s="21">
        <v>39172</v>
      </c>
      <c r="L34" s="21"/>
      <c r="N34" s="4">
        <v>0</v>
      </c>
      <c r="P34" s="4">
        <v>30000</v>
      </c>
      <c r="R34" s="6" t="s">
        <v>88</v>
      </c>
      <c r="T34" s="8" t="s">
        <v>89</v>
      </c>
      <c r="V34" s="3">
        <v>70495</v>
      </c>
      <c r="X34" s="5">
        <v>13000</v>
      </c>
      <c r="Z34" s="5">
        <v>13000</v>
      </c>
      <c r="AB34" s="3" t="s">
        <v>26</v>
      </c>
      <c r="AC34" s="3" t="s">
        <v>19</v>
      </c>
      <c r="AD34" s="3">
        <v>2000</v>
      </c>
      <c r="AE34" s="3" t="s">
        <v>104</v>
      </c>
      <c r="AF34" s="3" t="s">
        <v>105</v>
      </c>
      <c r="AH34" s="55" t="s">
        <v>90</v>
      </c>
      <c r="AI34" s="40"/>
      <c r="AJ34" s="40"/>
      <c r="AK34" s="40"/>
      <c r="AL34" s="40"/>
      <c r="AM34" s="40"/>
    </row>
    <row r="35" spans="4:39" ht="15.75" x14ac:dyDescent="0.25">
      <c r="D35" s="11"/>
      <c r="E35" s="11"/>
      <c r="F35" s="3" t="s">
        <v>39</v>
      </c>
      <c r="H35" s="21">
        <v>36251</v>
      </c>
      <c r="J35" s="21">
        <v>39172</v>
      </c>
      <c r="L35" s="21"/>
      <c r="N35" s="4">
        <v>30001</v>
      </c>
      <c r="P35" s="4">
        <v>70000</v>
      </c>
      <c r="R35" s="6" t="s">
        <v>52</v>
      </c>
      <c r="T35" s="8"/>
      <c r="V35" s="3">
        <v>102181</v>
      </c>
      <c r="X35" s="5">
        <v>9500</v>
      </c>
      <c r="Z35" s="5">
        <v>13500</v>
      </c>
      <c r="AB35" s="3" t="s">
        <v>26</v>
      </c>
      <c r="AC35" s="3" t="s">
        <v>19</v>
      </c>
      <c r="AD35" s="3">
        <v>2000</v>
      </c>
      <c r="AE35" s="3" t="s">
        <v>104</v>
      </c>
      <c r="AF35" s="3" t="s">
        <v>105</v>
      </c>
      <c r="AH35" s="8" t="s">
        <v>91</v>
      </c>
    </row>
    <row r="36" spans="4:39" ht="15.75" x14ac:dyDescent="0.25">
      <c r="D36" s="11"/>
      <c r="F36" s="3" t="s">
        <v>41</v>
      </c>
      <c r="H36" s="21">
        <v>33117</v>
      </c>
      <c r="J36" s="21">
        <v>39172</v>
      </c>
      <c r="L36" s="21"/>
      <c r="N36" s="4">
        <v>0</v>
      </c>
      <c r="P36" s="4">
        <v>8000</v>
      </c>
      <c r="R36" s="6" t="s">
        <v>50</v>
      </c>
      <c r="T36" s="8" t="s">
        <v>83</v>
      </c>
      <c r="V36" s="3">
        <v>70550</v>
      </c>
      <c r="X36" s="5">
        <v>5162</v>
      </c>
      <c r="Z36" s="5">
        <v>8000</v>
      </c>
      <c r="AB36" s="3" t="s">
        <v>84</v>
      </c>
      <c r="AC36" s="3" t="s">
        <v>19</v>
      </c>
      <c r="AD36" s="3" t="s">
        <v>82</v>
      </c>
      <c r="AE36" s="3" t="s">
        <v>104</v>
      </c>
      <c r="AF36" s="3" t="s">
        <v>104</v>
      </c>
      <c r="AH36" s="8" t="s">
        <v>114</v>
      </c>
    </row>
    <row r="37" spans="4:39" ht="15.75" x14ac:dyDescent="0.25">
      <c r="D37" s="11"/>
      <c r="E37" s="11"/>
      <c r="N37" s="22">
        <f>SUM(N31:N36)</f>
        <v>30651</v>
      </c>
      <c r="O37" s="13"/>
      <c r="P37" s="22">
        <f>SUM(P31:P36)</f>
        <v>108950</v>
      </c>
      <c r="X37" s="23">
        <f>SUM(X31:X35)</f>
        <v>23250</v>
      </c>
      <c r="Z37" s="23">
        <f>SUM(Z31:Z35)</f>
        <v>27250</v>
      </c>
    </row>
    <row r="38" spans="4:39" ht="15.75" x14ac:dyDescent="0.25">
      <c r="D38" s="11"/>
      <c r="E38" s="11"/>
      <c r="L38" s="3" t="s">
        <v>24</v>
      </c>
      <c r="N38" s="41"/>
      <c r="O38" s="13"/>
      <c r="P38" s="41"/>
      <c r="X38" s="32"/>
      <c r="Z38" s="32"/>
    </row>
    <row r="39" spans="4:39" s="24" customFormat="1" ht="15.75" x14ac:dyDescent="0.25">
      <c r="D39" s="42"/>
      <c r="E39" s="42"/>
      <c r="F39" s="25"/>
      <c r="H39" s="25"/>
      <c r="J39" s="25"/>
      <c r="L39" s="25"/>
      <c r="N39" s="43"/>
      <c r="O39" s="44"/>
      <c r="P39" s="43"/>
      <c r="R39" s="28"/>
      <c r="T39" s="29"/>
      <c r="V39" s="25"/>
      <c r="W39" s="25"/>
      <c r="X39" s="27"/>
      <c r="Y39" s="27"/>
      <c r="Z39" s="27"/>
      <c r="AB39" s="25"/>
      <c r="AC39" s="25"/>
      <c r="AD39" s="25"/>
      <c r="AE39" s="25"/>
      <c r="AF39" s="25"/>
      <c r="AH39" s="30"/>
    </row>
    <row r="40" spans="4:39" ht="15.75" x14ac:dyDescent="0.25">
      <c r="D40" s="11"/>
      <c r="E40" s="11"/>
      <c r="H40" s="21"/>
      <c r="J40" s="21"/>
      <c r="L40" s="21"/>
      <c r="T40" s="8"/>
      <c r="W40" s="2"/>
      <c r="X40" s="2"/>
      <c r="Y40" s="2"/>
      <c r="Z40" s="2"/>
    </row>
    <row r="41" spans="4:39" ht="15.75" x14ac:dyDescent="0.25">
      <c r="D41" s="11" t="s">
        <v>53</v>
      </c>
      <c r="F41" s="3" t="s">
        <v>54</v>
      </c>
      <c r="H41" s="21">
        <v>35643</v>
      </c>
      <c r="J41" s="21">
        <v>36738</v>
      </c>
      <c r="L41" s="21"/>
      <c r="N41" s="22">
        <v>10000</v>
      </c>
      <c r="O41" s="13"/>
      <c r="P41" s="22">
        <v>10000</v>
      </c>
      <c r="R41" s="45">
        <v>1.97</v>
      </c>
      <c r="V41" s="3">
        <v>72063</v>
      </c>
      <c r="X41" s="5">
        <v>10000</v>
      </c>
      <c r="Z41" s="5">
        <v>10000</v>
      </c>
      <c r="AB41" s="3" t="s">
        <v>92</v>
      </c>
      <c r="AC41" s="3" t="s">
        <v>3</v>
      </c>
      <c r="AD41" s="3" t="s">
        <v>55</v>
      </c>
      <c r="AE41" s="3" t="s">
        <v>104</v>
      </c>
      <c r="AF41" s="3" t="s">
        <v>104</v>
      </c>
    </row>
    <row r="42" spans="4:39" ht="15.75" x14ac:dyDescent="0.25">
      <c r="D42" s="11">
        <v>96002116</v>
      </c>
      <c r="E42" s="11"/>
    </row>
    <row r="43" spans="4:39" ht="15.75" x14ac:dyDescent="0.25">
      <c r="D43" s="11"/>
      <c r="E43" s="11"/>
    </row>
    <row r="44" spans="4:39" s="24" customFormat="1" ht="15.75" x14ac:dyDescent="0.25">
      <c r="D44" s="42"/>
      <c r="E44" s="42"/>
      <c r="F44" s="25"/>
      <c r="H44" s="25"/>
      <c r="J44" s="25"/>
      <c r="L44" s="25"/>
      <c r="N44" s="26"/>
      <c r="O44" s="27"/>
      <c r="P44" s="26"/>
      <c r="R44" s="28"/>
      <c r="T44" s="29"/>
      <c r="V44" s="25"/>
      <c r="W44" s="25"/>
      <c r="X44" s="27"/>
      <c r="Y44" s="27"/>
      <c r="Z44" s="27"/>
      <c r="AB44" s="25"/>
      <c r="AC44" s="25"/>
      <c r="AD44" s="25"/>
      <c r="AE44" s="25"/>
      <c r="AF44" s="25"/>
      <c r="AH44" s="30"/>
    </row>
    <row r="45" spans="4:39" ht="15.75" x14ac:dyDescent="0.25">
      <c r="E45" s="11"/>
    </row>
    <row r="46" spans="4:39" ht="15.75" x14ac:dyDescent="0.25">
      <c r="D46" s="11" t="s">
        <v>56</v>
      </c>
      <c r="F46" s="3" t="s">
        <v>57</v>
      </c>
      <c r="G46" s="21">
        <v>36161</v>
      </c>
      <c r="H46" s="21">
        <v>36161</v>
      </c>
      <c r="I46" s="21">
        <v>37226</v>
      </c>
      <c r="J46" s="21">
        <v>37256</v>
      </c>
      <c r="K46" s="3"/>
      <c r="L46" s="2"/>
      <c r="M46" s="5">
        <v>2800</v>
      </c>
      <c r="N46" s="22">
        <v>2800</v>
      </c>
      <c r="O46" s="13"/>
      <c r="P46" s="22">
        <v>2800</v>
      </c>
      <c r="Q46" s="36"/>
      <c r="R46" s="36">
        <v>2</v>
      </c>
      <c r="V46" s="3">
        <v>70119</v>
      </c>
      <c r="X46" s="5">
        <v>2500</v>
      </c>
      <c r="Z46" s="5">
        <v>2500</v>
      </c>
      <c r="AB46" s="3" t="s">
        <v>58</v>
      </c>
      <c r="AC46" s="3" t="s">
        <v>19</v>
      </c>
      <c r="AD46" s="3">
        <v>1279</v>
      </c>
      <c r="AE46" s="3" t="s">
        <v>104</v>
      </c>
      <c r="AF46" s="3" t="s">
        <v>104</v>
      </c>
    </row>
    <row r="47" spans="4:39" ht="15.75" x14ac:dyDescent="0.25">
      <c r="D47" s="11">
        <v>96004597</v>
      </c>
      <c r="F47" s="3" t="s">
        <v>59</v>
      </c>
      <c r="N47" s="2"/>
      <c r="O47" s="2"/>
      <c r="P47" s="2"/>
      <c r="X47" s="5">
        <v>300</v>
      </c>
      <c r="Z47" s="5">
        <v>300</v>
      </c>
    </row>
    <row r="48" spans="4:39" x14ac:dyDescent="0.2">
      <c r="P48" s="31"/>
      <c r="Z48" s="32"/>
    </row>
    <row r="49" spans="2:39" s="24" customFormat="1" x14ac:dyDescent="0.2">
      <c r="D49" s="25"/>
      <c r="E49" s="25"/>
      <c r="F49" s="25"/>
      <c r="H49" s="25"/>
      <c r="J49" s="25"/>
      <c r="L49" s="25"/>
      <c r="N49" s="26"/>
      <c r="O49" s="27"/>
      <c r="P49" s="26"/>
      <c r="R49" s="28"/>
      <c r="T49" s="29"/>
      <c r="V49" s="25"/>
      <c r="W49" s="25"/>
      <c r="X49" s="27"/>
      <c r="Y49" s="27"/>
      <c r="Z49" s="27"/>
      <c r="AB49" s="25"/>
      <c r="AC49" s="25"/>
      <c r="AD49" s="25"/>
      <c r="AE49" s="25"/>
      <c r="AF49" s="25"/>
      <c r="AH49" s="30"/>
    </row>
    <row r="50" spans="2:39" x14ac:dyDescent="0.2">
      <c r="P50" s="31"/>
      <c r="Z50" s="32"/>
    </row>
    <row r="51" spans="2:39" ht="15.75" x14ac:dyDescent="0.25">
      <c r="D51" s="11" t="s">
        <v>60</v>
      </c>
      <c r="H51" s="21">
        <v>33695</v>
      </c>
      <c r="J51" s="21">
        <v>35246</v>
      </c>
      <c r="L51" s="3" t="s">
        <v>49</v>
      </c>
      <c r="N51" s="22">
        <v>0</v>
      </c>
      <c r="O51" s="13"/>
      <c r="P51" s="22">
        <v>1000</v>
      </c>
      <c r="R51" s="6" t="s">
        <v>93</v>
      </c>
      <c r="V51" s="3">
        <v>70114</v>
      </c>
      <c r="X51" s="32"/>
      <c r="Z51" s="32"/>
      <c r="AB51" s="3" t="s">
        <v>26</v>
      </c>
      <c r="AC51" s="3" t="s">
        <v>3</v>
      </c>
      <c r="AD51" s="3">
        <v>2000</v>
      </c>
      <c r="AE51" s="3" t="s">
        <v>104</v>
      </c>
      <c r="AF51" s="3" t="s">
        <v>104</v>
      </c>
      <c r="AH51" s="8" t="s">
        <v>61</v>
      </c>
    </row>
    <row r="52" spans="2:39" ht="15.75" x14ac:dyDescent="0.25">
      <c r="D52" s="11">
        <v>96002113</v>
      </c>
      <c r="E52" s="11"/>
    </row>
    <row r="54" spans="2:39" s="24" customFormat="1" x14ac:dyDescent="0.2">
      <c r="D54" s="25"/>
      <c r="E54" s="25"/>
      <c r="F54" s="25"/>
      <c r="H54" s="25"/>
      <c r="J54" s="25"/>
      <c r="L54" s="25"/>
      <c r="N54" s="26"/>
      <c r="O54" s="27"/>
      <c r="P54" s="26"/>
      <c r="R54" s="28"/>
      <c r="T54" s="29"/>
      <c r="V54" s="25"/>
      <c r="W54" s="25"/>
      <c r="X54" s="27"/>
      <c r="Y54" s="27"/>
      <c r="Z54" s="27"/>
      <c r="AB54" s="25"/>
      <c r="AC54" s="25"/>
      <c r="AD54" s="25"/>
      <c r="AE54" s="25"/>
      <c r="AF54" s="25"/>
      <c r="AH54" s="30"/>
    </row>
    <row r="56" spans="2:39" ht="15.75" x14ac:dyDescent="0.25">
      <c r="B56" s="1" t="s">
        <v>62</v>
      </c>
      <c r="D56" s="11" t="s">
        <v>94</v>
      </c>
      <c r="F56" s="3" t="s">
        <v>31</v>
      </c>
      <c r="H56" s="21">
        <v>35125</v>
      </c>
      <c r="J56" s="21">
        <v>37072</v>
      </c>
      <c r="L56" s="21"/>
      <c r="N56" s="4">
        <v>4000</v>
      </c>
      <c r="P56" s="4">
        <v>4000</v>
      </c>
      <c r="R56" s="6" t="s">
        <v>95</v>
      </c>
      <c r="V56" s="3">
        <v>60952</v>
      </c>
      <c r="X56" s="5">
        <v>4000</v>
      </c>
      <c r="Z56" s="5">
        <v>4000</v>
      </c>
      <c r="AB56" s="3" t="s">
        <v>63</v>
      </c>
      <c r="AC56" s="3" t="s">
        <v>19</v>
      </c>
      <c r="AD56" s="3">
        <v>413</v>
      </c>
      <c r="AE56" s="3" t="s">
        <v>104</v>
      </c>
      <c r="AF56" s="3" t="s">
        <v>104</v>
      </c>
      <c r="AH56" s="8" t="s">
        <v>96</v>
      </c>
    </row>
    <row r="57" spans="2:39" ht="15.75" x14ac:dyDescent="0.25">
      <c r="B57" s="1"/>
      <c r="D57" s="11">
        <v>96002879</v>
      </c>
      <c r="F57" s="3" t="s">
        <v>36</v>
      </c>
      <c r="H57" s="21">
        <v>35370</v>
      </c>
      <c r="J57" s="21">
        <v>36341</v>
      </c>
      <c r="L57" s="56" t="s">
        <v>33</v>
      </c>
      <c r="N57" s="4">
        <v>8000</v>
      </c>
      <c r="P57" s="4">
        <v>12000</v>
      </c>
      <c r="R57" s="6" t="s">
        <v>115</v>
      </c>
      <c r="T57" s="7" t="s">
        <v>116</v>
      </c>
    </row>
    <row r="58" spans="2:39" x14ac:dyDescent="0.2">
      <c r="D58" s="2"/>
      <c r="F58" s="3" t="s">
        <v>37</v>
      </c>
      <c r="H58" s="21">
        <v>36251</v>
      </c>
      <c r="J58" s="21">
        <v>39172</v>
      </c>
      <c r="L58" s="21"/>
      <c r="N58" s="4">
        <v>0</v>
      </c>
      <c r="P58" s="4">
        <v>30000</v>
      </c>
      <c r="R58" s="6" t="s">
        <v>95</v>
      </c>
      <c r="T58" s="8" t="s">
        <v>89</v>
      </c>
      <c r="V58" s="3">
        <v>70499</v>
      </c>
      <c r="X58" s="5">
        <v>13000</v>
      </c>
      <c r="Z58" s="5">
        <v>13000</v>
      </c>
      <c r="AB58" s="3" t="s">
        <v>26</v>
      </c>
      <c r="AC58" s="3" t="s">
        <v>19</v>
      </c>
      <c r="AD58" s="3">
        <v>2000</v>
      </c>
      <c r="AE58" s="3" t="s">
        <v>104</v>
      </c>
      <c r="AF58" s="3" t="s">
        <v>105</v>
      </c>
      <c r="AH58" s="55" t="s">
        <v>97</v>
      </c>
      <c r="AI58" s="40"/>
      <c r="AJ58" s="40"/>
      <c r="AK58" s="40"/>
      <c r="AL58" s="40"/>
      <c r="AM58" s="40"/>
    </row>
    <row r="59" spans="2:39" x14ac:dyDescent="0.2">
      <c r="F59" s="3" t="s">
        <v>37</v>
      </c>
      <c r="H59" s="21">
        <v>36251</v>
      </c>
      <c r="J59" s="21">
        <v>39172</v>
      </c>
      <c r="L59" s="21"/>
      <c r="N59" s="4">
        <v>30001</v>
      </c>
      <c r="P59" s="4">
        <v>70000</v>
      </c>
      <c r="R59" s="6" t="s">
        <v>98</v>
      </c>
      <c r="V59" s="3">
        <v>102177</v>
      </c>
      <c r="X59" s="5">
        <v>9500</v>
      </c>
      <c r="Z59" s="5">
        <v>13500</v>
      </c>
      <c r="AB59" s="3" t="s">
        <v>26</v>
      </c>
      <c r="AC59" s="3" t="s">
        <v>19</v>
      </c>
      <c r="AD59" s="3">
        <v>2000</v>
      </c>
      <c r="AE59" s="3" t="s">
        <v>104</v>
      </c>
      <c r="AF59" s="3" t="s">
        <v>105</v>
      </c>
      <c r="AH59" s="8" t="s">
        <v>91</v>
      </c>
    </row>
    <row r="60" spans="2:39" ht="15.75" x14ac:dyDescent="0.25">
      <c r="H60" s="21"/>
      <c r="J60" s="21"/>
      <c r="N60" s="22">
        <f>SUM(N56:N59)</f>
        <v>42001</v>
      </c>
      <c r="O60" s="13"/>
      <c r="P60" s="22">
        <f>SUM(P56:P59)</f>
        <v>116000</v>
      </c>
      <c r="AD60" s="46"/>
      <c r="AE60" s="46"/>
      <c r="AF60" s="46"/>
    </row>
    <row r="61" spans="2:39" x14ac:dyDescent="0.2">
      <c r="H61" s="21"/>
      <c r="J61" s="21"/>
      <c r="AD61" s="46"/>
      <c r="AE61" s="46"/>
      <c r="AF61" s="46"/>
    </row>
    <row r="62" spans="2:39" ht="16.5" thickBot="1" x14ac:dyDescent="0.3">
      <c r="B62" s="47" t="s">
        <v>64</v>
      </c>
      <c r="N62" s="48">
        <f>N60+N51+N37+N46+N41+N27+N8</f>
        <v>135952</v>
      </c>
      <c r="O62" s="49"/>
      <c r="P62" s="48">
        <f>P60+P51+P37+P46+P41+P27+P8</f>
        <v>1370250</v>
      </c>
      <c r="X62" s="23">
        <f>SUM(X56:X56)</f>
        <v>4000</v>
      </c>
      <c r="Z62" s="23">
        <f>SUM(Z56:Z56)</f>
        <v>4000</v>
      </c>
    </row>
    <row r="63" spans="2:39" ht="15.75" thickTop="1" x14ac:dyDescent="0.2"/>
    <row r="64" spans="2:39" x14ac:dyDescent="0.2">
      <c r="C64" s="50"/>
    </row>
    <row r="65" spans="2:3" x14ac:dyDescent="0.2">
      <c r="C65" s="50"/>
    </row>
    <row r="66" spans="2:3" x14ac:dyDescent="0.2">
      <c r="B66" s="2" t="s">
        <v>99</v>
      </c>
      <c r="C66" s="50"/>
    </row>
    <row r="67" spans="2:3" x14ac:dyDescent="0.2">
      <c r="C67" s="50"/>
    </row>
    <row r="68" spans="2:3" x14ac:dyDescent="0.2">
      <c r="C68" s="50"/>
    </row>
    <row r="69" spans="2:3" x14ac:dyDescent="0.2">
      <c r="C69" s="50"/>
    </row>
    <row r="70" spans="2:3" x14ac:dyDescent="0.2">
      <c r="C70" s="50"/>
    </row>
    <row r="71" spans="2:3" x14ac:dyDescent="0.2">
      <c r="C71" s="50"/>
    </row>
    <row r="72" spans="2:3" x14ac:dyDescent="0.2">
      <c r="C72" s="50"/>
    </row>
    <row r="73" spans="2:3" x14ac:dyDescent="0.2">
      <c r="C73" s="50"/>
    </row>
    <row r="74" spans="2:3" x14ac:dyDescent="0.2">
      <c r="C74" s="50"/>
    </row>
    <row r="75" spans="2:3" x14ac:dyDescent="0.2">
      <c r="C75" s="50"/>
    </row>
    <row r="76" spans="2:3" x14ac:dyDescent="0.2">
      <c r="C76" s="50"/>
    </row>
    <row r="77" spans="2:3" x14ac:dyDescent="0.2">
      <c r="C77" s="50"/>
    </row>
    <row r="78" spans="2:3" x14ac:dyDescent="0.2">
      <c r="C78" s="50"/>
    </row>
    <row r="79" spans="2:3" x14ac:dyDescent="0.2">
      <c r="C79" s="50"/>
    </row>
    <row r="80" spans="2:3" x14ac:dyDescent="0.2">
      <c r="C80" s="50"/>
    </row>
    <row r="81" spans="3:3" x14ac:dyDescent="0.2">
      <c r="C81" s="50"/>
    </row>
    <row r="82" spans="3:3" x14ac:dyDescent="0.2">
      <c r="C82" s="50"/>
    </row>
    <row r="83" spans="3:3" x14ac:dyDescent="0.2">
      <c r="C83" s="50"/>
    </row>
    <row r="84" spans="3:3" x14ac:dyDescent="0.2">
      <c r="C84" s="50"/>
    </row>
    <row r="85" spans="3:3" x14ac:dyDescent="0.2">
      <c r="C85" s="50"/>
    </row>
    <row r="86" spans="3:3" x14ac:dyDescent="0.2">
      <c r="C86" s="50"/>
    </row>
    <row r="87" spans="3:3" x14ac:dyDescent="0.2">
      <c r="C87" s="50"/>
    </row>
    <row r="88" spans="3:3" x14ac:dyDescent="0.2">
      <c r="C88" s="50"/>
    </row>
    <row r="89" spans="3:3" x14ac:dyDescent="0.2">
      <c r="C89" s="50"/>
    </row>
    <row r="90" spans="3:3" x14ac:dyDescent="0.2">
      <c r="C90" s="50"/>
    </row>
    <row r="91" spans="3:3" x14ac:dyDescent="0.2">
      <c r="C91" s="50"/>
    </row>
    <row r="92" spans="3:3" x14ac:dyDescent="0.2">
      <c r="C92" s="50"/>
    </row>
    <row r="93" spans="3:3" x14ac:dyDescent="0.2">
      <c r="C93" s="50"/>
    </row>
    <row r="94" spans="3:3" x14ac:dyDescent="0.2">
      <c r="C94" s="50"/>
    </row>
    <row r="95" spans="3:3" x14ac:dyDescent="0.2">
      <c r="C95" s="50"/>
    </row>
    <row r="96" spans="3:3" x14ac:dyDescent="0.2">
      <c r="C96" s="50"/>
    </row>
    <row r="97" spans="3:3" x14ac:dyDescent="0.2">
      <c r="C97" s="50"/>
    </row>
    <row r="98" spans="3:3" x14ac:dyDescent="0.2">
      <c r="C98" s="50"/>
    </row>
    <row r="99" spans="3:3" x14ac:dyDescent="0.2">
      <c r="C99" s="50"/>
    </row>
    <row r="100" spans="3:3" x14ac:dyDescent="0.2">
      <c r="C100" s="50"/>
    </row>
    <row r="101" spans="3:3" x14ac:dyDescent="0.2">
      <c r="C101" s="50"/>
    </row>
    <row r="102" spans="3:3" x14ac:dyDescent="0.2">
      <c r="C102" s="50"/>
    </row>
    <row r="103" spans="3:3" x14ac:dyDescent="0.2">
      <c r="C103" s="50"/>
    </row>
    <row r="104" spans="3:3" x14ac:dyDescent="0.2">
      <c r="C104" s="50"/>
    </row>
    <row r="105" spans="3:3" x14ac:dyDescent="0.2">
      <c r="C105" s="50"/>
    </row>
    <row r="106" spans="3:3" x14ac:dyDescent="0.2">
      <c r="C106" s="50"/>
    </row>
    <row r="107" spans="3:3" x14ac:dyDescent="0.2">
      <c r="C107" s="50"/>
    </row>
    <row r="108" spans="3:3" x14ac:dyDescent="0.2">
      <c r="C108" s="50"/>
    </row>
    <row r="109" spans="3:3" x14ac:dyDescent="0.2">
      <c r="C109" s="50"/>
    </row>
    <row r="110" spans="3:3" x14ac:dyDescent="0.2">
      <c r="C110" s="50"/>
    </row>
    <row r="111" spans="3:3" x14ac:dyDescent="0.2">
      <c r="C111" s="50"/>
    </row>
    <row r="112" spans="3:3" x14ac:dyDescent="0.2">
      <c r="C112" s="50"/>
    </row>
    <row r="113" spans="3:3" x14ac:dyDescent="0.2">
      <c r="C113" s="50"/>
    </row>
    <row r="114" spans="3:3" x14ac:dyDescent="0.2">
      <c r="C114" s="50"/>
    </row>
    <row r="115" spans="3:3" x14ac:dyDescent="0.2">
      <c r="C115" s="50"/>
    </row>
    <row r="116" spans="3:3" x14ac:dyDescent="0.2">
      <c r="C116" s="50"/>
    </row>
    <row r="117" spans="3:3" x14ac:dyDescent="0.2">
      <c r="C117" s="50"/>
    </row>
    <row r="118" spans="3:3" x14ac:dyDescent="0.2">
      <c r="C118" s="50"/>
    </row>
    <row r="119" spans="3:3" x14ac:dyDescent="0.2">
      <c r="C119" s="50"/>
    </row>
    <row r="120" spans="3:3" x14ac:dyDescent="0.2">
      <c r="C120" s="50"/>
    </row>
    <row r="121" spans="3:3" x14ac:dyDescent="0.2">
      <c r="C121" s="50"/>
    </row>
    <row r="122" spans="3:3" x14ac:dyDescent="0.2">
      <c r="C122" s="50"/>
    </row>
    <row r="123" spans="3:3" x14ac:dyDescent="0.2">
      <c r="C123" s="50"/>
    </row>
    <row r="124" spans="3:3" x14ac:dyDescent="0.2">
      <c r="C124" s="50"/>
    </row>
    <row r="125" spans="3:3" x14ac:dyDescent="0.2">
      <c r="C125" s="50"/>
    </row>
    <row r="126" spans="3:3" x14ac:dyDescent="0.2">
      <c r="C126" s="50"/>
    </row>
    <row r="127" spans="3:3" x14ac:dyDescent="0.2">
      <c r="C127" s="50"/>
    </row>
    <row r="128" spans="3:3" x14ac:dyDescent="0.2">
      <c r="C128" s="50"/>
    </row>
    <row r="129" spans="3:3" x14ac:dyDescent="0.2">
      <c r="C129" s="50"/>
    </row>
    <row r="130" spans="3:3" x14ac:dyDescent="0.2">
      <c r="C130" s="50"/>
    </row>
    <row r="131" spans="3:3" x14ac:dyDescent="0.2">
      <c r="C131" s="50"/>
    </row>
    <row r="132" spans="3:3" x14ac:dyDescent="0.2">
      <c r="C132" s="50"/>
    </row>
    <row r="133" spans="3:3" x14ac:dyDescent="0.2">
      <c r="C133" s="50"/>
    </row>
    <row r="134" spans="3:3" x14ac:dyDescent="0.2">
      <c r="C134" s="50"/>
    </row>
    <row r="135" spans="3:3" x14ac:dyDescent="0.2">
      <c r="C135" s="50"/>
    </row>
    <row r="136" spans="3:3" x14ac:dyDescent="0.2">
      <c r="C136" s="50"/>
    </row>
    <row r="137" spans="3:3" x14ac:dyDescent="0.2">
      <c r="C137" s="50"/>
    </row>
    <row r="138" spans="3:3" x14ac:dyDescent="0.2">
      <c r="C138" s="50"/>
    </row>
    <row r="139" spans="3:3" x14ac:dyDescent="0.2">
      <c r="C139" s="50"/>
    </row>
    <row r="140" spans="3:3" x14ac:dyDescent="0.2">
      <c r="C140" s="50"/>
    </row>
    <row r="141" spans="3:3" x14ac:dyDescent="0.2">
      <c r="C141" s="50"/>
    </row>
    <row r="142" spans="3:3" x14ac:dyDescent="0.2">
      <c r="C142" s="50"/>
    </row>
    <row r="143" spans="3:3" x14ac:dyDescent="0.2">
      <c r="C143" s="50"/>
    </row>
    <row r="144" spans="3:3" x14ac:dyDescent="0.2">
      <c r="C144" s="50"/>
    </row>
    <row r="145" spans="3:3" x14ac:dyDescent="0.2">
      <c r="C145" s="50"/>
    </row>
    <row r="146" spans="3:3" x14ac:dyDescent="0.2">
      <c r="C146" s="50"/>
    </row>
    <row r="147" spans="3:3" x14ac:dyDescent="0.2">
      <c r="C147" s="50"/>
    </row>
    <row r="148" spans="3:3" x14ac:dyDescent="0.2">
      <c r="C148" s="50"/>
    </row>
    <row r="149" spans="3:3" x14ac:dyDescent="0.2">
      <c r="C149" s="50"/>
    </row>
    <row r="150" spans="3:3" x14ac:dyDescent="0.2">
      <c r="C150" s="50"/>
    </row>
    <row r="151" spans="3:3" x14ac:dyDescent="0.2">
      <c r="C151" s="50"/>
    </row>
    <row r="152" spans="3:3" x14ac:dyDescent="0.2">
      <c r="C152" s="50"/>
    </row>
    <row r="153" spans="3:3" x14ac:dyDescent="0.2">
      <c r="C153" s="50"/>
    </row>
    <row r="154" spans="3:3" x14ac:dyDescent="0.2">
      <c r="C154" s="50"/>
    </row>
    <row r="155" spans="3:3" x14ac:dyDescent="0.2">
      <c r="C155" s="50"/>
    </row>
    <row r="156" spans="3:3" x14ac:dyDescent="0.2">
      <c r="C156" s="50"/>
    </row>
    <row r="157" spans="3:3" x14ac:dyDescent="0.2">
      <c r="C157" s="50"/>
    </row>
    <row r="158" spans="3:3" x14ac:dyDescent="0.2">
      <c r="C158" s="50"/>
    </row>
    <row r="159" spans="3:3" x14ac:dyDescent="0.2">
      <c r="C159" s="50"/>
    </row>
    <row r="160" spans="3:3" x14ac:dyDescent="0.2">
      <c r="C160" s="50"/>
    </row>
    <row r="161" spans="3:3" x14ac:dyDescent="0.2">
      <c r="C161" s="50"/>
    </row>
    <row r="162" spans="3:3" x14ac:dyDescent="0.2">
      <c r="C162" s="50"/>
    </row>
    <row r="163" spans="3:3" x14ac:dyDescent="0.2">
      <c r="C163" s="50"/>
    </row>
    <row r="164" spans="3:3" x14ac:dyDescent="0.2">
      <c r="C164" s="50"/>
    </row>
    <row r="165" spans="3:3" x14ac:dyDescent="0.2">
      <c r="C165" s="50"/>
    </row>
    <row r="166" spans="3:3" x14ac:dyDescent="0.2">
      <c r="C166" s="50"/>
    </row>
    <row r="167" spans="3:3" x14ac:dyDescent="0.2">
      <c r="C167" s="50"/>
    </row>
    <row r="168" spans="3:3" x14ac:dyDescent="0.2">
      <c r="C168" s="50"/>
    </row>
    <row r="169" spans="3:3" x14ac:dyDescent="0.2">
      <c r="C169" s="50"/>
    </row>
    <row r="170" spans="3:3" x14ac:dyDescent="0.2">
      <c r="C170" s="50"/>
    </row>
    <row r="171" spans="3:3" x14ac:dyDescent="0.2">
      <c r="C171" s="50"/>
    </row>
    <row r="172" spans="3:3" x14ac:dyDescent="0.2">
      <c r="C172" s="50"/>
    </row>
    <row r="173" spans="3:3" x14ac:dyDescent="0.2">
      <c r="C173" s="50"/>
    </row>
    <row r="174" spans="3:3" x14ac:dyDescent="0.2">
      <c r="C174" s="50"/>
    </row>
    <row r="175" spans="3:3" x14ac:dyDescent="0.2">
      <c r="C175" s="50"/>
    </row>
    <row r="176" spans="3:3" x14ac:dyDescent="0.2">
      <c r="C176" s="50"/>
    </row>
    <row r="177" spans="3:3" x14ac:dyDescent="0.2">
      <c r="C177" s="50"/>
    </row>
    <row r="178" spans="3:3" x14ac:dyDescent="0.2">
      <c r="C178" s="50"/>
    </row>
    <row r="179" spans="3:3" x14ac:dyDescent="0.2">
      <c r="C179" s="50"/>
    </row>
    <row r="180" spans="3:3" x14ac:dyDescent="0.2">
      <c r="C180" s="50"/>
    </row>
    <row r="181" spans="3:3" x14ac:dyDescent="0.2">
      <c r="C181" s="50"/>
    </row>
    <row r="182" spans="3:3" x14ac:dyDescent="0.2">
      <c r="C182" s="50"/>
    </row>
    <row r="183" spans="3:3" x14ac:dyDescent="0.2">
      <c r="C183" s="50"/>
    </row>
    <row r="184" spans="3:3" x14ac:dyDescent="0.2">
      <c r="C184" s="50"/>
    </row>
    <row r="185" spans="3:3" x14ac:dyDescent="0.2">
      <c r="C185" s="50"/>
    </row>
    <row r="186" spans="3:3" x14ac:dyDescent="0.2">
      <c r="C186" s="50"/>
    </row>
    <row r="187" spans="3:3" x14ac:dyDescent="0.2">
      <c r="C187" s="50"/>
    </row>
    <row r="188" spans="3:3" x14ac:dyDescent="0.2">
      <c r="C188" s="50"/>
    </row>
    <row r="189" spans="3:3" x14ac:dyDescent="0.2">
      <c r="C189" s="50"/>
    </row>
    <row r="190" spans="3:3" x14ac:dyDescent="0.2">
      <c r="C190" s="50"/>
    </row>
    <row r="191" spans="3:3" x14ac:dyDescent="0.2">
      <c r="C191" s="50"/>
    </row>
    <row r="192" spans="3:3" x14ac:dyDescent="0.2">
      <c r="C192" s="50"/>
    </row>
    <row r="193" spans="3:3" x14ac:dyDescent="0.2">
      <c r="C193" s="50"/>
    </row>
    <row r="194" spans="3:3" x14ac:dyDescent="0.2">
      <c r="C194" s="50"/>
    </row>
    <row r="195" spans="3:3" x14ac:dyDescent="0.2">
      <c r="C195" s="50"/>
    </row>
    <row r="196" spans="3:3" x14ac:dyDescent="0.2">
      <c r="C196" s="50"/>
    </row>
    <row r="197" spans="3:3" x14ac:dyDescent="0.2">
      <c r="C197" s="50"/>
    </row>
    <row r="198" spans="3:3" x14ac:dyDescent="0.2">
      <c r="C198" s="50"/>
    </row>
  </sheetData>
  <mergeCells count="1">
    <mergeCell ref="N3:P3"/>
  </mergeCells>
  <pageMargins left="0.38" right="0.28999999999999998" top="0.49" bottom="0.54" header="0.25" footer="0.5"/>
  <pageSetup paperSize="5" scale="4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Bible 6_15_00</vt:lpstr>
      <vt:lpstr>Bible 5_19_00</vt:lpstr>
      <vt:lpstr>'Bible 5_19_00'!Print_Area</vt:lpstr>
      <vt:lpstr>'Bible 6_15_00'!Print_Area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 chokshi</dc:creator>
  <cp:lastModifiedBy>Jan Havlíček</cp:lastModifiedBy>
  <cp:lastPrinted>2000-04-04T21:23:09Z</cp:lastPrinted>
  <dcterms:created xsi:type="dcterms:W3CDTF">2000-03-29T21:16:50Z</dcterms:created>
  <dcterms:modified xsi:type="dcterms:W3CDTF">2023-09-16T19:19:04Z</dcterms:modified>
</cp:coreProperties>
</file>