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7A7F50-C159-497B-9A98-40E31A53E9C2}" xr6:coauthVersionLast="47" xr6:coauthVersionMax="47" xr10:uidLastSave="{00000000-0000-0000-0000-000000000000}"/>
  <bookViews>
    <workbookView xWindow="-120" yWindow="-120" windowWidth="38640" windowHeight="15720"/>
  </bookViews>
  <sheets>
    <sheet name="hplc_0500production" sheetId="1" r:id="rId1"/>
  </sheets>
  <definedNames>
    <definedName name="_xlnm.Print_Titles" localSheetId="0">hplc_0500production!$2:$2</definedName>
  </definedNames>
  <calcPr calcId="0" fullCalcOnLoad="1"/>
</workbook>
</file>

<file path=xl/calcChain.xml><?xml version="1.0" encoding="utf-8"?>
<calcChain xmlns="http://schemas.openxmlformats.org/spreadsheetml/2006/main">
  <c r="L6" i="1" l="1"/>
  <c r="L7" i="1"/>
  <c r="L8" i="1"/>
  <c r="L26" i="1"/>
  <c r="L39" i="1"/>
  <c r="L40" i="1"/>
  <c r="K48" i="1"/>
  <c r="L48" i="1"/>
  <c r="K49" i="1"/>
  <c r="L49" i="1"/>
  <c r="L50" i="1"/>
  <c r="C52" i="1"/>
  <c r="H52" i="1"/>
  <c r="L52" i="1"/>
</calcChain>
</file>

<file path=xl/sharedStrings.xml><?xml version="1.0" encoding="utf-8"?>
<sst xmlns="http://schemas.openxmlformats.org/spreadsheetml/2006/main" count="455" uniqueCount="199">
  <si>
    <t>Due_Date</t>
  </si>
  <si>
    <t>May-00</t>
  </si>
  <si>
    <t>jngo</t>
  </si>
  <si>
    <t>MMBtu</t>
  </si>
  <si>
    <t>Calpine Fuels Texas, Corporation</t>
  </si>
  <si>
    <t>GAS 96014706/HPLC Calpine Fuels Texas, C</t>
  </si>
  <si>
    <t>TEMP_19846</t>
  </si>
  <si>
    <t>Central Power and Light Company</t>
  </si>
  <si>
    <t>GAS 96022030 HPL/Central Power and Light</t>
  </si>
  <si>
    <t>TEMP_19847</t>
  </si>
  <si>
    <t>Duke Energy Trading and Marketing, L.L.C.</t>
  </si>
  <si>
    <t>GAS 96022084 HPL/Duke Energy Trading and</t>
  </si>
  <si>
    <t>TEMP_19866</t>
  </si>
  <si>
    <t>El Paso Merchant Energy - Gas, L.P.</t>
  </si>
  <si>
    <t>GAS 96032589 HPL/El Paso Merchant Energy</t>
  </si>
  <si>
    <t>TEMP_19869</t>
  </si>
  <si>
    <t>GAS 96032764 HPL/El Paso Merchant Energy</t>
  </si>
  <si>
    <t>TEMP_19870</t>
  </si>
  <si>
    <t>GAS 96038254 HPL/El Paso Merchant Energy</t>
  </si>
  <si>
    <t>TEMP_19871</t>
  </si>
  <si>
    <t>Entex Gas Marketing Company</t>
  </si>
  <si>
    <t>GAS 96022216 HPL/Entex Gas Marketing Com</t>
  </si>
  <si>
    <t>TEMP_19883</t>
  </si>
  <si>
    <t>Equistar Chemicals, LP</t>
  </si>
  <si>
    <t>GAS 96000240 HPL/Equistar Chemicals, LP</t>
  </si>
  <si>
    <t>TEMP_19884</t>
  </si>
  <si>
    <t>GAS 96000240 Channel Equistar Chemicals</t>
  </si>
  <si>
    <t>TEMP_19885</t>
  </si>
  <si>
    <t>GAS 96000240 Equistar Chem Channel</t>
  </si>
  <si>
    <t>TEMP_19886</t>
  </si>
  <si>
    <t>GAS 96000240 Equistar Chem Chan</t>
  </si>
  <si>
    <t>TEMP_19887</t>
  </si>
  <si>
    <t>GAS 96000240 HPL/LaPorte</t>
  </si>
  <si>
    <t>TEMP_19888</t>
  </si>
  <si>
    <t>Exxon Company, USA, a Division of Exxon Corporation</t>
  </si>
  <si>
    <t>GAS 96008486 HPL/Exxon Company, USA, a D</t>
  </si>
  <si>
    <t>TEMP_19891</t>
  </si>
  <si>
    <t>Formosa Hydrocarbons Company, Inc.</t>
  </si>
  <si>
    <t>GAS 96000517 HPL/Formosa Hydrocarbons Co</t>
  </si>
  <si>
    <t>TEMP_19893</t>
  </si>
  <si>
    <t>Garland, City Of</t>
  </si>
  <si>
    <t>GAS 96003308 HPL/Garland, City Of</t>
  </si>
  <si>
    <t>TEMP_19895</t>
  </si>
  <si>
    <t>Global Octanes Corporation</t>
  </si>
  <si>
    <t>GAS 96019673 HPL/Global Octanes Corporat</t>
  </si>
  <si>
    <t>TEMP_19896</t>
  </si>
  <si>
    <t>H&amp;D Operating Company</t>
  </si>
  <si>
    <t>GAS 96000542 HPL/H&amp;D Operating Company</t>
  </si>
  <si>
    <t>TEMP_20921</t>
  </si>
  <si>
    <t>Lamay Corporation</t>
  </si>
  <si>
    <t>GAS 96019431 HPL/Lamay Corporation</t>
  </si>
  <si>
    <t>TEMP_20922</t>
  </si>
  <si>
    <t>Lyondell-Citgo Refining Company Ltd. (LLC)</t>
  </si>
  <si>
    <t>GAS 96008792 HPL/Lyondell-Citgo Refining</t>
  </si>
  <si>
    <t>TEMP_19916</t>
  </si>
  <si>
    <t>Marathon Ashland Petroleum, LLC</t>
  </si>
  <si>
    <t>GAS 96019644 HPL/Marathon Ashland Petrol</t>
  </si>
  <si>
    <t>TEMP_19918</t>
  </si>
  <si>
    <t>Mercado Gas Services, Inc.</t>
  </si>
  <si>
    <t>GAS 96000918 HPL/Mercado Gas Services, I</t>
  </si>
  <si>
    <t>TEMP_19919</t>
  </si>
  <si>
    <t>MidCon Texas Gas Services Corp</t>
  </si>
  <si>
    <t>GAS 96032738 HPL/MidCon Texas Gas Servic</t>
  </si>
  <si>
    <t>TEMP_19920</t>
  </si>
  <si>
    <t>Mobil Oil Corporation - Beaumont Refinery</t>
  </si>
  <si>
    <t>GAS 96001534 HPL/Mobil Oil Corporation -</t>
  </si>
  <si>
    <t>TEMP_19923</t>
  </si>
  <si>
    <t>GAS 96001534/HPLC Mobil Meter 1256</t>
  </si>
  <si>
    <t>TEMP_19924</t>
  </si>
  <si>
    <t>Nisseki Chemical Texas Inc.</t>
  </si>
  <si>
    <t>GAS 96001102 HPL/Nisseki Chemical Texas</t>
  </si>
  <si>
    <t>TEMP_19926</t>
  </si>
  <si>
    <t>Nova Molecular Technologies Inc.</t>
  </si>
  <si>
    <t>GAS 96001281 HPL/Nova Molecular Technolo</t>
  </si>
  <si>
    <t>TEMP_19927</t>
  </si>
  <si>
    <t>Oasis Pipe Line Company</t>
  </si>
  <si>
    <t>GAS 96038965 HPL/Oasis Pipe Line Company</t>
  </si>
  <si>
    <t>TEMP_19930</t>
  </si>
  <si>
    <t>Occidental Chemical Corporation</t>
  </si>
  <si>
    <t>GAS 96001129 HPL/Occidental Chemical Cor</t>
  </si>
  <si>
    <t>TEMP_19931</t>
  </si>
  <si>
    <t>Onyx Gas Marketing Company, L.C.</t>
  </si>
  <si>
    <t>GAS 96002568 HPL/Onyx Gas Marketing Comp</t>
  </si>
  <si>
    <t>TEMP_19932</t>
  </si>
  <si>
    <t>PG&amp;E Energy Trading-Gas Corporation</t>
  </si>
  <si>
    <t>GAS 96032251 HPL/PG&amp;E Energy Trading-Gas</t>
  </si>
  <si>
    <t>TEMP_19934</t>
  </si>
  <si>
    <t>PG&amp;E Texas Industrial Energy, L.P.</t>
  </si>
  <si>
    <t>GAS 96028400 HPL/PG&amp;E Texas Industrial E</t>
  </si>
  <si>
    <t>TEMP_19935</t>
  </si>
  <si>
    <t>Prior Energy Corporation</t>
  </si>
  <si>
    <t>GAS 96034574 HPL/Prior Energy Corporatio</t>
  </si>
  <si>
    <t>TEMP_19940</t>
  </si>
  <si>
    <t>Reliant Energy - Entex</t>
  </si>
  <si>
    <t>GAS 96004602 HPL/Reliant Energy - Entex</t>
  </si>
  <si>
    <t>TEMP_19941</t>
  </si>
  <si>
    <t>Reliant Energy HL&amp;P</t>
  </si>
  <si>
    <t>GAS 96015679 HPL/Reliant Energy HL&amp;P</t>
  </si>
  <si>
    <t>TEMP_19942</t>
  </si>
  <si>
    <t>GAS 96022113 HPL/Reliant Energy HL&amp;P</t>
  </si>
  <si>
    <t>TEMP_19943</t>
  </si>
  <si>
    <t>San Jacinto Industrial Gas Company</t>
  </si>
  <si>
    <t>GAS 96022410 HPL/San Jacinto Industrial</t>
  </si>
  <si>
    <t>TEMP_19947</t>
  </si>
  <si>
    <t>Shell Oil Company</t>
  </si>
  <si>
    <t>GAS 96017796 HPL/Shell Oil Company</t>
  </si>
  <si>
    <t>TEMP_19951</t>
  </si>
  <si>
    <t>klilly</t>
  </si>
  <si>
    <t>GAS 96021884 HPL/Shell Oil Company</t>
  </si>
  <si>
    <t>TEMP_19950</t>
  </si>
  <si>
    <t>Shoreham Energy Services Company</t>
  </si>
  <si>
    <t>GAS 96022325 HPL/Shoreham Energy Service</t>
  </si>
  <si>
    <t>TEMP_19952</t>
  </si>
  <si>
    <t>Southern Ionics, Inc.</t>
  </si>
  <si>
    <t>GAS 96001388 HPL/Southern Ionics, Inc.</t>
  </si>
  <si>
    <t>TEMP_19956</t>
  </si>
  <si>
    <t>Sterling Chemicals Inc.</t>
  </si>
  <si>
    <t>GAS 96000912 HPL/Sterling Chemicals Inc.</t>
  </si>
  <si>
    <t>TEMP_19957</t>
  </si>
  <si>
    <t>Tenaska Marketing Ventures</t>
  </si>
  <si>
    <t>GAS 96036905 HPL/Tenaska Marketing Ventu</t>
  </si>
  <si>
    <t>TEMP_19964</t>
  </si>
  <si>
    <t>GAS 96003514 HPL/Tenaska Marketing Ventu</t>
  </si>
  <si>
    <t>TEMP_19963</t>
  </si>
  <si>
    <t>Titan Tire Corporation of Texas</t>
  </si>
  <si>
    <t>GAS 96022957 HPL/Titan Tire Corporation</t>
  </si>
  <si>
    <t>TEMP_19971</t>
  </si>
  <si>
    <t>USGT/Aquila, L.P.</t>
  </si>
  <si>
    <t>GAS 96038273 HPL/USGT/Aquila, L.P.</t>
  </si>
  <si>
    <t>TEMP_19972</t>
  </si>
  <si>
    <t>Valero Marketing and Supply Company</t>
  </si>
  <si>
    <t>GAS 96023503 HPL/Valero Marketing and Su</t>
  </si>
  <si>
    <t>TEMP_19974</t>
  </si>
  <si>
    <t>GAS 96023503 HPL / VMS - 8018</t>
  </si>
  <si>
    <t>TEMP_19976</t>
  </si>
  <si>
    <t>GAS 96023503 HPL / VMS - 1394</t>
  </si>
  <si>
    <t>TEMP_19975</t>
  </si>
  <si>
    <t>Buyer Name</t>
  </si>
  <si>
    <t>Statement Group</t>
  </si>
  <si>
    <t>Extended Amount</t>
  </si>
  <si>
    <t>Sales Statement Number</t>
  </si>
  <si>
    <t>Volume</t>
  </si>
  <si>
    <t>Delivery Period</t>
  </si>
  <si>
    <t>UserId</t>
  </si>
  <si>
    <t>Meas</t>
  </si>
  <si>
    <t>Responsible Department</t>
  </si>
  <si>
    <t>Comments</t>
  </si>
  <si>
    <t>Waiting on actual volumes on mtr 77455 from Mobil to bill</t>
  </si>
  <si>
    <t>Yes</t>
  </si>
  <si>
    <t>Global Counterparty</t>
  </si>
  <si>
    <t>Calc sheets given to H. Camp on 06/08 - man. Inv sent - buyback included</t>
  </si>
  <si>
    <t>Manual Sent?</t>
  </si>
  <si>
    <t>No</t>
  </si>
  <si>
    <t>Waiting on Noram pipe to be actualized</t>
  </si>
  <si>
    <t>working with Willie Harrel to correct - buyback included</t>
  </si>
  <si>
    <t>Big Contract - Awaiting actuals from S. Schumack forsee actuals will be in by the afternoon of the 12th</t>
  </si>
  <si>
    <t>O'Neal Winfree will need to change pricing for Sitara #92886 from HSC + .028 to HSC + .020.  Volume mangement will need to set up buyback for 63 MMBTU @ $3.05 = $192.15</t>
  </si>
  <si>
    <t xml:space="preserve">Logistics/Charlotte Hawkins </t>
  </si>
  <si>
    <t>to see if noms and allocations are correct as it is since there will be $210,000 of Deficiency Fee that will be charged to customer if we stay at current allocation and we have never had a big penalty like that before.</t>
  </si>
  <si>
    <t>Replication problem with SAP ID Number.</t>
  </si>
  <si>
    <t>Late Meter, 10th workday</t>
  </si>
  <si>
    <t>Diff Btwn Manual and Unify</t>
  </si>
  <si>
    <t>If Negative # Unify greater than manual</t>
  </si>
  <si>
    <t>SAP problem.  Details given to Kris Hanson and forwarded to Ken Harmon.</t>
  </si>
  <si>
    <t>Volume Management</t>
  </si>
  <si>
    <t>Unify volumes do not match manual spreadsheet.  Both Unify and spreadsheet show net amount is a purchase not a sale.</t>
  </si>
  <si>
    <t>Anita Luong sends volume allocation sheet for Equistar invoice.</t>
  </si>
  <si>
    <t>I need the Lavaca transport volumes in order to bill.  Thu Nguyen said she should have volumes by 6/12.</t>
  </si>
  <si>
    <t>6/9 per Karen Lindley, the volume allocation has not been received.  She will let me know when she receives it.</t>
  </si>
  <si>
    <t>Deal Validation</t>
  </si>
  <si>
    <t>6/9 6:14 left vm for Julie Meyers asking that $350.00 meter fee be added.</t>
  </si>
  <si>
    <t>Karen Lindley allocated the volume on 6/9.  The volume will be available 6/12.</t>
  </si>
  <si>
    <t>6/9 Global counterparty information request sent.  6/9 Manual sent.</t>
  </si>
  <si>
    <t>Needs HPLC Global Counterparty Address in order to final.</t>
  </si>
  <si>
    <t>Waiting on Gas Analysis from Duke Field Services.</t>
  </si>
  <si>
    <t>Late meter, no actuals available.</t>
  </si>
  <si>
    <t>Missing Deficiency Charge</t>
  </si>
  <si>
    <t>Tiers need to be corrected in Sitara</t>
  </si>
  <si>
    <t>Waiting on Buy/Sell actuals from PG&amp; E</t>
  </si>
  <si>
    <t>Williams Terminals Holdings</t>
  </si>
  <si>
    <t>TEMP_19980</t>
  </si>
  <si>
    <t>Part of this deal should be billed under Seminole Pipe Line.</t>
  </si>
  <si>
    <t>Risk/O'Neal W.</t>
  </si>
  <si>
    <t>Risk needs to re-tier volumes and prices in Sitara.  Will do this Monday A.M.</t>
  </si>
  <si>
    <t>Began working with Bernice Rodriguez on 6/7 to get the phone and fax info to flow through.  Info is still not showing up in Unify.</t>
  </si>
  <si>
    <t>Risk</t>
  </si>
  <si>
    <t>Risk &amp; Volume Management</t>
  </si>
  <si>
    <t>Houston Pipeline Company - May 2000 Production - Unfinaled Invoices as of 6/11/00</t>
  </si>
  <si>
    <t>Manual Amount</t>
  </si>
  <si>
    <t>On 6/6 I sent an e-mail O'Neal Winfree asking him to delete the demand charges for Sitara deal 78015 for 4/00 production forward.  Per Fred Boas this deal is no longer in effect.</t>
  </si>
  <si>
    <t>Volume Management/Timing Issue</t>
  </si>
  <si>
    <t>need to confirm allocations for 2 days</t>
  </si>
  <si>
    <t>Remit to address missing- will correct on 6/12.</t>
  </si>
  <si>
    <t>Client Services</t>
  </si>
  <si>
    <t>Will be finaled Monday, 6/12</t>
  </si>
  <si>
    <t>Global Rates</t>
  </si>
  <si>
    <t>tvaladez</t>
  </si>
  <si>
    <t>pcouvillon</t>
  </si>
  <si>
    <t>kherrera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</si>
</sst>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wrapText="1"/>
    </xf>
    <xf numFmtId="38" fontId="1" fillId="0" borderId="0" xfId="0" applyNumberFormat="1" applyFont="1" applyAlignment="1">
      <alignment horizontal="center" wrapText="1"/>
    </xf>
    <xf numFmtId="38" fontId="0" fillId="0" borderId="0" xfId="0" applyNumberFormat="1"/>
    <xf numFmtId="8" fontId="1" fillId="0" borderId="0" xfId="0" applyNumberFormat="1" applyFont="1" applyAlignment="1">
      <alignment horizontal="center" wrapText="1"/>
    </xf>
    <xf numFmtId="8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2" xfId="0" applyBorder="1"/>
    <xf numFmtId="8" fontId="0" fillId="0" borderId="2" xfId="0" applyNumberFormat="1" applyBorder="1"/>
    <xf numFmtId="14" fontId="0" fillId="0" borderId="2" xfId="0" applyNumberFormat="1" applyBorder="1"/>
    <xf numFmtId="38" fontId="0" fillId="0" borderId="2" xfId="0" applyNumberFormat="1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1" xfId="0" applyFill="1" applyBorder="1"/>
    <xf numFmtId="0" fontId="0" fillId="0" borderId="3" xfId="0" applyFill="1" applyBorder="1" applyAlignment="1">
      <alignment wrapText="1"/>
    </xf>
    <xf numFmtId="8" fontId="0" fillId="0" borderId="2" xfId="0" applyNumberFormat="1" applyFill="1" applyBorder="1" applyAlignment="1">
      <alignment vertical="top"/>
    </xf>
    <xf numFmtId="8" fontId="0" fillId="0" borderId="4" xfId="0" applyNumberFormat="1" applyBorder="1"/>
    <xf numFmtId="8" fontId="0" fillId="0" borderId="0" xfId="0" applyNumberFormat="1" applyBorder="1"/>
    <xf numFmtId="38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>
      <pane ySplit="2" topLeftCell="A4" activePane="bottomLeft" state="frozen"/>
      <selection pane="bottomLeft" activeCell="A19" sqref="A19"/>
    </sheetView>
  </sheetViews>
  <sheetFormatPr defaultRowHeight="12.75" x14ac:dyDescent="0.2"/>
  <cols>
    <col min="1" max="1" width="35.140625" customWidth="1"/>
    <col min="2" max="2" width="42.140625" hidden="1" customWidth="1"/>
    <col min="3" max="3" width="14.28515625" style="5" bestFit="1" customWidth="1"/>
    <col min="4" max="4" width="12.140625" bestFit="1" customWidth="1"/>
    <col min="5" max="5" width="8.5703125" bestFit="1" customWidth="1"/>
    <col min="6" max="6" width="11.42578125" customWidth="1"/>
    <col min="7" max="7" width="10.140625" hidden="1" customWidth="1"/>
    <col min="8" max="8" width="10.7109375" style="3" bestFit="1" customWidth="1"/>
    <col min="9" max="9" width="0" hidden="1" customWidth="1"/>
    <col min="10" max="10" width="7.7109375" bestFit="1" customWidth="1"/>
    <col min="11" max="12" width="13.28515625" style="5" bestFit="1" customWidth="1"/>
    <col min="13" max="13" width="24.42578125" style="6" customWidth="1"/>
    <col min="14" max="14" width="64" customWidth="1"/>
  </cols>
  <sheetData>
    <row r="1" spans="1:14" ht="24.75" customHeight="1" x14ac:dyDescent="0.25">
      <c r="A1" s="8" t="s">
        <v>187</v>
      </c>
    </row>
    <row r="2" spans="1:14" s="1" customFormat="1" ht="38.25" x14ac:dyDescent="0.2">
      <c r="A2" s="1" t="s">
        <v>137</v>
      </c>
      <c r="B2" s="1" t="s">
        <v>138</v>
      </c>
      <c r="C2" s="4" t="s">
        <v>139</v>
      </c>
      <c r="D2" s="1" t="s">
        <v>140</v>
      </c>
      <c r="E2" s="1" t="s">
        <v>142</v>
      </c>
      <c r="F2" s="1" t="s">
        <v>143</v>
      </c>
      <c r="G2" s="1" t="s">
        <v>0</v>
      </c>
      <c r="H2" s="2" t="s">
        <v>141</v>
      </c>
      <c r="I2" s="1" t="s">
        <v>144</v>
      </c>
      <c r="J2" s="1" t="s">
        <v>151</v>
      </c>
      <c r="K2" s="4" t="s">
        <v>188</v>
      </c>
      <c r="L2" s="4" t="s">
        <v>161</v>
      </c>
      <c r="M2" s="1" t="s">
        <v>145</v>
      </c>
      <c r="N2" s="1" t="s">
        <v>146</v>
      </c>
    </row>
    <row r="3" spans="1:14" x14ac:dyDescent="0.2">
      <c r="A3" s="9" t="s">
        <v>4</v>
      </c>
      <c r="B3" s="10" t="s">
        <v>5</v>
      </c>
      <c r="C3" s="11">
        <v>9313155.6500000004</v>
      </c>
      <c r="D3" s="10" t="s">
        <v>6</v>
      </c>
      <c r="E3" s="10" t="s">
        <v>1</v>
      </c>
      <c r="F3" s="10" t="s">
        <v>2</v>
      </c>
      <c r="G3" s="12">
        <v>36703</v>
      </c>
      <c r="H3" s="13">
        <v>2943965</v>
      </c>
      <c r="I3" s="10" t="s">
        <v>3</v>
      </c>
      <c r="J3" s="10" t="s">
        <v>148</v>
      </c>
      <c r="K3" s="11">
        <v>9324450.6500000004</v>
      </c>
      <c r="L3" s="11">
        <v>11295</v>
      </c>
      <c r="M3" s="14" t="s">
        <v>182</v>
      </c>
      <c r="N3" s="15" t="s">
        <v>183</v>
      </c>
    </row>
    <row r="4" spans="1:14" ht="38.25" x14ac:dyDescent="0.2">
      <c r="A4" s="9" t="s">
        <v>7</v>
      </c>
      <c r="B4" s="10" t="s">
        <v>8</v>
      </c>
      <c r="C4" s="11">
        <v>3370820.24</v>
      </c>
      <c r="D4" s="10" t="s">
        <v>9</v>
      </c>
      <c r="E4" s="10" t="s">
        <v>1</v>
      </c>
      <c r="F4" s="10" t="s">
        <v>2</v>
      </c>
      <c r="G4" s="12">
        <v>36703</v>
      </c>
      <c r="H4" s="13">
        <v>1031948</v>
      </c>
      <c r="I4" s="10" t="s">
        <v>3</v>
      </c>
      <c r="J4" s="10" t="s">
        <v>152</v>
      </c>
      <c r="K4" s="11"/>
      <c r="L4" s="11"/>
      <c r="M4" s="14" t="s">
        <v>157</v>
      </c>
      <c r="N4" s="16" t="s">
        <v>158</v>
      </c>
    </row>
    <row r="5" spans="1:14" ht="25.5" x14ac:dyDescent="0.2">
      <c r="A5" s="9" t="s">
        <v>10</v>
      </c>
      <c r="B5" s="10" t="s">
        <v>11</v>
      </c>
      <c r="C5" s="11">
        <v>100056.08</v>
      </c>
      <c r="D5" s="10" t="s">
        <v>12</v>
      </c>
      <c r="E5" s="10" t="s">
        <v>1</v>
      </c>
      <c r="F5" s="10" t="s">
        <v>2</v>
      </c>
      <c r="G5" s="12">
        <v>36703</v>
      </c>
      <c r="H5" s="13">
        <v>32513</v>
      </c>
      <c r="I5" s="10" t="s">
        <v>3</v>
      </c>
      <c r="J5" s="10" t="s">
        <v>152</v>
      </c>
      <c r="K5" s="11"/>
      <c r="L5" s="11"/>
      <c r="M5" s="14" t="s">
        <v>190</v>
      </c>
      <c r="N5" s="15" t="s">
        <v>160</v>
      </c>
    </row>
    <row r="6" spans="1:14" ht="25.5" x14ac:dyDescent="0.2">
      <c r="A6" s="9" t="s">
        <v>13</v>
      </c>
      <c r="B6" s="10" t="s">
        <v>14</v>
      </c>
      <c r="C6" s="11">
        <v>2957975</v>
      </c>
      <c r="D6" s="10" t="s">
        <v>15</v>
      </c>
      <c r="E6" s="10" t="s">
        <v>1</v>
      </c>
      <c r="F6" s="10" t="s">
        <v>196</v>
      </c>
      <c r="G6" s="12">
        <v>36703</v>
      </c>
      <c r="H6" s="13">
        <v>940000</v>
      </c>
      <c r="I6" s="10" t="s">
        <v>3</v>
      </c>
      <c r="J6" s="10" t="s">
        <v>148</v>
      </c>
      <c r="K6" s="11">
        <v>2957975</v>
      </c>
      <c r="L6" s="11">
        <f>K6-C6</f>
        <v>0</v>
      </c>
      <c r="M6" s="14" t="s">
        <v>149</v>
      </c>
      <c r="N6" s="16" t="s">
        <v>184</v>
      </c>
    </row>
    <row r="7" spans="1:14" ht="25.5" x14ac:dyDescent="0.2">
      <c r="A7" s="9" t="s">
        <v>13</v>
      </c>
      <c r="B7" s="10" t="s">
        <v>16</v>
      </c>
      <c r="C7" s="11">
        <v>2006300</v>
      </c>
      <c r="D7" s="10" t="s">
        <v>17</v>
      </c>
      <c r="E7" s="10" t="s">
        <v>1</v>
      </c>
      <c r="F7" s="10" t="s">
        <v>196</v>
      </c>
      <c r="G7" s="12">
        <v>36703</v>
      </c>
      <c r="H7" s="13">
        <v>665000</v>
      </c>
      <c r="I7" s="10" t="s">
        <v>3</v>
      </c>
      <c r="J7" s="10" t="s">
        <v>148</v>
      </c>
      <c r="K7" s="11">
        <v>2006300</v>
      </c>
      <c r="L7" s="11">
        <f>K7-C7</f>
        <v>0</v>
      </c>
      <c r="M7" s="14" t="s">
        <v>149</v>
      </c>
      <c r="N7" s="16" t="s">
        <v>184</v>
      </c>
    </row>
    <row r="8" spans="1:14" ht="25.5" x14ac:dyDescent="0.2">
      <c r="A8" s="9" t="s">
        <v>13</v>
      </c>
      <c r="B8" s="10" t="s">
        <v>18</v>
      </c>
      <c r="C8" s="11">
        <v>1877050</v>
      </c>
      <c r="D8" s="10" t="s">
        <v>19</v>
      </c>
      <c r="E8" s="10" t="s">
        <v>1</v>
      </c>
      <c r="F8" s="10" t="s">
        <v>196</v>
      </c>
      <c r="G8" s="12">
        <v>36703</v>
      </c>
      <c r="H8" s="13">
        <v>620000</v>
      </c>
      <c r="I8" s="10" t="s">
        <v>3</v>
      </c>
      <c r="J8" s="10" t="s">
        <v>148</v>
      </c>
      <c r="K8" s="11">
        <v>1877050</v>
      </c>
      <c r="L8" s="11">
        <f>K8-C8</f>
        <v>0</v>
      </c>
      <c r="M8" s="14" t="s">
        <v>149</v>
      </c>
      <c r="N8" s="16" t="s">
        <v>184</v>
      </c>
    </row>
    <row r="9" spans="1:14" x14ac:dyDescent="0.2">
      <c r="A9" s="9" t="s">
        <v>20</v>
      </c>
      <c r="B9" s="10" t="s">
        <v>21</v>
      </c>
      <c r="C9" s="11">
        <v>17100</v>
      </c>
      <c r="D9" s="10" t="s">
        <v>22</v>
      </c>
      <c r="E9" s="10" t="s">
        <v>1</v>
      </c>
      <c r="F9" s="10" t="s">
        <v>197</v>
      </c>
      <c r="G9" s="12">
        <v>36703</v>
      </c>
      <c r="H9" s="13">
        <v>4000</v>
      </c>
      <c r="I9" s="10" t="s">
        <v>3</v>
      </c>
      <c r="J9" s="10" t="s">
        <v>152</v>
      </c>
      <c r="K9" s="11"/>
      <c r="L9" s="11"/>
      <c r="M9" s="14" t="s">
        <v>149</v>
      </c>
      <c r="N9" s="15" t="s">
        <v>192</v>
      </c>
    </row>
    <row r="10" spans="1:14" x14ac:dyDescent="0.2">
      <c r="A10" s="9" t="s">
        <v>23</v>
      </c>
      <c r="B10" s="10" t="s">
        <v>24</v>
      </c>
      <c r="C10" s="11">
        <v>2493433.04</v>
      </c>
      <c r="D10" s="10" t="s">
        <v>25</v>
      </c>
      <c r="E10" s="10" t="s">
        <v>1</v>
      </c>
      <c r="F10" s="10" t="s">
        <v>196</v>
      </c>
      <c r="G10" s="12">
        <v>36700</v>
      </c>
      <c r="H10" s="13">
        <v>804439</v>
      </c>
      <c r="I10" s="10" t="s">
        <v>3</v>
      </c>
      <c r="J10" s="10" t="s">
        <v>152</v>
      </c>
      <c r="K10" s="11"/>
      <c r="L10" s="11"/>
      <c r="M10" s="14" t="s">
        <v>164</v>
      </c>
      <c r="N10" s="15" t="s">
        <v>166</v>
      </c>
    </row>
    <row r="11" spans="1:14" x14ac:dyDescent="0.2">
      <c r="A11" s="9" t="s">
        <v>23</v>
      </c>
      <c r="B11" s="10" t="s">
        <v>26</v>
      </c>
      <c r="C11" s="11">
        <v>945500</v>
      </c>
      <c r="D11" s="10" t="s">
        <v>27</v>
      </c>
      <c r="E11" s="10" t="s">
        <v>1</v>
      </c>
      <c r="F11" s="10" t="s">
        <v>196</v>
      </c>
      <c r="G11" s="12">
        <v>36700</v>
      </c>
      <c r="H11" s="13">
        <v>310000</v>
      </c>
      <c r="I11" s="10" t="s">
        <v>3</v>
      </c>
      <c r="J11" s="10" t="s">
        <v>152</v>
      </c>
      <c r="K11" s="11"/>
      <c r="L11" s="11"/>
      <c r="M11" s="14" t="s">
        <v>164</v>
      </c>
      <c r="N11" s="15" t="s">
        <v>166</v>
      </c>
    </row>
    <row r="12" spans="1:14" x14ac:dyDescent="0.2">
      <c r="A12" s="9" t="s">
        <v>23</v>
      </c>
      <c r="B12" s="10" t="s">
        <v>28</v>
      </c>
      <c r="C12" s="11">
        <v>929319.18</v>
      </c>
      <c r="D12" s="10" t="s">
        <v>29</v>
      </c>
      <c r="E12" s="10" t="s">
        <v>1</v>
      </c>
      <c r="F12" s="10" t="s">
        <v>196</v>
      </c>
      <c r="G12" s="12">
        <v>36700</v>
      </c>
      <c r="H12" s="13">
        <v>306706</v>
      </c>
      <c r="I12" s="10" t="s">
        <v>3</v>
      </c>
      <c r="J12" s="10" t="s">
        <v>152</v>
      </c>
      <c r="K12" s="11"/>
      <c r="L12" s="11"/>
      <c r="M12" s="14" t="s">
        <v>164</v>
      </c>
      <c r="N12" s="15" t="s">
        <v>166</v>
      </c>
    </row>
    <row r="13" spans="1:14" x14ac:dyDescent="0.2">
      <c r="A13" s="9" t="s">
        <v>23</v>
      </c>
      <c r="B13" s="10" t="s">
        <v>30</v>
      </c>
      <c r="C13" s="11">
        <v>1849418.81</v>
      </c>
      <c r="D13" s="10" t="s">
        <v>31</v>
      </c>
      <c r="E13" s="10" t="s">
        <v>1</v>
      </c>
      <c r="F13" s="10" t="s">
        <v>196</v>
      </c>
      <c r="G13" s="12">
        <v>36700</v>
      </c>
      <c r="H13" s="13">
        <v>1010956</v>
      </c>
      <c r="I13" s="10" t="s">
        <v>3</v>
      </c>
      <c r="J13" s="10" t="s">
        <v>152</v>
      </c>
      <c r="K13" s="11"/>
      <c r="L13" s="11"/>
      <c r="M13" s="14" t="s">
        <v>164</v>
      </c>
      <c r="N13" s="15" t="s">
        <v>166</v>
      </c>
    </row>
    <row r="14" spans="1:14" x14ac:dyDescent="0.2">
      <c r="A14" s="9" t="s">
        <v>23</v>
      </c>
      <c r="B14" s="10" t="s">
        <v>32</v>
      </c>
      <c r="C14" s="11">
        <v>848000.04</v>
      </c>
      <c r="D14" s="10" t="s">
        <v>33</v>
      </c>
      <c r="E14" s="10" t="s">
        <v>1</v>
      </c>
      <c r="F14" s="10" t="s">
        <v>196</v>
      </c>
      <c r="G14" s="12">
        <v>36700</v>
      </c>
      <c r="H14" s="13">
        <v>279868</v>
      </c>
      <c r="I14" s="10" t="s">
        <v>3</v>
      </c>
      <c r="J14" s="10" t="s">
        <v>152</v>
      </c>
      <c r="K14" s="11"/>
      <c r="L14" s="11"/>
      <c r="M14" s="14" t="s">
        <v>164</v>
      </c>
      <c r="N14" s="15" t="s">
        <v>166</v>
      </c>
    </row>
    <row r="15" spans="1:14" ht="38.25" x14ac:dyDescent="0.2">
      <c r="A15" s="9" t="s">
        <v>34</v>
      </c>
      <c r="B15" s="10" t="s">
        <v>35</v>
      </c>
      <c r="C15" s="11">
        <v>39191.29</v>
      </c>
      <c r="D15" s="10" t="s">
        <v>36</v>
      </c>
      <c r="E15" s="10" t="s">
        <v>1</v>
      </c>
      <c r="F15" s="10" t="s">
        <v>196</v>
      </c>
      <c r="G15" s="12">
        <v>36703</v>
      </c>
      <c r="H15" s="13">
        <v>663958</v>
      </c>
      <c r="I15" s="10" t="s">
        <v>3</v>
      </c>
      <c r="J15" s="10" t="s">
        <v>152</v>
      </c>
      <c r="K15" s="11"/>
      <c r="L15" s="11"/>
      <c r="M15" s="14" t="s">
        <v>185</v>
      </c>
      <c r="N15" s="16" t="s">
        <v>189</v>
      </c>
    </row>
    <row r="16" spans="1:14" ht="25.5" x14ac:dyDescent="0.2">
      <c r="A16" s="9" t="s">
        <v>37</v>
      </c>
      <c r="B16" s="10" t="s">
        <v>38</v>
      </c>
      <c r="C16" s="11">
        <v>3979911.68</v>
      </c>
      <c r="D16" s="10" t="s">
        <v>39</v>
      </c>
      <c r="E16" s="10" t="s">
        <v>1</v>
      </c>
      <c r="F16" s="10" t="s">
        <v>196</v>
      </c>
      <c r="G16" s="12">
        <v>36700</v>
      </c>
      <c r="H16" s="13">
        <v>1254240</v>
      </c>
      <c r="I16" s="10" t="s">
        <v>3</v>
      </c>
      <c r="J16" s="10" t="s">
        <v>152</v>
      </c>
      <c r="K16" s="11"/>
      <c r="L16" s="11"/>
      <c r="M16" s="14" t="s">
        <v>190</v>
      </c>
      <c r="N16" s="16" t="s">
        <v>167</v>
      </c>
    </row>
    <row r="17" spans="1:14" x14ac:dyDescent="0.2">
      <c r="A17" s="9" t="s">
        <v>40</v>
      </c>
      <c r="B17" s="10" t="s">
        <v>41</v>
      </c>
      <c r="C17" s="11">
        <v>158850</v>
      </c>
      <c r="D17" s="10" t="s">
        <v>42</v>
      </c>
      <c r="E17" s="10" t="s">
        <v>1</v>
      </c>
      <c r="F17" s="10" t="s">
        <v>196</v>
      </c>
      <c r="G17" s="12">
        <v>36697</v>
      </c>
      <c r="H17" s="13">
        <v>40000</v>
      </c>
      <c r="I17" s="10" t="s">
        <v>3</v>
      </c>
      <c r="J17" s="10" t="s">
        <v>148</v>
      </c>
      <c r="K17" s="11">
        <v>158850</v>
      </c>
      <c r="L17" s="11">
        <v>0</v>
      </c>
      <c r="M17" s="14" t="s">
        <v>149</v>
      </c>
      <c r="N17" s="15" t="s">
        <v>159</v>
      </c>
    </row>
    <row r="18" spans="1:14" ht="38.25" x14ac:dyDescent="0.2">
      <c r="A18" s="9" t="s">
        <v>43</v>
      </c>
      <c r="B18" s="10" t="s">
        <v>44</v>
      </c>
      <c r="C18" s="11">
        <v>1136624.3999999999</v>
      </c>
      <c r="D18" s="10" t="s">
        <v>45</v>
      </c>
      <c r="E18" s="10" t="s">
        <v>1</v>
      </c>
      <c r="F18" s="10" t="s">
        <v>196</v>
      </c>
      <c r="G18" s="12">
        <v>36700</v>
      </c>
      <c r="H18" s="13">
        <v>360765</v>
      </c>
      <c r="I18" s="10" t="s">
        <v>3</v>
      </c>
      <c r="J18" s="10" t="s">
        <v>148</v>
      </c>
      <c r="K18" s="11">
        <v>1133924.8500000001</v>
      </c>
      <c r="L18" s="11">
        <v>-2895.35</v>
      </c>
      <c r="M18" s="14" t="s">
        <v>186</v>
      </c>
      <c r="N18" s="16" t="s">
        <v>156</v>
      </c>
    </row>
    <row r="19" spans="1:14" x14ac:dyDescent="0.2">
      <c r="A19" s="17" t="s">
        <v>46</v>
      </c>
      <c r="B19" s="10" t="s">
        <v>47</v>
      </c>
      <c r="C19" s="11">
        <v>1219.92</v>
      </c>
      <c r="D19" s="10" t="s">
        <v>48</v>
      </c>
      <c r="E19" s="10" t="s">
        <v>1</v>
      </c>
      <c r="F19" s="10" t="s">
        <v>196</v>
      </c>
      <c r="G19" s="12">
        <v>36697</v>
      </c>
      <c r="H19" s="13">
        <v>299</v>
      </c>
      <c r="I19" s="10" t="s">
        <v>3</v>
      </c>
      <c r="J19" s="10" t="s">
        <v>148</v>
      </c>
      <c r="K19" s="11">
        <v>1219.92</v>
      </c>
      <c r="L19" s="11">
        <v>0</v>
      </c>
      <c r="M19" s="14" t="s">
        <v>149</v>
      </c>
      <c r="N19" s="15" t="s">
        <v>159</v>
      </c>
    </row>
    <row r="20" spans="1:14" x14ac:dyDescent="0.2">
      <c r="A20" s="17" t="s">
        <v>49</v>
      </c>
      <c r="B20" s="10" t="s">
        <v>50</v>
      </c>
      <c r="C20" s="11">
        <v>1191.3599999999999</v>
      </c>
      <c r="D20" s="10" t="s">
        <v>51</v>
      </c>
      <c r="E20" s="10" t="s">
        <v>1</v>
      </c>
      <c r="F20" s="10" t="s">
        <v>196</v>
      </c>
      <c r="G20" s="12">
        <v>36697</v>
      </c>
      <c r="H20" s="13">
        <v>292</v>
      </c>
      <c r="I20" s="10" t="s">
        <v>3</v>
      </c>
      <c r="J20" s="10" t="s">
        <v>152</v>
      </c>
      <c r="K20" s="11"/>
      <c r="L20" s="11"/>
      <c r="M20" s="14" t="s">
        <v>169</v>
      </c>
      <c r="N20" s="15" t="s">
        <v>170</v>
      </c>
    </row>
    <row r="21" spans="1:14" x14ac:dyDescent="0.2">
      <c r="A21" s="9" t="s">
        <v>52</v>
      </c>
      <c r="B21" s="10" t="s">
        <v>53</v>
      </c>
      <c r="C21" s="11">
        <v>1621350.52</v>
      </c>
      <c r="D21" s="10" t="s">
        <v>54</v>
      </c>
      <c r="E21" s="10" t="s">
        <v>1</v>
      </c>
      <c r="F21" s="10" t="s">
        <v>196</v>
      </c>
      <c r="G21" s="12">
        <v>36700</v>
      </c>
      <c r="H21" s="13">
        <v>522632</v>
      </c>
      <c r="I21" s="10" t="s">
        <v>3</v>
      </c>
      <c r="J21" s="10" t="s">
        <v>148</v>
      </c>
      <c r="K21" s="11">
        <v>1447239.83</v>
      </c>
      <c r="L21" s="11">
        <v>0</v>
      </c>
      <c r="M21" s="14" t="s">
        <v>149</v>
      </c>
      <c r="N21" s="15" t="s">
        <v>163</v>
      </c>
    </row>
    <row r="22" spans="1:14" ht="25.5" x14ac:dyDescent="0.2">
      <c r="A22" s="9" t="s">
        <v>55</v>
      </c>
      <c r="B22" s="10" t="s">
        <v>56</v>
      </c>
      <c r="C22" s="11">
        <v>166709.20000000001</v>
      </c>
      <c r="D22" s="10" t="s">
        <v>57</v>
      </c>
      <c r="E22" s="10" t="s">
        <v>1</v>
      </c>
      <c r="F22" s="10" t="s">
        <v>196</v>
      </c>
      <c r="G22" s="12">
        <v>36700</v>
      </c>
      <c r="H22" s="13">
        <v>54065</v>
      </c>
      <c r="I22" s="10" t="s">
        <v>3</v>
      </c>
      <c r="J22" s="10" t="s">
        <v>152</v>
      </c>
      <c r="K22" s="11">
        <v>-72344.78</v>
      </c>
      <c r="L22" s="11">
        <v>-629.62</v>
      </c>
      <c r="M22" s="14" t="s">
        <v>164</v>
      </c>
      <c r="N22" s="16" t="s">
        <v>165</v>
      </c>
    </row>
    <row r="23" spans="1:14" ht="25.5" x14ac:dyDescent="0.2">
      <c r="A23" s="17" t="s">
        <v>58</v>
      </c>
      <c r="B23" s="10" t="s">
        <v>59</v>
      </c>
      <c r="C23" s="11">
        <v>10513.67</v>
      </c>
      <c r="D23" s="10" t="s">
        <v>60</v>
      </c>
      <c r="E23" s="10" t="s">
        <v>1</v>
      </c>
      <c r="F23" s="10" t="s">
        <v>196</v>
      </c>
      <c r="G23" s="12">
        <v>36697</v>
      </c>
      <c r="H23" s="13">
        <v>3359</v>
      </c>
      <c r="I23" s="10" t="s">
        <v>3</v>
      </c>
      <c r="J23" s="10" t="s">
        <v>152</v>
      </c>
      <c r="K23" s="11"/>
      <c r="L23" s="11"/>
      <c r="M23" s="14" t="s">
        <v>190</v>
      </c>
      <c r="N23" s="15" t="s">
        <v>171</v>
      </c>
    </row>
    <row r="24" spans="1:14" x14ac:dyDescent="0.2">
      <c r="A24" s="17" t="s">
        <v>61</v>
      </c>
      <c r="B24" s="10" t="s">
        <v>62</v>
      </c>
      <c r="C24" s="11">
        <v>67400</v>
      </c>
      <c r="D24" s="10" t="s">
        <v>63</v>
      </c>
      <c r="E24" s="10" t="s">
        <v>1</v>
      </c>
      <c r="F24" s="10" t="s">
        <v>196</v>
      </c>
      <c r="G24" s="12">
        <v>36703</v>
      </c>
      <c r="H24" s="13">
        <v>20000</v>
      </c>
      <c r="I24" s="10" t="s">
        <v>3</v>
      </c>
      <c r="J24" s="10" t="s">
        <v>148</v>
      </c>
      <c r="K24" s="11">
        <v>67400</v>
      </c>
      <c r="L24" s="11">
        <v>0</v>
      </c>
      <c r="M24" s="14" t="s">
        <v>149</v>
      </c>
      <c r="N24" s="15" t="s">
        <v>172</v>
      </c>
    </row>
    <row r="25" spans="1:14" ht="25.5" x14ac:dyDescent="0.2">
      <c r="A25" s="9" t="s">
        <v>64</v>
      </c>
      <c r="B25" s="10" t="s">
        <v>65</v>
      </c>
      <c r="C25" s="11">
        <v>9991000.5699999984</v>
      </c>
      <c r="D25" s="10" t="s">
        <v>66</v>
      </c>
      <c r="E25" s="10" t="s">
        <v>1</v>
      </c>
      <c r="F25" s="10" t="s">
        <v>107</v>
      </c>
      <c r="G25" s="12">
        <v>36703</v>
      </c>
      <c r="H25" s="13">
        <v>3250815</v>
      </c>
      <c r="I25" s="10" t="s">
        <v>3</v>
      </c>
      <c r="J25" s="10" t="s">
        <v>152</v>
      </c>
      <c r="K25" s="11"/>
      <c r="L25" s="11"/>
      <c r="M25" s="14" t="s">
        <v>190</v>
      </c>
      <c r="N25" s="15" t="s">
        <v>147</v>
      </c>
    </row>
    <row r="26" spans="1:14" ht="25.5" x14ac:dyDescent="0.2">
      <c r="A26" s="9" t="s">
        <v>64</v>
      </c>
      <c r="B26" s="10" t="s">
        <v>67</v>
      </c>
      <c r="C26" s="11">
        <v>39432</v>
      </c>
      <c r="D26" s="10" t="s">
        <v>68</v>
      </c>
      <c r="E26" s="10" t="s">
        <v>1</v>
      </c>
      <c r="F26" s="10" t="s">
        <v>107</v>
      </c>
      <c r="G26" s="12">
        <v>36703</v>
      </c>
      <c r="H26" s="13">
        <v>12400</v>
      </c>
      <c r="I26" s="10" t="s">
        <v>3</v>
      </c>
      <c r="J26" s="10" t="s">
        <v>148</v>
      </c>
      <c r="K26" s="11">
        <v>46552.02</v>
      </c>
      <c r="L26" s="11">
        <f>K26-C26</f>
        <v>7120.0199999999968</v>
      </c>
      <c r="M26" s="14" t="s">
        <v>190</v>
      </c>
      <c r="N26" s="15" t="s">
        <v>153</v>
      </c>
    </row>
    <row r="27" spans="1:14" ht="25.5" x14ac:dyDescent="0.2">
      <c r="A27" s="9" t="s">
        <v>69</v>
      </c>
      <c r="B27" s="10" t="s">
        <v>70</v>
      </c>
      <c r="C27" s="11">
        <v>44533.26</v>
      </c>
      <c r="D27" s="10" t="s">
        <v>71</v>
      </c>
      <c r="E27" s="10" t="s">
        <v>1</v>
      </c>
      <c r="F27" s="10" t="s">
        <v>196</v>
      </c>
      <c r="G27" s="12">
        <v>36703</v>
      </c>
      <c r="H27" s="13">
        <v>13265</v>
      </c>
      <c r="I27" s="10" t="s">
        <v>3</v>
      </c>
      <c r="J27" s="10" t="s">
        <v>152</v>
      </c>
      <c r="K27" s="11"/>
      <c r="L27" s="11"/>
      <c r="M27" s="14" t="s">
        <v>190</v>
      </c>
      <c r="N27" s="16" t="s">
        <v>168</v>
      </c>
    </row>
    <row r="28" spans="1:14" ht="25.5" x14ac:dyDescent="0.2">
      <c r="A28" s="9" t="s">
        <v>72</v>
      </c>
      <c r="B28" s="10" t="s">
        <v>73</v>
      </c>
      <c r="C28" s="11">
        <v>19321.759999999998</v>
      </c>
      <c r="D28" s="10" t="s">
        <v>74</v>
      </c>
      <c r="E28" s="10" t="s">
        <v>1</v>
      </c>
      <c r="F28" s="10" t="s">
        <v>196</v>
      </c>
      <c r="G28" s="12">
        <v>36703</v>
      </c>
      <c r="H28" s="13">
        <v>5703</v>
      </c>
      <c r="I28" s="10" t="s">
        <v>3</v>
      </c>
      <c r="J28" s="10" t="s">
        <v>152</v>
      </c>
      <c r="K28" s="11"/>
      <c r="L28" s="11"/>
      <c r="M28" s="14" t="s">
        <v>190</v>
      </c>
      <c r="N28" s="16" t="s">
        <v>168</v>
      </c>
    </row>
    <row r="29" spans="1:14" x14ac:dyDescent="0.2">
      <c r="A29" s="9" t="s">
        <v>75</v>
      </c>
      <c r="B29" s="10" t="s">
        <v>76</v>
      </c>
      <c r="C29" s="11">
        <v>90000</v>
      </c>
      <c r="D29" s="10" t="s">
        <v>77</v>
      </c>
      <c r="E29" s="10" t="s">
        <v>1</v>
      </c>
      <c r="F29" s="10" t="s">
        <v>198</v>
      </c>
      <c r="G29" s="12">
        <v>36703</v>
      </c>
      <c r="H29" s="13">
        <v>30000</v>
      </c>
      <c r="I29" s="10" t="s">
        <v>3</v>
      </c>
      <c r="J29" s="10" t="s">
        <v>152</v>
      </c>
      <c r="K29" s="11"/>
      <c r="L29" s="11"/>
      <c r="M29" s="14" t="s">
        <v>149</v>
      </c>
      <c r="N29" s="15" t="s">
        <v>173</v>
      </c>
    </row>
    <row r="30" spans="1:14" x14ac:dyDescent="0.2">
      <c r="A30" s="9" t="s">
        <v>78</v>
      </c>
      <c r="B30" s="10" t="s">
        <v>79</v>
      </c>
      <c r="C30" s="11">
        <v>6048.72</v>
      </c>
      <c r="D30" s="10" t="s">
        <v>80</v>
      </c>
      <c r="E30" s="10" t="s">
        <v>1</v>
      </c>
      <c r="F30" s="10" t="s">
        <v>198</v>
      </c>
      <c r="G30" s="12">
        <v>36703</v>
      </c>
      <c r="H30" s="13">
        <v>1488</v>
      </c>
      <c r="I30" s="10" t="s">
        <v>3</v>
      </c>
      <c r="J30" s="10" t="s">
        <v>152</v>
      </c>
      <c r="K30" s="11"/>
      <c r="L30" s="11"/>
      <c r="M30" s="14" t="s">
        <v>149</v>
      </c>
      <c r="N30" s="15" t="s">
        <v>159</v>
      </c>
    </row>
    <row r="31" spans="1:14" ht="25.5" x14ac:dyDescent="0.2">
      <c r="A31" s="9" t="s">
        <v>81</v>
      </c>
      <c r="B31" s="10" t="s">
        <v>82</v>
      </c>
      <c r="C31" s="11">
        <v>28605</v>
      </c>
      <c r="D31" s="10" t="s">
        <v>83</v>
      </c>
      <c r="E31" s="10" t="s">
        <v>1</v>
      </c>
      <c r="F31" s="10" t="s">
        <v>198</v>
      </c>
      <c r="G31" s="12">
        <v>36703</v>
      </c>
      <c r="H31" s="13">
        <v>8000</v>
      </c>
      <c r="I31" s="10" t="s">
        <v>3</v>
      </c>
      <c r="J31" s="10" t="s">
        <v>152</v>
      </c>
      <c r="K31" s="11"/>
      <c r="L31" s="11"/>
      <c r="M31" s="14" t="s">
        <v>190</v>
      </c>
      <c r="N31" s="15" t="s">
        <v>175</v>
      </c>
    </row>
    <row r="32" spans="1:14" x14ac:dyDescent="0.2">
      <c r="A32" s="9" t="s">
        <v>84</v>
      </c>
      <c r="B32" s="10" t="s">
        <v>85</v>
      </c>
      <c r="C32" s="11">
        <v>33662.5</v>
      </c>
      <c r="D32" s="10" t="s">
        <v>86</v>
      </c>
      <c r="E32" s="10" t="s">
        <v>1</v>
      </c>
      <c r="F32" s="10" t="s">
        <v>198</v>
      </c>
      <c r="G32" s="12">
        <v>36703</v>
      </c>
      <c r="H32" s="13">
        <v>10000</v>
      </c>
      <c r="I32" s="10" t="s">
        <v>3</v>
      </c>
      <c r="J32" s="10" t="s">
        <v>152</v>
      </c>
      <c r="K32" s="11"/>
      <c r="L32" s="11"/>
      <c r="M32" s="14" t="s">
        <v>149</v>
      </c>
      <c r="N32" s="15" t="s">
        <v>159</v>
      </c>
    </row>
    <row r="33" spans="1:15" ht="25.5" x14ac:dyDescent="0.2">
      <c r="A33" s="9" t="s">
        <v>87</v>
      </c>
      <c r="B33" s="10" t="s">
        <v>88</v>
      </c>
      <c r="C33" s="11">
        <v>352750</v>
      </c>
      <c r="D33" s="10" t="s">
        <v>89</v>
      </c>
      <c r="E33" s="10" t="s">
        <v>1</v>
      </c>
      <c r="F33" s="10" t="s">
        <v>198</v>
      </c>
      <c r="G33" s="12">
        <v>36703</v>
      </c>
      <c r="H33" s="13">
        <v>125000</v>
      </c>
      <c r="I33" s="10" t="s">
        <v>3</v>
      </c>
      <c r="J33" s="10" t="s">
        <v>152</v>
      </c>
      <c r="K33" s="11"/>
      <c r="L33" s="11"/>
      <c r="M33" s="14" t="s">
        <v>190</v>
      </c>
      <c r="N33" s="15" t="s">
        <v>175</v>
      </c>
    </row>
    <row r="34" spans="1:15" ht="25.5" x14ac:dyDescent="0.2">
      <c r="A34" s="9" t="s">
        <v>90</v>
      </c>
      <c r="B34" s="10" t="s">
        <v>91</v>
      </c>
      <c r="C34" s="11">
        <v>164460</v>
      </c>
      <c r="D34" s="10" t="s">
        <v>92</v>
      </c>
      <c r="E34" s="10" t="s">
        <v>1</v>
      </c>
      <c r="F34" s="10" t="s">
        <v>198</v>
      </c>
      <c r="G34" s="12">
        <v>36703</v>
      </c>
      <c r="H34" s="13">
        <v>49000</v>
      </c>
      <c r="I34" s="10" t="s">
        <v>3</v>
      </c>
      <c r="J34" s="10" t="s">
        <v>152</v>
      </c>
      <c r="K34" s="11"/>
      <c r="L34" s="11"/>
      <c r="M34" s="14" t="s">
        <v>190</v>
      </c>
      <c r="N34" s="15" t="s">
        <v>175</v>
      </c>
    </row>
    <row r="35" spans="1:15" ht="25.5" x14ac:dyDescent="0.2">
      <c r="A35" s="9" t="s">
        <v>93</v>
      </c>
      <c r="B35" s="10" t="s">
        <v>94</v>
      </c>
      <c r="C35" s="11">
        <v>94855.48</v>
      </c>
      <c r="D35" s="10" t="s">
        <v>95</v>
      </c>
      <c r="E35" s="10" t="s">
        <v>1</v>
      </c>
      <c r="F35" s="10" t="s">
        <v>197</v>
      </c>
      <c r="G35" s="12">
        <v>36703</v>
      </c>
      <c r="H35" s="13">
        <v>30782</v>
      </c>
      <c r="I35" s="10" t="s">
        <v>3</v>
      </c>
      <c r="J35" s="10" t="s">
        <v>152</v>
      </c>
      <c r="K35" s="11"/>
      <c r="L35" s="11"/>
      <c r="M35" s="14" t="s">
        <v>190</v>
      </c>
      <c r="N35" s="18" t="s">
        <v>155</v>
      </c>
      <c r="O35" s="7"/>
    </row>
    <row r="36" spans="1:15" x14ac:dyDescent="0.2">
      <c r="A36" s="9" t="s">
        <v>96</v>
      </c>
      <c r="B36" s="10" t="s">
        <v>97</v>
      </c>
      <c r="C36" s="11">
        <v>3100701.1</v>
      </c>
      <c r="D36" s="10" t="s">
        <v>98</v>
      </c>
      <c r="E36" s="10" t="s">
        <v>1</v>
      </c>
      <c r="F36" s="10" t="s">
        <v>2</v>
      </c>
      <c r="G36" s="12">
        <v>36703</v>
      </c>
      <c r="H36" s="13">
        <v>982422</v>
      </c>
      <c r="I36" s="10" t="s">
        <v>3</v>
      </c>
      <c r="J36" s="10" t="s">
        <v>152</v>
      </c>
      <c r="K36" s="11"/>
      <c r="L36" s="11"/>
      <c r="M36" s="14" t="s">
        <v>157</v>
      </c>
      <c r="N36" s="15" t="s">
        <v>191</v>
      </c>
    </row>
    <row r="37" spans="1:15" x14ac:dyDescent="0.2">
      <c r="A37" s="9" t="s">
        <v>96</v>
      </c>
      <c r="B37" s="10" t="s">
        <v>99</v>
      </c>
      <c r="C37" s="11">
        <v>2024851.65</v>
      </c>
      <c r="D37" s="10" t="s">
        <v>100</v>
      </c>
      <c r="E37" s="10" t="s">
        <v>1</v>
      </c>
      <c r="F37" s="10" t="s">
        <v>2</v>
      </c>
      <c r="G37" s="12">
        <v>36703</v>
      </c>
      <c r="H37" s="13">
        <v>643185</v>
      </c>
      <c r="I37" s="10" t="s">
        <v>3</v>
      </c>
      <c r="J37" s="10" t="s">
        <v>152</v>
      </c>
      <c r="K37" s="11"/>
      <c r="L37" s="11"/>
      <c r="M37" s="14" t="s">
        <v>157</v>
      </c>
      <c r="N37" s="15" t="s">
        <v>191</v>
      </c>
    </row>
    <row r="38" spans="1:15" ht="25.5" x14ac:dyDescent="0.2">
      <c r="A38" s="9" t="s">
        <v>101</v>
      </c>
      <c r="B38" s="10" t="s">
        <v>102</v>
      </c>
      <c r="C38" s="11">
        <v>1931732.88</v>
      </c>
      <c r="D38" s="10" t="s">
        <v>103</v>
      </c>
      <c r="E38" s="10" t="s">
        <v>1</v>
      </c>
      <c r="F38" s="10" t="s">
        <v>198</v>
      </c>
      <c r="G38" s="12">
        <v>36703</v>
      </c>
      <c r="H38" s="13">
        <v>627186</v>
      </c>
      <c r="I38" s="10" t="s">
        <v>3</v>
      </c>
      <c r="J38" s="10" t="s">
        <v>152</v>
      </c>
      <c r="K38" s="11"/>
      <c r="L38" s="11"/>
      <c r="M38" s="14" t="s">
        <v>190</v>
      </c>
      <c r="N38" s="15" t="s">
        <v>174</v>
      </c>
    </row>
    <row r="39" spans="1:15" x14ac:dyDescent="0.2">
      <c r="A39" s="9" t="s">
        <v>104</v>
      </c>
      <c r="B39" s="10" t="s">
        <v>105</v>
      </c>
      <c r="C39" s="11">
        <v>535429.73</v>
      </c>
      <c r="D39" s="10" t="s">
        <v>106</v>
      </c>
      <c r="E39" s="10" t="s">
        <v>1</v>
      </c>
      <c r="F39" s="10" t="s">
        <v>107</v>
      </c>
      <c r="G39" s="12">
        <v>36700</v>
      </c>
      <c r="H39" s="13">
        <v>142638</v>
      </c>
      <c r="I39" s="10" t="s">
        <v>3</v>
      </c>
      <c r="J39" s="12" t="s">
        <v>148</v>
      </c>
      <c r="K39" s="19">
        <v>0</v>
      </c>
      <c r="L39" s="11">
        <f>K39-C39</f>
        <v>-535429.73</v>
      </c>
      <c r="M39" s="14" t="s">
        <v>195</v>
      </c>
      <c r="N39" s="15" t="s">
        <v>154</v>
      </c>
    </row>
    <row r="40" spans="1:15" x14ac:dyDescent="0.2">
      <c r="A40" s="9" t="s">
        <v>104</v>
      </c>
      <c r="B40" s="10" t="s">
        <v>108</v>
      </c>
      <c r="C40" s="11">
        <v>8561425</v>
      </c>
      <c r="D40" s="10" t="s">
        <v>109</v>
      </c>
      <c r="E40" s="10" t="s">
        <v>1</v>
      </c>
      <c r="F40" s="10" t="s">
        <v>107</v>
      </c>
      <c r="G40" s="12">
        <v>36703</v>
      </c>
      <c r="H40" s="13">
        <v>2790000</v>
      </c>
      <c r="I40" s="10" t="s">
        <v>3</v>
      </c>
      <c r="J40" s="12" t="s">
        <v>148</v>
      </c>
      <c r="K40" s="19">
        <v>9077897.4100000001</v>
      </c>
      <c r="L40" s="11">
        <f>K40-C40</f>
        <v>516472.41000000015</v>
      </c>
      <c r="M40" s="14" t="s">
        <v>195</v>
      </c>
      <c r="N40" s="15" t="s">
        <v>154</v>
      </c>
    </row>
    <row r="41" spans="1:15" x14ac:dyDescent="0.2">
      <c r="A41" s="9" t="s">
        <v>110</v>
      </c>
      <c r="B41" s="10" t="s">
        <v>111</v>
      </c>
      <c r="C41" s="11">
        <v>356500</v>
      </c>
      <c r="D41" s="10" t="s">
        <v>112</v>
      </c>
      <c r="E41" s="10" t="s">
        <v>1</v>
      </c>
      <c r="F41" s="10" t="s">
        <v>198</v>
      </c>
      <c r="G41" s="12">
        <v>36703</v>
      </c>
      <c r="H41" s="13">
        <v>124000</v>
      </c>
      <c r="I41" s="10" t="s">
        <v>3</v>
      </c>
      <c r="J41" s="10" t="s">
        <v>152</v>
      </c>
      <c r="K41" s="11"/>
      <c r="L41" s="11"/>
      <c r="M41" s="14" t="s">
        <v>149</v>
      </c>
      <c r="N41" s="15" t="s">
        <v>159</v>
      </c>
    </row>
    <row r="42" spans="1:15" x14ac:dyDescent="0.2">
      <c r="A42" s="9" t="s">
        <v>113</v>
      </c>
      <c r="B42" s="10" t="s">
        <v>114</v>
      </c>
      <c r="C42" s="11">
        <v>5121.12</v>
      </c>
      <c r="D42" s="10" t="s">
        <v>115</v>
      </c>
      <c r="E42" s="10" t="s">
        <v>1</v>
      </c>
      <c r="F42" s="10" t="s">
        <v>198</v>
      </c>
      <c r="G42" s="12">
        <v>36697</v>
      </c>
      <c r="H42" s="13">
        <v>1279</v>
      </c>
      <c r="I42" s="10" t="s">
        <v>3</v>
      </c>
      <c r="J42" s="10" t="s">
        <v>152</v>
      </c>
      <c r="K42" s="11"/>
      <c r="L42" s="11"/>
      <c r="M42" s="14" t="s">
        <v>185</v>
      </c>
      <c r="N42" s="15" t="s">
        <v>176</v>
      </c>
    </row>
    <row r="43" spans="1:15" x14ac:dyDescent="0.2">
      <c r="A43" s="9" t="s">
        <v>116</v>
      </c>
      <c r="B43" s="10" t="s">
        <v>117</v>
      </c>
      <c r="C43" s="11">
        <v>3403671.88</v>
      </c>
      <c r="D43" s="10" t="s">
        <v>118</v>
      </c>
      <c r="E43" s="10" t="s">
        <v>1</v>
      </c>
      <c r="F43" s="10" t="s">
        <v>198</v>
      </c>
      <c r="G43" s="12">
        <v>36697</v>
      </c>
      <c r="H43" s="13">
        <v>1090167</v>
      </c>
      <c r="I43" s="10" t="s">
        <v>3</v>
      </c>
      <c r="J43" s="10" t="s">
        <v>152</v>
      </c>
      <c r="K43" s="11"/>
      <c r="L43" s="11"/>
      <c r="M43" s="14" t="s">
        <v>185</v>
      </c>
      <c r="N43" s="15" t="s">
        <v>177</v>
      </c>
    </row>
    <row r="44" spans="1:15" x14ac:dyDescent="0.2">
      <c r="A44" s="9" t="s">
        <v>119</v>
      </c>
      <c r="B44" s="10" t="s">
        <v>120</v>
      </c>
      <c r="C44" s="11">
        <v>326750</v>
      </c>
      <c r="D44" s="10" t="s">
        <v>121</v>
      </c>
      <c r="E44" s="10" t="s">
        <v>1</v>
      </c>
      <c r="F44" s="10" t="s">
        <v>198</v>
      </c>
      <c r="G44" s="12">
        <v>36703</v>
      </c>
      <c r="H44" s="13">
        <v>90000</v>
      </c>
      <c r="I44" s="10" t="s">
        <v>3</v>
      </c>
      <c r="J44" s="10" t="s">
        <v>152</v>
      </c>
      <c r="K44" s="11"/>
      <c r="L44" s="11"/>
      <c r="M44" s="14" t="s">
        <v>149</v>
      </c>
      <c r="N44" s="15" t="s">
        <v>159</v>
      </c>
    </row>
    <row r="45" spans="1:15" x14ac:dyDescent="0.2">
      <c r="A45" s="9" t="s">
        <v>119</v>
      </c>
      <c r="B45" s="10" t="s">
        <v>122</v>
      </c>
      <c r="C45" s="11">
        <v>63183.53</v>
      </c>
      <c r="D45" s="10" t="s">
        <v>123</v>
      </c>
      <c r="E45" s="10" t="s">
        <v>1</v>
      </c>
      <c r="F45" s="10" t="s">
        <v>198</v>
      </c>
      <c r="G45" s="12">
        <v>36700</v>
      </c>
      <c r="H45" s="13">
        <v>20106</v>
      </c>
      <c r="I45" s="10" t="s">
        <v>3</v>
      </c>
      <c r="J45" s="10" t="s">
        <v>152</v>
      </c>
      <c r="K45" s="11"/>
      <c r="L45" s="11"/>
      <c r="M45" s="14" t="s">
        <v>149</v>
      </c>
      <c r="N45" s="15" t="s">
        <v>159</v>
      </c>
    </row>
    <row r="46" spans="1:15" ht="25.5" x14ac:dyDescent="0.2">
      <c r="A46" s="9" t="s">
        <v>124</v>
      </c>
      <c r="B46" s="10" t="s">
        <v>125</v>
      </c>
      <c r="C46" s="11">
        <v>222000</v>
      </c>
      <c r="D46" s="10" t="s">
        <v>126</v>
      </c>
      <c r="E46" s="10" t="s">
        <v>1</v>
      </c>
      <c r="F46" s="10" t="s">
        <v>198</v>
      </c>
      <c r="G46" s="12">
        <v>36697</v>
      </c>
      <c r="H46" s="13">
        <v>62000</v>
      </c>
      <c r="I46" s="10" t="s">
        <v>3</v>
      </c>
      <c r="J46" s="10" t="s">
        <v>152</v>
      </c>
      <c r="K46" s="11"/>
      <c r="L46" s="11"/>
      <c r="M46" s="14" t="s">
        <v>190</v>
      </c>
      <c r="N46" s="15" t="s">
        <v>178</v>
      </c>
    </row>
    <row r="47" spans="1:15" x14ac:dyDescent="0.2">
      <c r="A47" s="9" t="s">
        <v>127</v>
      </c>
      <c r="B47" s="10" t="s">
        <v>128</v>
      </c>
      <c r="C47" s="11">
        <v>2679350</v>
      </c>
      <c r="D47" s="10" t="s">
        <v>129</v>
      </c>
      <c r="E47" s="10" t="s">
        <v>1</v>
      </c>
      <c r="F47" s="10" t="s">
        <v>198</v>
      </c>
      <c r="G47" s="12">
        <v>36700</v>
      </c>
      <c r="H47" s="13">
        <v>875000</v>
      </c>
      <c r="I47" s="10" t="s">
        <v>3</v>
      </c>
      <c r="J47" s="10" t="s">
        <v>152</v>
      </c>
      <c r="K47" s="11"/>
      <c r="L47" s="11"/>
      <c r="M47" s="14" t="s">
        <v>193</v>
      </c>
      <c r="N47" s="15" t="s">
        <v>194</v>
      </c>
    </row>
    <row r="48" spans="1:15" x14ac:dyDescent="0.2">
      <c r="A48" s="9" t="s">
        <v>130</v>
      </c>
      <c r="B48" s="10" t="s">
        <v>131</v>
      </c>
      <c r="C48" s="11">
        <v>2332356.23</v>
      </c>
      <c r="D48" s="10" t="s">
        <v>132</v>
      </c>
      <c r="E48" s="10" t="s">
        <v>1</v>
      </c>
      <c r="F48" s="10" t="s">
        <v>107</v>
      </c>
      <c r="G48" s="12">
        <v>36700</v>
      </c>
      <c r="H48" s="13">
        <v>717885</v>
      </c>
      <c r="I48" s="10" t="s">
        <v>3</v>
      </c>
      <c r="J48" s="12" t="s">
        <v>148</v>
      </c>
      <c r="K48" s="11">
        <f>1432200+985424.91</f>
        <v>2417624.91</v>
      </c>
      <c r="L48" s="11">
        <f>K48-C48</f>
        <v>85268.680000000168</v>
      </c>
      <c r="M48" s="14" t="s">
        <v>164</v>
      </c>
      <c r="N48" s="15" t="s">
        <v>150</v>
      </c>
    </row>
    <row r="49" spans="1:14" x14ac:dyDescent="0.2">
      <c r="A49" s="9" t="s">
        <v>130</v>
      </c>
      <c r="B49" s="10" t="s">
        <v>133</v>
      </c>
      <c r="C49" s="11">
        <v>3604840.66</v>
      </c>
      <c r="D49" s="10" t="s">
        <v>134</v>
      </c>
      <c r="E49" s="10" t="s">
        <v>1</v>
      </c>
      <c r="F49" s="10" t="s">
        <v>107</v>
      </c>
      <c r="G49" s="12">
        <v>36700</v>
      </c>
      <c r="H49" s="13">
        <v>1158578</v>
      </c>
      <c r="I49" s="10" t="s">
        <v>3</v>
      </c>
      <c r="J49" s="12" t="s">
        <v>148</v>
      </c>
      <c r="K49" s="11">
        <f>3011186.62+287321.41</f>
        <v>3298508.0300000003</v>
      </c>
      <c r="L49" s="11">
        <f>K49-C49</f>
        <v>-306332.62999999989</v>
      </c>
      <c r="M49" s="14" t="s">
        <v>164</v>
      </c>
      <c r="N49" s="15" t="s">
        <v>150</v>
      </c>
    </row>
    <row r="50" spans="1:14" x14ac:dyDescent="0.2">
      <c r="A50" s="9" t="s">
        <v>130</v>
      </c>
      <c r="B50" s="10" t="s">
        <v>135</v>
      </c>
      <c r="C50" s="11">
        <v>954800</v>
      </c>
      <c r="D50" s="10" t="s">
        <v>136</v>
      </c>
      <c r="E50" s="10" t="s">
        <v>1</v>
      </c>
      <c r="F50" s="10" t="s">
        <v>107</v>
      </c>
      <c r="G50" s="12">
        <v>36700</v>
      </c>
      <c r="H50" s="13">
        <v>310000</v>
      </c>
      <c r="I50" s="10" t="s">
        <v>3</v>
      </c>
      <c r="J50" s="12" t="s">
        <v>148</v>
      </c>
      <c r="K50" s="11">
        <v>924872.86</v>
      </c>
      <c r="L50" s="11">
        <f>K50-C50</f>
        <v>-29927.140000000014</v>
      </c>
      <c r="M50" s="14" t="s">
        <v>164</v>
      </c>
      <c r="N50" s="15" t="s">
        <v>150</v>
      </c>
    </row>
    <row r="51" spans="1:14" x14ac:dyDescent="0.2">
      <c r="A51" s="9" t="s">
        <v>179</v>
      </c>
      <c r="B51" s="10"/>
      <c r="C51" s="11">
        <v>42701.63</v>
      </c>
      <c r="D51" s="10" t="s">
        <v>180</v>
      </c>
      <c r="E51" s="10" t="s">
        <v>1</v>
      </c>
      <c r="F51" s="10" t="s">
        <v>198</v>
      </c>
      <c r="G51" s="12"/>
      <c r="H51" s="13">
        <v>12916</v>
      </c>
      <c r="I51" s="10"/>
      <c r="J51" s="12" t="s">
        <v>152</v>
      </c>
      <c r="K51" s="11"/>
      <c r="L51" s="11"/>
      <c r="M51" s="14" t="s">
        <v>169</v>
      </c>
      <c r="N51" s="15" t="s">
        <v>181</v>
      </c>
    </row>
    <row r="52" spans="1:14" ht="13.5" thickBot="1" x14ac:dyDescent="0.25">
      <c r="C52" s="20">
        <f>SUM(C3:C51)</f>
        <v>74901174.779999986</v>
      </c>
      <c r="H52" s="22">
        <f>SUM(H3:H51)</f>
        <v>25052820</v>
      </c>
      <c r="K52" s="21"/>
      <c r="L52" s="20">
        <f>SUM(L3:L50)</f>
        <v>-255058.35999999958</v>
      </c>
    </row>
    <row r="53" spans="1:14" ht="13.5" thickTop="1" x14ac:dyDescent="0.2">
      <c r="L53" s="5" t="s">
        <v>162</v>
      </c>
    </row>
  </sheetData>
  <pageMargins left="0.75" right="0.75" top="1" bottom="1" header="0.5" footer="0.5"/>
  <pageSetup paperSize="5" scale="70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hplc_0500production</vt:lpstr>
      <vt:lpstr>hplc_0500production!Print_Titles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2000-06-12T14:42:08Z</cp:lastPrinted>
  <dcterms:created xsi:type="dcterms:W3CDTF">2023-09-16T19:20:06Z</dcterms:created>
  <dcterms:modified xsi:type="dcterms:W3CDTF">2023-09-16T19:20:06Z</dcterms:modified>
</cp:coreProperties>
</file>