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9CED3D-1DB2-484E-A18C-A44639E2B89D}" xr6:coauthVersionLast="47" xr6:coauthVersionMax="47" xr10:uidLastSave="{00000000-0000-0000-0000-000000000000}"/>
  <bookViews>
    <workbookView xWindow="-120" yWindow="-120" windowWidth="38640" windowHeight="15720" firstSheet="1" activeTab="4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</sheets>
  <definedNames>
    <definedName name="_xlnm.Print_Area" localSheetId="4">'Apr 01 Est'!$A$1:$AQ$123</definedName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3">'Mar 01 Est'!$A$1:$AQ$123</definedName>
    <definedName name="_xlnm.Print_Area" localSheetId="5">'May 01 Est'!$A$1:$AQ$123</definedName>
    <definedName name="_xlnm.Print_Titles" localSheetId="0">'Jan 01 trial'!$A:$B,'Jan 01 trial'!$1:$4</definedName>
    <definedName name="Summary" localSheetId="4">'Apr 01 Est'!$AK$105:$AP$122</definedName>
    <definedName name="Summary" localSheetId="3">'Mar 01 Est'!$AK$105:$AP$122</definedName>
    <definedName name="Summary" localSheetId="5">'May 01 Est'!$AK$105:$AP$122</definedName>
    <definedName name="Summary">'Feb 01 Est'!$AK$105:$AP$121</definedName>
  </definedNames>
  <calcPr calcId="0" fullCalcOnLoad="1"/>
</workbook>
</file>

<file path=xl/calcChain.xml><?xml version="1.0" encoding="utf-8"?>
<calcChain xmlns="http://schemas.openxmlformats.org/spreadsheetml/2006/main">
  <c r="J7" i="7" l="1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K7" i="7"/>
  <c r="AL7" i="7"/>
  <c r="AO10" i="7"/>
  <c r="AP10" i="7"/>
  <c r="AO11" i="7"/>
  <c r="AP11" i="7"/>
  <c r="AO12" i="7"/>
  <c r="AP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O13" i="7"/>
  <c r="AP13" i="7"/>
  <c r="AO14" i="7"/>
  <c r="AP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O15" i="7"/>
  <c r="AP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O16" i="7"/>
  <c r="AP16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O17" i="7"/>
  <c r="AP17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O20" i="7"/>
  <c r="AP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O21" i="7"/>
  <c r="AP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O22" i="7"/>
  <c r="AP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O23" i="7"/>
  <c r="AP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O30" i="7"/>
  <c r="AP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O31" i="7"/>
  <c r="AP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O32" i="7"/>
  <c r="AP32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O33" i="7"/>
  <c r="AP33" i="7"/>
  <c r="AO36" i="7"/>
  <c r="AP36" i="7"/>
  <c r="AO39" i="7"/>
  <c r="AP39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O45" i="7"/>
  <c r="AP45" i="7"/>
  <c r="AQ45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O46" i="7"/>
  <c r="AP46" i="7"/>
  <c r="AQ46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O47" i="7"/>
  <c r="AP47" i="7"/>
  <c r="AQ47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O48" i="7"/>
  <c r="AP48" i="7"/>
  <c r="AQ48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O49" i="7"/>
  <c r="AP49" i="7"/>
  <c r="AQ49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O50" i="7"/>
  <c r="AP50" i="7"/>
  <c r="AQ50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O51" i="7"/>
  <c r="AP51" i="7"/>
  <c r="AQ51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O52" i="7"/>
  <c r="AP52" i="7"/>
  <c r="AQ52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O53" i="7"/>
  <c r="AP53" i="7"/>
  <c r="AQ53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O54" i="7"/>
  <c r="AP54" i="7"/>
  <c r="AQ54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O55" i="7"/>
  <c r="AP55" i="7"/>
  <c r="AQ55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O56" i="7"/>
  <c r="AP56" i="7"/>
  <c r="AQ56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O57" i="7"/>
  <c r="AP57" i="7"/>
  <c r="AQ57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O58" i="7"/>
  <c r="AP58" i="7"/>
  <c r="AQ58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O59" i="7"/>
  <c r="AP59" i="7"/>
  <c r="AQ59" i="7"/>
  <c r="AO60" i="7"/>
  <c r="AP60" i="7"/>
  <c r="AQ60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O61" i="7"/>
  <c r="AP61" i="7"/>
  <c r="AQ61" i="7"/>
  <c r="AO64" i="7"/>
  <c r="AP64" i="7"/>
  <c r="AO67" i="7"/>
  <c r="AP67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O73" i="7"/>
  <c r="AP73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O76" i="7"/>
  <c r="AP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O77" i="7"/>
  <c r="AP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O78" i="7"/>
  <c r="AP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O79" i="7"/>
  <c r="AP79" i="7"/>
  <c r="J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O80" i="7"/>
  <c r="AP80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O81" i="7"/>
  <c r="AP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O82" i="7"/>
  <c r="AP82" i="7"/>
  <c r="J83" i="7"/>
  <c r="K83" i="7"/>
  <c r="L83" i="7"/>
  <c r="N83" i="7"/>
  <c r="R83" i="7"/>
  <c r="AF83" i="7"/>
  <c r="AH83" i="7"/>
  <c r="AO83" i="7"/>
  <c r="AP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O84" i="7"/>
  <c r="AP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O85" i="7"/>
  <c r="AP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O86" i="7"/>
  <c r="AP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O87" i="7"/>
  <c r="AP87" i="7"/>
  <c r="J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O88" i="7"/>
  <c r="AP88" i="7"/>
  <c r="J89" i="7"/>
  <c r="K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O89" i="7"/>
  <c r="AP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O90" i="7"/>
  <c r="AP90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O91" i="7"/>
  <c r="AP91" i="7"/>
  <c r="AO94" i="7"/>
  <c r="AP94" i="7"/>
  <c r="AO97" i="7"/>
  <c r="AP97" i="7"/>
  <c r="AO100" i="7"/>
  <c r="AP100" i="7"/>
  <c r="AO103" i="7"/>
  <c r="AP103" i="7"/>
  <c r="AO107" i="7"/>
  <c r="AP107" i="7"/>
  <c r="AO108" i="7"/>
  <c r="AP108" i="7"/>
  <c r="AO109" i="7"/>
  <c r="AP109" i="7"/>
  <c r="AO111" i="7"/>
  <c r="AP111" i="7"/>
  <c r="AO112" i="7"/>
  <c r="AP112" i="7"/>
  <c r="AO114" i="7"/>
  <c r="AP114" i="7"/>
  <c r="AO115" i="7"/>
  <c r="AP115" i="7"/>
  <c r="AO116" i="7"/>
  <c r="AP116" i="7"/>
  <c r="AP117" i="7"/>
  <c r="AO119" i="7"/>
  <c r="AO120" i="7"/>
  <c r="AO121" i="7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Y82" i="6"/>
  <c r="Z82" i="6"/>
  <c r="AA82" i="6"/>
  <c r="AD82" i="6"/>
  <c r="AE82" i="6"/>
  <c r="AJ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K7" i="8"/>
  <c r="AL7" i="8"/>
  <c r="AO10" i="8"/>
  <c r="AP10" i="8"/>
  <c r="AO11" i="8"/>
  <c r="AP11" i="8"/>
  <c r="AO12" i="8"/>
  <c r="AP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O13" i="8"/>
  <c r="AP13" i="8"/>
  <c r="AO14" i="8"/>
  <c r="AP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O15" i="8"/>
  <c r="AP15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O16" i="8"/>
  <c r="AP16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O17" i="8"/>
  <c r="AP17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O20" i="8"/>
  <c r="AP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O21" i="8"/>
  <c r="AP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O22" i="8"/>
  <c r="AP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O23" i="8"/>
  <c r="AP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O30" i="8"/>
  <c r="AP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O31" i="8"/>
  <c r="AP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O32" i="8"/>
  <c r="AP32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O33" i="8"/>
  <c r="AP33" i="8"/>
  <c r="AO36" i="8"/>
  <c r="AP36" i="8"/>
  <c r="AO39" i="8"/>
  <c r="AP39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O45" i="8"/>
  <c r="AP45" i="8"/>
  <c r="AQ45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O46" i="8"/>
  <c r="AP46" i="8"/>
  <c r="AQ46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O47" i="8"/>
  <c r="AP47" i="8"/>
  <c r="AQ47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O48" i="8"/>
  <c r="AP48" i="8"/>
  <c r="AQ48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O49" i="8"/>
  <c r="AP49" i="8"/>
  <c r="AQ49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O50" i="8"/>
  <c r="AP50" i="8"/>
  <c r="AQ50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O51" i="8"/>
  <c r="AP51" i="8"/>
  <c r="AQ51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O52" i="8"/>
  <c r="AP52" i="8"/>
  <c r="AQ52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O53" i="8"/>
  <c r="AP53" i="8"/>
  <c r="AQ53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O54" i="8"/>
  <c r="AP54" i="8"/>
  <c r="AQ54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O55" i="8"/>
  <c r="AP55" i="8"/>
  <c r="AQ55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O56" i="8"/>
  <c r="AP56" i="8"/>
  <c r="AQ56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O57" i="8"/>
  <c r="AP57" i="8"/>
  <c r="AQ57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O58" i="8"/>
  <c r="AP58" i="8"/>
  <c r="AQ58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O59" i="8"/>
  <c r="AP59" i="8"/>
  <c r="AQ59" i="8"/>
  <c r="AO60" i="8"/>
  <c r="AP60" i="8"/>
  <c r="AQ60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O61" i="8"/>
  <c r="AP61" i="8"/>
  <c r="AQ61" i="8"/>
  <c r="AO64" i="8"/>
  <c r="AP64" i="8"/>
  <c r="AO67" i="8"/>
  <c r="AP67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O73" i="8"/>
  <c r="AP73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O76" i="8"/>
  <c r="AP76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O77" i="8"/>
  <c r="AP77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O78" i="8"/>
  <c r="AP78" i="8"/>
  <c r="K79" i="8"/>
  <c r="L79" i="8"/>
  <c r="M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O79" i="8"/>
  <c r="AP79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O80" i="8"/>
  <c r="AP80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O81" i="8"/>
  <c r="AP81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O82" i="8"/>
  <c r="AP82" i="8"/>
  <c r="J83" i="8"/>
  <c r="K83" i="8"/>
  <c r="L83" i="8"/>
  <c r="M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O83" i="8"/>
  <c r="AP83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AL84" i="8"/>
  <c r="AM84" i="8"/>
  <c r="AO84" i="8"/>
  <c r="AP84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O85" i="8"/>
  <c r="AP85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O86" i="8"/>
  <c r="AP86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O87" i="8"/>
  <c r="AP87" i="8"/>
  <c r="J88" i="8"/>
  <c r="K88" i="8"/>
  <c r="L88" i="8"/>
  <c r="M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O88" i="8"/>
  <c r="AP88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O89" i="8"/>
  <c r="AP89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O90" i="8"/>
  <c r="AP90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O91" i="8"/>
  <c r="AP91" i="8"/>
  <c r="AO94" i="8"/>
  <c r="AP94" i="8"/>
  <c r="AO97" i="8"/>
  <c r="AP97" i="8"/>
  <c r="AO100" i="8"/>
  <c r="AP100" i="8"/>
  <c r="AO103" i="8"/>
  <c r="AP103" i="8"/>
  <c r="AO107" i="8"/>
  <c r="AP107" i="8"/>
  <c r="AO108" i="8"/>
  <c r="AP108" i="8"/>
  <c r="AO109" i="8"/>
  <c r="AP109" i="8"/>
  <c r="AO111" i="8"/>
  <c r="AP111" i="8"/>
  <c r="AO112" i="8"/>
  <c r="AP112" i="8"/>
  <c r="AO114" i="8"/>
  <c r="AP114" i="8"/>
  <c r="AO115" i="8"/>
  <c r="AP115" i="8"/>
  <c r="AO116" i="8"/>
  <c r="AP116" i="8"/>
  <c r="AP117" i="8"/>
  <c r="AO119" i="8"/>
  <c r="AO120" i="8"/>
  <c r="AO121" i="8"/>
</calcChain>
</file>

<file path=xl/sharedStrings.xml><?xml version="1.0" encoding="utf-8"?>
<sst xmlns="http://schemas.openxmlformats.org/spreadsheetml/2006/main" count="1118" uniqueCount="123">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</sst>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RowHeight="11.25" x14ac:dyDescent="0.2"/>
  <cols>
    <col min="1" max="1" width="5.7109375" style="1" customWidth="1"/>
    <col min="2" max="2" width="4.7109375" style="1" customWidth="1"/>
    <col min="3" max="3" width="11.28515625" style="1" bestFit="1" customWidth="1"/>
    <col min="4" max="4" width="10.85546875" style="1" bestFit="1" customWidth="1"/>
    <col min="5" max="5" width="6.7109375" style="1" bestFit="1" customWidth="1"/>
    <col min="6" max="6" width="14.28515625" style="1" bestFit="1" customWidth="1"/>
    <col min="7" max="7" width="7.42578125" style="1" customWidth="1"/>
    <col min="8" max="8" width="4.42578125" style="1" customWidth="1"/>
    <col min="9" max="9" width="9.7109375" style="1" hidden="1" customWidth="1"/>
    <col min="10" max="10" width="7.42578125" style="1" hidden="1" customWidth="1"/>
    <col min="11" max="11" width="4.28515625" style="1" hidden="1" customWidth="1"/>
    <col min="12" max="12" width="9.85546875" style="1" hidden="1" customWidth="1"/>
    <col min="13" max="13" width="7.5703125" style="1" hidden="1" customWidth="1"/>
    <col min="14" max="14" width="4.5703125" style="1" hidden="1" customWidth="1"/>
    <col min="15" max="15" width="9.85546875" style="1" hidden="1" customWidth="1"/>
    <col min="16" max="16" width="6.140625" style="1" hidden="1" customWidth="1"/>
    <col min="17" max="17" width="4.5703125" style="1" hidden="1" customWidth="1"/>
    <col min="18" max="18" width="9.85546875" style="1" hidden="1" customWidth="1"/>
    <col min="19" max="19" width="7.42578125" style="1" hidden="1" customWidth="1"/>
    <col min="20" max="20" width="4.42578125" style="1" hidden="1" customWidth="1"/>
    <col min="21" max="21" width="4.7109375" style="1" customWidth="1"/>
    <col min="22" max="22" width="9.85546875" style="1" bestFit="1" customWidth="1"/>
    <col min="23" max="23" width="7.28515625" style="1" customWidth="1"/>
    <col min="24" max="24" width="4.42578125" style="1" bestFit="1" customWidth="1"/>
    <col min="25" max="25" width="9.7109375" style="1" hidden="1" customWidth="1"/>
    <col min="26" max="26" width="7.28515625" style="1" hidden="1" customWidth="1"/>
    <col min="27" max="27" width="4.42578125" style="1" hidden="1" customWidth="1"/>
    <col min="28" max="28" width="9.85546875" style="1" hidden="1" customWidth="1"/>
    <col min="29" max="29" width="7.28515625" style="1" hidden="1" customWidth="1"/>
    <col min="30" max="30" width="4.42578125" style="1" hidden="1" customWidth="1"/>
    <col min="31" max="31" width="9.85546875" style="1" bestFit="1" customWidth="1"/>
    <col min="32" max="32" width="7.28515625" style="1" customWidth="1"/>
    <col min="33" max="33" width="4.42578125" style="1" bestFit="1" customWidth="1"/>
    <col min="34" max="34" width="9.85546875" style="1" bestFit="1" customWidth="1"/>
    <col min="35" max="35" width="7.28515625" style="1" customWidth="1"/>
    <col min="36" max="36" width="4.42578125" style="1" bestFit="1" customWidth="1"/>
    <col min="37" max="37" width="9.85546875" style="1" hidden="1" customWidth="1"/>
    <col min="38" max="38" width="7.28515625" style="1" hidden="1" customWidth="1"/>
    <col min="39" max="39" width="4.42578125" style="1" hidden="1" customWidth="1"/>
    <col min="40" max="40" width="9.7109375" style="1" hidden="1" customWidth="1"/>
    <col min="41" max="41" width="7.28515625" style="1" hidden="1" customWidth="1"/>
    <col min="42" max="42" width="4.42578125" style="1" hidden="1" customWidth="1"/>
    <col min="43" max="43" width="9.85546875" style="1" bestFit="1" customWidth="1"/>
    <col min="44" max="44" width="7.28515625" style="1" customWidth="1"/>
    <col min="45" max="45" width="4.42578125" style="1" bestFit="1" customWidth="1"/>
    <col min="46" max="46" width="9.85546875" style="1" hidden="1" customWidth="1"/>
    <col min="47" max="47" width="7.42578125" style="1" hidden="1" customWidth="1"/>
    <col min="48" max="48" width="4.42578125" style="1" hidden="1" customWidth="1"/>
    <col min="49" max="49" width="9.85546875" style="1" hidden="1" customWidth="1"/>
    <col min="50" max="50" width="7.28515625" style="1" hidden="1" customWidth="1"/>
    <col min="51" max="51" width="4.42578125" style="1" hidden="1" customWidth="1"/>
    <col min="52" max="52" width="9.85546875" style="1" bestFit="1" customWidth="1"/>
    <col min="53" max="53" width="9.140625" style="1"/>
    <col min="54" max="54" width="4.42578125" style="1" bestFit="1" customWidth="1"/>
    <col min="55" max="55" width="9.85546875" style="1" hidden="1" customWidth="1"/>
    <col min="56" max="56" width="7.28515625" style="1" hidden="1" customWidth="1"/>
    <col min="57" max="57" width="4.42578125" style="1" hidden="1" customWidth="1"/>
    <col min="58" max="58" width="1.5703125" style="1" customWidth="1"/>
    <col min="59" max="59" width="8.85546875" style="1" customWidth="1"/>
    <col min="60" max="60" width="11.140625" style="1" bestFit="1" customWidth="1"/>
    <col min="61" max="61" width="4.5703125" style="1" customWidth="1"/>
    <col min="62" max="63" width="9.140625" style="1"/>
    <col min="64" max="64" width="4.42578125" style="1" customWidth="1"/>
    <col min="65" max="65" width="1.85546875" style="1" customWidth="1"/>
    <col min="66" max="67" width="9.140625" style="1"/>
    <col min="68" max="68" width="4.42578125" style="1" customWidth="1"/>
    <col min="69" max="69" width="1.7109375" style="1" customWidth="1"/>
    <col min="70" max="70" width="11.28515625" style="1" bestFit="1" customWidth="1"/>
    <col min="71" max="71" width="14.42578125" style="1" bestFit="1" customWidth="1"/>
    <col min="72" max="76" width="9.140625" style="1"/>
    <col min="77" max="77" width="11.28515625" style="1" bestFit="1" customWidth="1"/>
    <col min="78" max="78" width="13.85546875" style="15" bestFit="1" customWidth="1"/>
    <col min="79" max="79" width="4.5703125" style="1" customWidth="1"/>
    <col min="80" max="80" width="10" style="1" bestFit="1" customWidth="1"/>
    <col min="81" max="83" width="9.28515625" style="1" bestFit="1" customWidth="1"/>
    <col min="84" max="84" width="14.28515625" style="1" bestFit="1" customWidth="1"/>
    <col min="85" max="16384" width="9.14062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01" t="s">
        <v>21</v>
      </c>
      <c r="BK9" s="101"/>
      <c r="BL9" s="101"/>
      <c r="BM9" s="101"/>
      <c r="BN9" s="101"/>
      <c r="BO9" s="101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04" t="s">
        <v>22</v>
      </c>
      <c r="BK10" s="105"/>
      <c r="BL10" s="7"/>
      <c r="BM10" s="6"/>
      <c r="BN10" s="104" t="s">
        <v>22</v>
      </c>
      <c r="BO10" s="105"/>
      <c r="BP10" s="7"/>
      <c r="BY10" s="111" t="s">
        <v>61</v>
      </c>
      <c r="BZ10" s="112"/>
      <c r="CA10" s="112"/>
      <c r="CB10" s="112"/>
      <c r="CC10" s="112"/>
      <c r="CD10" s="112"/>
      <c r="CE10" s="112"/>
      <c r="CF10" s="112"/>
      <c r="CG10" s="112"/>
      <c r="CH10" s="112"/>
      <c r="CI10" s="113"/>
    </row>
    <row r="11" spans="1:87" s="2" customFormat="1" x14ac:dyDescent="0.2">
      <c r="C11" s="103" t="s">
        <v>33</v>
      </c>
      <c r="D11" s="103"/>
      <c r="E11" s="7"/>
      <c r="F11" s="103" t="s">
        <v>36</v>
      </c>
      <c r="G11" s="103"/>
      <c r="H11" s="7"/>
      <c r="I11" s="103" t="s">
        <v>40</v>
      </c>
      <c r="J11" s="103"/>
      <c r="K11" s="7"/>
      <c r="L11" s="103" t="s">
        <v>42</v>
      </c>
      <c r="M11" s="103"/>
      <c r="N11" s="7"/>
      <c r="O11" s="103" t="s">
        <v>44</v>
      </c>
      <c r="P11" s="103"/>
      <c r="Q11" s="7"/>
      <c r="R11" s="103" t="s">
        <v>38</v>
      </c>
      <c r="S11" s="103"/>
      <c r="T11" s="7"/>
      <c r="V11" s="103" t="s">
        <v>35</v>
      </c>
      <c r="W11" s="103"/>
      <c r="X11" s="7"/>
      <c r="Y11" s="103" t="s">
        <v>48</v>
      </c>
      <c r="Z11" s="103"/>
      <c r="AA11" s="7"/>
      <c r="AB11" s="103" t="s">
        <v>50</v>
      </c>
      <c r="AC11" s="103"/>
      <c r="AD11" s="7"/>
      <c r="AE11" s="103" t="s">
        <v>34</v>
      </c>
      <c r="AF11" s="103"/>
      <c r="AG11" s="7"/>
      <c r="AH11" s="103" t="s">
        <v>36</v>
      </c>
      <c r="AI11" s="103"/>
      <c r="AJ11" s="7"/>
      <c r="AK11" s="103" t="s">
        <v>40</v>
      </c>
      <c r="AL11" s="103"/>
      <c r="AM11" s="7"/>
      <c r="AN11" s="103" t="s">
        <v>42</v>
      </c>
      <c r="AO11" s="103"/>
      <c r="AP11" s="7"/>
      <c r="AQ11" s="103" t="s">
        <v>37</v>
      </c>
      <c r="AR11" s="103"/>
      <c r="AS11" s="7"/>
      <c r="AT11" s="103" t="s">
        <v>52</v>
      </c>
      <c r="AU11" s="103"/>
      <c r="AV11" s="7"/>
      <c r="AW11" s="103" t="s">
        <v>54</v>
      </c>
      <c r="AX11" s="103"/>
      <c r="AY11" s="7"/>
      <c r="AZ11" s="103" t="s">
        <v>38</v>
      </c>
      <c r="BA11" s="103"/>
      <c r="BB11" s="7"/>
      <c r="BC11" s="103" t="s">
        <v>57</v>
      </c>
      <c r="BD11" s="103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14" t="s">
        <v>3</v>
      </c>
      <c r="BZ11" s="114"/>
      <c r="CA11" s="5"/>
      <c r="CB11" s="114" t="s">
        <v>5</v>
      </c>
      <c r="CC11" s="114"/>
      <c r="CD11" s="114"/>
      <c r="CE11" s="114"/>
      <c r="CF11" s="114"/>
      <c r="CH11" s="114" t="s">
        <v>66</v>
      </c>
      <c r="CI11" s="114"/>
    </row>
    <row r="12" spans="1:87" s="5" customFormat="1" x14ac:dyDescent="0.2">
      <c r="C12" s="101" t="s">
        <v>14</v>
      </c>
      <c r="D12" s="101"/>
      <c r="E12" s="6"/>
      <c r="F12" s="101" t="s">
        <v>26</v>
      </c>
      <c r="G12" s="101"/>
      <c r="H12" s="6"/>
      <c r="I12" s="101" t="s">
        <v>41</v>
      </c>
      <c r="J12" s="101"/>
      <c r="K12" s="6"/>
      <c r="L12" s="101" t="s">
        <v>43</v>
      </c>
      <c r="M12" s="101"/>
      <c r="N12" s="6"/>
      <c r="O12" s="101" t="s">
        <v>45</v>
      </c>
      <c r="P12" s="101"/>
      <c r="Q12" s="6"/>
      <c r="R12" s="101" t="s">
        <v>18</v>
      </c>
      <c r="S12" s="101"/>
      <c r="T12" s="6"/>
      <c r="V12" s="101" t="s">
        <v>16</v>
      </c>
      <c r="W12" s="101"/>
      <c r="X12" s="6"/>
      <c r="Y12" s="101" t="s">
        <v>49</v>
      </c>
      <c r="Z12" s="101"/>
      <c r="AA12" s="6"/>
      <c r="AB12" s="101" t="s">
        <v>51</v>
      </c>
      <c r="AC12" s="101"/>
      <c r="AD12" s="6"/>
      <c r="AE12" s="101" t="s">
        <v>17</v>
      </c>
      <c r="AF12" s="101"/>
      <c r="AG12" s="6"/>
      <c r="AH12" s="101" t="s">
        <v>26</v>
      </c>
      <c r="AI12" s="101"/>
      <c r="AJ12" s="6"/>
      <c r="AK12" s="101" t="s">
        <v>41</v>
      </c>
      <c r="AL12" s="101"/>
      <c r="AM12" s="6"/>
      <c r="AN12" s="101" t="s">
        <v>43</v>
      </c>
      <c r="AO12" s="101"/>
      <c r="AP12" s="6"/>
      <c r="AQ12" s="101" t="s">
        <v>27</v>
      </c>
      <c r="AR12" s="101"/>
      <c r="AS12" s="6"/>
      <c r="AT12" s="101" t="s">
        <v>53</v>
      </c>
      <c r="AU12" s="101"/>
      <c r="AV12" s="6"/>
      <c r="AW12" s="101" t="s">
        <v>55</v>
      </c>
      <c r="AX12" s="101"/>
      <c r="AY12" s="6"/>
      <c r="AZ12" s="101" t="s">
        <v>18</v>
      </c>
      <c r="BA12" s="101"/>
      <c r="BB12" s="6"/>
      <c r="BC12" s="101" t="s">
        <v>56</v>
      </c>
      <c r="BD12" s="101"/>
      <c r="BE12" s="6"/>
      <c r="BF12" s="6"/>
      <c r="BG12" s="6"/>
      <c r="BH12" s="6" t="s">
        <v>23</v>
      </c>
      <c r="BJ12" s="101" t="s">
        <v>28</v>
      </c>
      <c r="BK12" s="101"/>
      <c r="BL12" s="6"/>
      <c r="BM12" s="6"/>
      <c r="BN12" s="101" t="s">
        <v>28</v>
      </c>
      <c r="BO12" s="101"/>
      <c r="BP12" s="6"/>
      <c r="BR12" s="109" t="s">
        <v>39</v>
      </c>
      <c r="BS12" s="110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01" t="s">
        <v>32</v>
      </c>
      <c r="BK51" s="101"/>
      <c r="BL51" s="101"/>
      <c r="BM51" s="101"/>
      <c r="BN51" s="101"/>
      <c r="BO51" s="101"/>
      <c r="BP51" s="6"/>
    </row>
    <row r="52" spans="1:87" s="5" customFormat="1" ht="12.75" x14ac:dyDescent="0.2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06"/>
      <c r="BK52" s="107"/>
      <c r="BL52" s="108"/>
      <c r="BM52" s="6"/>
      <c r="BN52" s="106"/>
      <c r="BO52" s="107"/>
      <c r="BP52" s="108"/>
      <c r="BY52" s="111" t="s">
        <v>68</v>
      </c>
      <c r="BZ52" s="112"/>
      <c r="CA52" s="112"/>
      <c r="CB52" s="112"/>
      <c r="CC52" s="112"/>
      <c r="CD52" s="112"/>
      <c r="CE52" s="112"/>
      <c r="CF52" s="112"/>
      <c r="CG52" s="112"/>
      <c r="CH52" s="112"/>
      <c r="CI52" s="113"/>
    </row>
    <row r="53" spans="1:87" s="2" customFormat="1" x14ac:dyDescent="0.2">
      <c r="C53" s="103" t="s">
        <v>33</v>
      </c>
      <c r="D53" s="103"/>
      <c r="E53" s="103"/>
      <c r="F53" s="103" t="s">
        <v>36</v>
      </c>
      <c r="G53" s="103"/>
      <c r="H53" s="103"/>
      <c r="I53" s="103" t="s">
        <v>40</v>
      </c>
      <c r="J53" s="103"/>
      <c r="K53" s="103"/>
      <c r="L53" s="103" t="s">
        <v>42</v>
      </c>
      <c r="M53" s="103"/>
      <c r="N53" s="103"/>
      <c r="O53" s="103" t="s">
        <v>44</v>
      </c>
      <c r="P53" s="103"/>
      <c r="Q53" s="103"/>
      <c r="R53" s="103" t="s">
        <v>38</v>
      </c>
      <c r="S53" s="103"/>
      <c r="T53" s="103"/>
      <c r="U53" s="7"/>
      <c r="V53" s="102" t="s">
        <v>35</v>
      </c>
      <c r="W53" s="102"/>
      <c r="X53" s="102"/>
      <c r="Y53" s="102" t="s">
        <v>48</v>
      </c>
      <c r="Z53" s="102"/>
      <c r="AA53" s="102"/>
      <c r="AB53" s="102" t="s">
        <v>50</v>
      </c>
      <c r="AC53" s="102"/>
      <c r="AD53" s="102"/>
      <c r="AE53" s="102" t="s">
        <v>34</v>
      </c>
      <c r="AF53" s="102"/>
      <c r="AG53" s="102"/>
      <c r="AH53" s="102" t="s">
        <v>36</v>
      </c>
      <c r="AI53" s="102"/>
      <c r="AJ53" s="102"/>
      <c r="AK53" s="102" t="s">
        <v>40</v>
      </c>
      <c r="AL53" s="102"/>
      <c r="AM53" s="102"/>
      <c r="AN53" s="102" t="s">
        <v>42</v>
      </c>
      <c r="AO53" s="102"/>
      <c r="AP53" s="102"/>
      <c r="AQ53" s="102" t="s">
        <v>37</v>
      </c>
      <c r="AR53" s="102"/>
      <c r="AS53" s="102"/>
      <c r="AT53" s="102" t="s">
        <v>52</v>
      </c>
      <c r="AU53" s="102"/>
      <c r="AV53" s="102"/>
      <c r="AW53" s="102" t="s">
        <v>54</v>
      </c>
      <c r="AX53" s="102"/>
      <c r="AY53" s="102"/>
      <c r="AZ53" s="102" t="s">
        <v>38</v>
      </c>
      <c r="BA53" s="102"/>
      <c r="BB53" s="102"/>
      <c r="BC53" s="102" t="s">
        <v>57</v>
      </c>
      <c r="BD53" s="102"/>
      <c r="BE53" s="102"/>
      <c r="BF53" s="7"/>
      <c r="BG53" s="7"/>
      <c r="BH53" s="7"/>
      <c r="BJ53" s="102"/>
      <c r="BK53" s="102"/>
      <c r="BL53" s="102"/>
      <c r="BM53" s="8"/>
      <c r="BN53" s="102"/>
      <c r="BO53" s="102"/>
      <c r="BP53" s="102"/>
      <c r="BY53" s="115" t="s">
        <v>69</v>
      </c>
      <c r="BZ53" s="115"/>
      <c r="CA53" s="115"/>
      <c r="CB53" s="115"/>
      <c r="CC53" s="115"/>
      <c r="CD53" s="8"/>
      <c r="CE53" s="115" t="s">
        <v>71</v>
      </c>
      <c r="CF53" s="115"/>
      <c r="CG53" s="115"/>
      <c r="CH53" s="8"/>
      <c r="CI53" s="8"/>
    </row>
    <row r="54" spans="1:87" s="5" customFormat="1" ht="12.75" customHeight="1" x14ac:dyDescent="0.2">
      <c r="C54" s="101" t="s">
        <v>14</v>
      </c>
      <c r="D54" s="101"/>
      <c r="E54" s="101"/>
      <c r="F54" s="101" t="s">
        <v>26</v>
      </c>
      <c r="G54" s="101"/>
      <c r="H54" s="101"/>
      <c r="I54" s="101" t="s">
        <v>41</v>
      </c>
      <c r="J54" s="101"/>
      <c r="K54" s="101"/>
      <c r="L54" s="101" t="s">
        <v>43</v>
      </c>
      <c r="M54" s="101"/>
      <c r="N54" s="101"/>
      <c r="O54" s="101" t="s">
        <v>45</v>
      </c>
      <c r="P54" s="101"/>
      <c r="Q54" s="101"/>
      <c r="R54" s="101" t="s">
        <v>18</v>
      </c>
      <c r="S54" s="101"/>
      <c r="T54" s="101"/>
      <c r="V54" s="101" t="s">
        <v>16</v>
      </c>
      <c r="W54" s="101"/>
      <c r="X54" s="101"/>
      <c r="Y54" s="101" t="s">
        <v>49</v>
      </c>
      <c r="Z54" s="101"/>
      <c r="AA54" s="101"/>
      <c r="AB54" s="101" t="s">
        <v>51</v>
      </c>
      <c r="AC54" s="101"/>
      <c r="AD54" s="101"/>
      <c r="AE54" s="101" t="s">
        <v>17</v>
      </c>
      <c r="AF54" s="101"/>
      <c r="AG54" s="101"/>
      <c r="AH54" s="101" t="s">
        <v>26</v>
      </c>
      <c r="AI54" s="101"/>
      <c r="AJ54" s="101"/>
      <c r="AK54" s="101" t="s">
        <v>41</v>
      </c>
      <c r="AL54" s="101"/>
      <c r="AM54" s="101"/>
      <c r="AN54" s="101" t="s">
        <v>43</v>
      </c>
      <c r="AO54" s="101"/>
      <c r="AP54" s="101"/>
      <c r="AQ54" s="101" t="s">
        <v>27</v>
      </c>
      <c r="AR54" s="101"/>
      <c r="AS54" s="101"/>
      <c r="AT54" s="101" t="s">
        <v>53</v>
      </c>
      <c r="AU54" s="101"/>
      <c r="AV54" s="101"/>
      <c r="AW54" s="101" t="s">
        <v>55</v>
      </c>
      <c r="AX54" s="101"/>
      <c r="AY54" s="101"/>
      <c r="AZ54" s="101" t="s">
        <v>18</v>
      </c>
      <c r="BA54" s="101"/>
      <c r="BB54" s="101"/>
      <c r="BC54" s="101" t="s">
        <v>56</v>
      </c>
      <c r="BD54" s="101"/>
      <c r="BE54" s="101"/>
      <c r="BF54" s="6"/>
      <c r="BG54" s="6"/>
      <c r="BH54" s="6"/>
      <c r="BJ54" s="101" t="s">
        <v>28</v>
      </c>
      <c r="BK54" s="101"/>
      <c r="BL54" s="101"/>
      <c r="BM54" s="6"/>
      <c r="BN54" s="101" t="s">
        <v>28</v>
      </c>
      <c r="BO54" s="101"/>
      <c r="BP54" s="101"/>
      <c r="BR54" s="101" t="s">
        <v>10</v>
      </c>
      <c r="BS54" s="101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2.75" x14ac:dyDescent="0.2">
      <c r="C94" s="100"/>
      <c r="D94" s="100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16" t="s">
        <v>76</v>
      </c>
      <c r="BZ94" s="116"/>
      <c r="CA94" s="116"/>
      <c r="CB94"/>
      <c r="CC94"/>
      <c r="CD94"/>
      <c r="CE94"/>
      <c r="CF94"/>
      <c r="CG94"/>
      <c r="CH94"/>
      <c r="CI94"/>
    </row>
    <row r="95" spans="1:87" s="5" customFormat="1" ht="12.75" x14ac:dyDescent="0.2">
      <c r="C95" s="104" t="s">
        <v>29</v>
      </c>
      <c r="D95" s="120"/>
      <c r="E95" s="120"/>
      <c r="F95" s="105"/>
      <c r="G95"/>
      <c r="H95" s="6"/>
      <c r="I95" s="104" t="s">
        <v>22</v>
      </c>
      <c r="J95" s="105"/>
      <c r="K95" s="6"/>
      <c r="L95" s="104" t="s">
        <v>22</v>
      </c>
      <c r="M95" s="105"/>
      <c r="N95" s="6"/>
      <c r="O95" s="104" t="s">
        <v>22</v>
      </c>
      <c r="P95" s="105"/>
      <c r="Q95" s="6"/>
      <c r="R95" s="104" t="s">
        <v>22</v>
      </c>
      <c r="S95" s="105"/>
      <c r="T95" s="6"/>
      <c r="U95" s="1"/>
      <c r="V95" s="104" t="s">
        <v>22</v>
      </c>
      <c r="W95" s="105"/>
      <c r="X95" s="19"/>
      <c r="Y95" s="104" t="s">
        <v>22</v>
      </c>
      <c r="Z95" s="105"/>
      <c r="AA95" s="19"/>
      <c r="AB95" s="104" t="s">
        <v>22</v>
      </c>
      <c r="AC95" s="105"/>
      <c r="AD95" s="19"/>
      <c r="AE95" s="104" t="s">
        <v>22</v>
      </c>
      <c r="AF95" s="105"/>
      <c r="AG95" s="19"/>
      <c r="AH95" s="104" t="s">
        <v>22</v>
      </c>
      <c r="AI95" s="105"/>
      <c r="AJ95" s="19"/>
      <c r="AK95" s="104" t="s">
        <v>22</v>
      </c>
      <c r="AL95" s="105"/>
      <c r="AM95" s="19"/>
      <c r="AN95" s="104" t="s">
        <v>22</v>
      </c>
      <c r="AO95" s="105"/>
      <c r="AP95" s="19"/>
      <c r="AQ95" s="104" t="s">
        <v>22</v>
      </c>
      <c r="AR95" s="105"/>
      <c r="AS95" s="19"/>
      <c r="AT95" s="104" t="s">
        <v>22</v>
      </c>
      <c r="AU95" s="105"/>
      <c r="AV95" s="19"/>
      <c r="AW95" s="104" t="s">
        <v>22</v>
      </c>
      <c r="AX95" s="105"/>
      <c r="AY95" s="19"/>
      <c r="AZ95" s="104" t="s">
        <v>22</v>
      </c>
      <c r="BA95" s="105"/>
      <c r="BB95" s="19"/>
      <c r="BC95" s="104" t="s">
        <v>22</v>
      </c>
      <c r="BD95" s="105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2.75" x14ac:dyDescent="0.2">
      <c r="C96" s="101"/>
      <c r="D96" s="101"/>
      <c r="E96" s="6" t="s">
        <v>30</v>
      </c>
      <c r="F96"/>
      <c r="G96"/>
      <c r="H96" s="6"/>
      <c r="I96" s="101" t="s">
        <v>28</v>
      </c>
      <c r="J96" s="101"/>
      <c r="K96" s="6"/>
      <c r="L96" s="101" t="s">
        <v>28</v>
      </c>
      <c r="M96" s="101"/>
      <c r="N96" s="6"/>
      <c r="O96" s="101" t="s">
        <v>28</v>
      </c>
      <c r="P96" s="101"/>
      <c r="Q96" s="6"/>
      <c r="R96" s="101" t="s">
        <v>28</v>
      </c>
      <c r="S96" s="101"/>
      <c r="T96" s="6"/>
      <c r="V96" s="101" t="s">
        <v>28</v>
      </c>
      <c r="W96" s="101"/>
      <c r="X96" s="6"/>
      <c r="Y96" s="101" t="s">
        <v>28</v>
      </c>
      <c r="Z96" s="101"/>
      <c r="AA96" s="6"/>
      <c r="AB96" s="101" t="s">
        <v>28</v>
      </c>
      <c r="AC96" s="101"/>
      <c r="AD96" s="6"/>
      <c r="AE96" s="101" t="s">
        <v>28</v>
      </c>
      <c r="AF96" s="101"/>
      <c r="AG96" s="6"/>
      <c r="AH96" s="101" t="s">
        <v>28</v>
      </c>
      <c r="AI96" s="101"/>
      <c r="AJ96" s="6"/>
      <c r="AK96" s="101" t="s">
        <v>28</v>
      </c>
      <c r="AL96" s="101"/>
      <c r="AM96" s="6"/>
      <c r="AN96" s="101" t="s">
        <v>28</v>
      </c>
      <c r="AO96" s="101"/>
      <c r="AP96" s="6"/>
      <c r="AQ96" s="101" t="s">
        <v>28</v>
      </c>
      <c r="AR96" s="101"/>
      <c r="AS96" s="6"/>
      <c r="AT96" s="101" t="s">
        <v>28</v>
      </c>
      <c r="AU96" s="101"/>
      <c r="AV96" s="6"/>
      <c r="AW96" s="101" t="s">
        <v>28</v>
      </c>
      <c r="AX96" s="101"/>
      <c r="AY96" s="6"/>
      <c r="AZ96" s="101" t="s">
        <v>28</v>
      </c>
      <c r="BA96" s="101"/>
      <c r="BB96" s="6"/>
      <c r="BC96" s="101" t="s">
        <v>28</v>
      </c>
      <c r="BD96" s="101"/>
      <c r="BE96" s="6"/>
      <c r="BF96" s="6"/>
      <c r="BG96" s="6"/>
      <c r="BH96" s="6"/>
      <c r="BJ96" s="101"/>
      <c r="BK96" s="101"/>
      <c r="BL96" s="6"/>
      <c r="BM96" s="6"/>
      <c r="BN96" s="101"/>
      <c r="BO96" s="101"/>
      <c r="BP96" s="6"/>
      <c r="BR96" s="101"/>
      <c r="BS96" s="101"/>
      <c r="CB96"/>
      <c r="CC96"/>
      <c r="CD96"/>
      <c r="CE96"/>
      <c r="CF96"/>
      <c r="CG96"/>
      <c r="CH96" s="2"/>
      <c r="CI96" s="2"/>
    </row>
    <row r="97" spans="1:87" s="9" customFormat="1" ht="12.75" x14ac:dyDescent="0.2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17" t="s">
        <v>79</v>
      </c>
      <c r="B133" s="118"/>
      <c r="C133" s="118"/>
      <c r="D133" s="118"/>
      <c r="E133" s="118"/>
      <c r="F133" s="119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2.75" x14ac:dyDescent="0.2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  <mergeCell ref="BY53:CC53"/>
    <mergeCell ref="CE53:CG53"/>
    <mergeCell ref="BJ53:BL53"/>
    <mergeCell ref="AW12:AX12"/>
    <mergeCell ref="AZ12:BA12"/>
    <mergeCell ref="BC12:BD12"/>
    <mergeCell ref="AH12:AI12"/>
    <mergeCell ref="AK12:AL12"/>
    <mergeCell ref="BY10:CI10"/>
    <mergeCell ref="BY52:CI52"/>
    <mergeCell ref="BY11:BZ11"/>
    <mergeCell ref="CB11:CF11"/>
    <mergeCell ref="CH11:CI11"/>
    <mergeCell ref="C53:E53"/>
    <mergeCell ref="C54:E54"/>
    <mergeCell ref="F54:H54"/>
    <mergeCell ref="I54:K54"/>
    <mergeCell ref="F53:H53"/>
    <mergeCell ref="AB12:AC12"/>
    <mergeCell ref="AZ11:BA11"/>
    <mergeCell ref="BC11:BD11"/>
    <mergeCell ref="AQ12:AR12"/>
    <mergeCell ref="L53:N53"/>
    <mergeCell ref="AB11:AC11"/>
    <mergeCell ref="AE11:AF11"/>
    <mergeCell ref="AH11:AI11"/>
    <mergeCell ref="AW11:AX11"/>
    <mergeCell ref="AT12:AU12"/>
    <mergeCell ref="Y12:Z12"/>
    <mergeCell ref="Y11:Z11"/>
    <mergeCell ref="I53:K53"/>
    <mergeCell ref="I96:J96"/>
    <mergeCell ref="L96:M96"/>
    <mergeCell ref="O96:P96"/>
    <mergeCell ref="R96:S96"/>
    <mergeCell ref="V96:W96"/>
    <mergeCell ref="R11:S11"/>
    <mergeCell ref="R12:S12"/>
    <mergeCell ref="O53:Q53"/>
    <mergeCell ref="V11:W11"/>
    <mergeCell ref="V12:W12"/>
    <mergeCell ref="I95:J95"/>
    <mergeCell ref="L95:M95"/>
    <mergeCell ref="O95:P95"/>
    <mergeCell ref="R95:S95"/>
    <mergeCell ref="R53:T53"/>
    <mergeCell ref="V95:W95"/>
    <mergeCell ref="AH95:AI95"/>
    <mergeCell ref="AB96:AC96"/>
    <mergeCell ref="AE96:AF96"/>
    <mergeCell ref="AH96:AI96"/>
    <mergeCell ref="AE95:AF95"/>
    <mergeCell ref="Y95:Z95"/>
    <mergeCell ref="AT95:AU95"/>
    <mergeCell ref="AW95:AX95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F12:G12"/>
    <mergeCell ref="I12:J12"/>
    <mergeCell ref="L12:M12"/>
    <mergeCell ref="O12:P12"/>
    <mergeCell ref="BJ51:BO51"/>
    <mergeCell ref="AE54:AG54"/>
    <mergeCell ref="V54:X54"/>
    <mergeCell ref="AW54:AY54"/>
    <mergeCell ref="AN12:AO12"/>
    <mergeCell ref="AE12:AF12"/>
    <mergeCell ref="AQ96:AR96"/>
    <mergeCell ref="AT96:AU96"/>
    <mergeCell ref="AW96:AX96"/>
    <mergeCell ref="AZ96:BA96"/>
    <mergeCell ref="AK96:AL96"/>
    <mergeCell ref="BR12:BS12"/>
    <mergeCell ref="AN96:AO96"/>
    <mergeCell ref="AK95:AL95"/>
    <mergeCell ref="AN95:AO95"/>
    <mergeCell ref="AQ95:AR95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</mergeCells>
  <pageMargins left="0.75" right="0.75" top="1" bottom="1" header="0.5" footer="0.5"/>
  <pageSetup paperSize="5" scale="50" fitToHeight="0" orientation="landscape" verticalDpi="0" r:id="rId1"/>
  <headerFooter alignWithMargins="0"/>
  <rowBreaks count="2" manualBreakCount="2">
    <brk id="49" max="70" man="1"/>
    <brk id="92" max="7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zoomScale="90" workbookViewId="0">
      <selection activeCell="AO43" sqref="AO43:AO5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7109375" style="1" customWidth="1"/>
    <col min="42" max="42" width="11.42578125" style="1" bestFit="1" customWidth="1"/>
    <col min="43" max="43" width="7.4257812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x14ac:dyDescent="0.2">
      <c r="B72" s="61" t="s">
        <v>95</v>
      </c>
      <c r="K72" s="16"/>
      <c r="AR72" s="17"/>
    </row>
    <row r="73" spans="1:44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21" t="s">
        <v>79</v>
      </c>
      <c r="AL87" s="122"/>
      <c r="AM87" s="122"/>
      <c r="AN87" s="122"/>
      <c r="AO87" s="122"/>
      <c r="AP87" s="123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ageMargins left="0.5" right="0.5" top="0.5" bottom="0.5" header="0.5" footer="0.5"/>
  <pageSetup paperSize="5" scale="5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AI79" activePane="bottomRight" state="frozen"/>
      <selection activeCell="A4" sqref="A4"/>
      <selection pane="topRight" activeCell="I4" sqref="I4"/>
      <selection pane="bottomLeft" activeCell="A8" sqref="A8"/>
      <selection pane="bottomRight" activeCell="AO121" sqref="AO121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80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1" t="s">
        <v>79</v>
      </c>
      <c r="AL105" s="122"/>
      <c r="AM105" s="122"/>
      <c r="AN105" s="122"/>
      <c r="AO105" s="122"/>
      <c r="AP105" s="123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J8" activePane="bottomRight" state="frozen"/>
      <selection activeCell="A4" sqref="A4"/>
      <selection pane="topRight" activeCell="I4" sqref="I4"/>
      <selection pane="bottomLeft" activeCell="A8" sqref="A8"/>
      <selection pane="bottomRight" activeCell="G85" sqref="G8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11">
        <f t="shared" si="29"/>
        <v>13570</v>
      </c>
      <c r="Z51" s="11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11">
        <f t="shared" si="54"/>
        <v>0</v>
      </c>
      <c r="Z82" s="11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1" t="s">
        <v>79</v>
      </c>
      <c r="AL105" s="122"/>
      <c r="AM105" s="122"/>
      <c r="AN105" s="122"/>
      <c r="AO105" s="122"/>
      <c r="AP105" s="123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abSelected="1" topLeftCell="A4" zoomScale="90" workbookViewId="0">
      <pane xSplit="8" ySplit="4" topLeftCell="AF48" activePane="bottomRight" state="frozen"/>
      <selection activeCell="A4" sqref="A4"/>
      <selection pane="topRight" activeCell="I4" sqref="I4"/>
      <selection pane="bottomLeft" activeCell="A8" sqref="A8"/>
      <selection pane="bottomRight" activeCell="AO74" sqref="AO74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119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1" t="s">
        <v>79</v>
      </c>
      <c r="AL105" s="122"/>
      <c r="AM105" s="122"/>
      <c r="AN105" s="122"/>
      <c r="AO105" s="122"/>
      <c r="AP105" s="123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3037679.9079999998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11131.660000000002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8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I77" activePane="bottomRight" state="frozen"/>
      <selection activeCell="A4" sqref="A4"/>
      <selection pane="topRight" activeCell="I4" sqref="I4"/>
      <selection pane="bottomLeft" activeCell="A8" sqref="A8"/>
      <selection pane="bottomRight" activeCell="O82" sqref="O82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10000</v>
      </c>
      <c r="J13" s="60">
        <f t="shared" ref="J13:AL13" si="3">I13</f>
        <v>10000</v>
      </c>
      <c r="K13" s="60">
        <f t="shared" si="3"/>
        <v>10000</v>
      </c>
      <c r="L13" s="60">
        <f t="shared" si="3"/>
        <v>10000</v>
      </c>
      <c r="M13" s="60">
        <f t="shared" si="3"/>
        <v>10000</v>
      </c>
      <c r="N13" s="60">
        <f t="shared" si="3"/>
        <v>10000</v>
      </c>
      <c r="O13" s="60">
        <f t="shared" si="3"/>
        <v>10000</v>
      </c>
      <c r="P13" s="60">
        <f t="shared" si="3"/>
        <v>10000</v>
      </c>
      <c r="Q13" s="60">
        <f t="shared" si="3"/>
        <v>10000</v>
      </c>
      <c r="R13" s="60">
        <f t="shared" si="3"/>
        <v>10000</v>
      </c>
      <c r="S13" s="60">
        <f t="shared" si="3"/>
        <v>10000</v>
      </c>
      <c r="T13" s="60">
        <f t="shared" si="3"/>
        <v>10000</v>
      </c>
      <c r="U13" s="60">
        <f t="shared" si="3"/>
        <v>10000</v>
      </c>
      <c r="V13" s="60">
        <f t="shared" si="3"/>
        <v>10000</v>
      </c>
      <c r="W13" s="60">
        <f t="shared" si="3"/>
        <v>10000</v>
      </c>
      <c r="X13" s="60">
        <f t="shared" si="3"/>
        <v>10000</v>
      </c>
      <c r="Y13" s="60">
        <f t="shared" si="3"/>
        <v>10000</v>
      </c>
      <c r="Z13" s="60">
        <f t="shared" si="3"/>
        <v>10000</v>
      </c>
      <c r="AA13" s="60">
        <f t="shared" si="3"/>
        <v>10000</v>
      </c>
      <c r="AB13" s="60">
        <f t="shared" si="3"/>
        <v>10000</v>
      </c>
      <c r="AC13" s="60">
        <f t="shared" si="3"/>
        <v>10000</v>
      </c>
      <c r="AD13" s="60">
        <f t="shared" si="3"/>
        <v>10000</v>
      </c>
      <c r="AE13" s="60">
        <f t="shared" si="3"/>
        <v>10000</v>
      </c>
      <c r="AF13" s="60">
        <f t="shared" si="3"/>
        <v>10000</v>
      </c>
      <c r="AG13" s="60">
        <f t="shared" si="3"/>
        <v>10000</v>
      </c>
      <c r="AH13" s="60">
        <f t="shared" si="3"/>
        <v>10000</v>
      </c>
      <c r="AI13" s="60">
        <f t="shared" si="3"/>
        <v>10000</v>
      </c>
      <c r="AJ13" s="60">
        <f t="shared" si="3"/>
        <v>10000</v>
      </c>
      <c r="AK13" s="60">
        <f t="shared" si="3"/>
        <v>10000</v>
      </c>
      <c r="AL13" s="60">
        <f t="shared" si="3"/>
        <v>10000</v>
      </c>
      <c r="AM13" s="60">
        <v>0</v>
      </c>
      <c r="AO13" s="16">
        <f t="shared" si="1"/>
        <v>300000</v>
      </c>
      <c r="AP13" s="16">
        <f t="shared" si="2"/>
        <v>720299.99999999988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10000</v>
      </c>
      <c r="J16" s="60">
        <f t="shared" ref="J16:AL16" si="5">I16</f>
        <v>10000</v>
      </c>
      <c r="K16" s="60">
        <f t="shared" si="5"/>
        <v>10000</v>
      </c>
      <c r="L16" s="60">
        <f t="shared" si="5"/>
        <v>10000</v>
      </c>
      <c r="M16" s="60">
        <f t="shared" si="5"/>
        <v>10000</v>
      </c>
      <c r="N16" s="60">
        <f t="shared" si="5"/>
        <v>10000</v>
      </c>
      <c r="O16" s="60">
        <f t="shared" si="5"/>
        <v>10000</v>
      </c>
      <c r="P16" s="60">
        <f t="shared" si="5"/>
        <v>10000</v>
      </c>
      <c r="Q16" s="60">
        <f t="shared" si="5"/>
        <v>10000</v>
      </c>
      <c r="R16" s="60">
        <f t="shared" si="5"/>
        <v>10000</v>
      </c>
      <c r="S16" s="60">
        <f t="shared" si="5"/>
        <v>10000</v>
      </c>
      <c r="T16" s="60">
        <f t="shared" si="5"/>
        <v>10000</v>
      </c>
      <c r="U16" s="60">
        <f t="shared" si="5"/>
        <v>10000</v>
      </c>
      <c r="V16" s="60">
        <f t="shared" si="5"/>
        <v>10000</v>
      </c>
      <c r="W16" s="60">
        <f t="shared" si="5"/>
        <v>10000</v>
      </c>
      <c r="X16" s="60">
        <f t="shared" si="5"/>
        <v>10000</v>
      </c>
      <c r="Y16" s="60">
        <f t="shared" si="5"/>
        <v>10000</v>
      </c>
      <c r="Z16" s="60">
        <f t="shared" si="5"/>
        <v>10000</v>
      </c>
      <c r="AA16" s="60">
        <f t="shared" si="5"/>
        <v>10000</v>
      </c>
      <c r="AB16" s="60">
        <f t="shared" si="5"/>
        <v>10000</v>
      </c>
      <c r="AC16" s="60">
        <f t="shared" si="5"/>
        <v>10000</v>
      </c>
      <c r="AD16" s="60">
        <f t="shared" si="5"/>
        <v>10000</v>
      </c>
      <c r="AE16" s="60">
        <f t="shared" si="5"/>
        <v>10000</v>
      </c>
      <c r="AF16" s="60">
        <f t="shared" si="5"/>
        <v>10000</v>
      </c>
      <c r="AG16" s="60">
        <f t="shared" si="5"/>
        <v>10000</v>
      </c>
      <c r="AH16" s="60">
        <f t="shared" si="5"/>
        <v>10000</v>
      </c>
      <c r="AI16" s="60">
        <f t="shared" si="5"/>
        <v>10000</v>
      </c>
      <c r="AJ16" s="60">
        <f t="shared" si="5"/>
        <v>10000</v>
      </c>
      <c r="AK16" s="60">
        <f t="shared" si="5"/>
        <v>10000</v>
      </c>
      <c r="AL16" s="60">
        <f t="shared" si="5"/>
        <v>10000</v>
      </c>
      <c r="AM16" s="60">
        <v>0</v>
      </c>
      <c r="AO16" s="60">
        <f t="shared" si="1"/>
        <v>300000</v>
      </c>
      <c r="AP16" s="60">
        <f t="shared" si="2"/>
        <v>720299.99999999988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L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si="12"/>
        <v>15000</v>
      </c>
      <c r="Y23" s="16">
        <f t="shared" si="12"/>
        <v>15000</v>
      </c>
      <c r="Z23" s="16">
        <f t="shared" si="12"/>
        <v>15000</v>
      </c>
      <c r="AA23" s="16">
        <f t="shared" si="12"/>
        <v>15000</v>
      </c>
      <c r="AB23" s="16">
        <f t="shared" si="12"/>
        <v>15000</v>
      </c>
      <c r="AC23" s="16">
        <f t="shared" si="12"/>
        <v>15000</v>
      </c>
      <c r="AD23" s="16">
        <f t="shared" si="12"/>
        <v>15000</v>
      </c>
      <c r="AE23" s="16">
        <f t="shared" si="12"/>
        <v>15000</v>
      </c>
      <c r="AF23" s="16">
        <f t="shared" si="12"/>
        <v>15000</v>
      </c>
      <c r="AG23" s="16">
        <f t="shared" si="12"/>
        <v>15000</v>
      </c>
      <c r="AH23" s="16">
        <f t="shared" si="12"/>
        <v>15000</v>
      </c>
      <c r="AI23" s="16">
        <f t="shared" si="12"/>
        <v>15000</v>
      </c>
      <c r="AJ23" s="16">
        <f t="shared" si="12"/>
        <v>15000</v>
      </c>
      <c r="AK23" s="16">
        <f t="shared" si="12"/>
        <v>15000</v>
      </c>
      <c r="AL23" s="16">
        <f t="shared" si="12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AL30" si="13">I30</f>
        <v>5000</v>
      </c>
      <c r="K30" s="16">
        <f t="shared" si="13"/>
        <v>5000</v>
      </c>
      <c r="L30" s="16">
        <f t="shared" si="13"/>
        <v>5000</v>
      </c>
      <c r="M30" s="16">
        <f t="shared" si="13"/>
        <v>5000</v>
      </c>
      <c r="N30" s="16">
        <f t="shared" si="13"/>
        <v>5000</v>
      </c>
      <c r="O30" s="16">
        <f t="shared" si="13"/>
        <v>5000</v>
      </c>
      <c r="P30" s="16">
        <f t="shared" si="13"/>
        <v>5000</v>
      </c>
      <c r="Q30" s="16">
        <f t="shared" si="13"/>
        <v>5000</v>
      </c>
      <c r="R30" s="16">
        <f t="shared" si="13"/>
        <v>5000</v>
      </c>
      <c r="S30" s="16">
        <f t="shared" si="13"/>
        <v>5000</v>
      </c>
      <c r="T30" s="16">
        <f t="shared" si="13"/>
        <v>5000</v>
      </c>
      <c r="U30" s="16">
        <f t="shared" si="13"/>
        <v>5000</v>
      </c>
      <c r="V30" s="16">
        <f t="shared" si="13"/>
        <v>5000</v>
      </c>
      <c r="W30" s="16">
        <f t="shared" si="13"/>
        <v>5000</v>
      </c>
      <c r="X30" s="16">
        <f t="shared" si="13"/>
        <v>5000</v>
      </c>
      <c r="Y30" s="16">
        <f t="shared" si="13"/>
        <v>5000</v>
      </c>
      <c r="Z30" s="16">
        <f t="shared" si="13"/>
        <v>5000</v>
      </c>
      <c r="AA30" s="16">
        <f t="shared" si="13"/>
        <v>5000</v>
      </c>
      <c r="AB30" s="16">
        <f t="shared" si="13"/>
        <v>5000</v>
      </c>
      <c r="AC30" s="16">
        <f t="shared" si="13"/>
        <v>5000</v>
      </c>
      <c r="AD30" s="16">
        <f t="shared" si="13"/>
        <v>5000</v>
      </c>
      <c r="AE30" s="16">
        <f t="shared" si="13"/>
        <v>5000</v>
      </c>
      <c r="AF30" s="16">
        <f t="shared" si="13"/>
        <v>5000</v>
      </c>
      <c r="AG30" s="16">
        <f t="shared" si="13"/>
        <v>5000</v>
      </c>
      <c r="AH30" s="16">
        <f t="shared" si="13"/>
        <v>5000</v>
      </c>
      <c r="AI30" s="16">
        <f t="shared" si="13"/>
        <v>5000</v>
      </c>
      <c r="AJ30" s="16">
        <f t="shared" si="13"/>
        <v>5000</v>
      </c>
      <c r="AK30" s="16">
        <f t="shared" si="13"/>
        <v>5000</v>
      </c>
      <c r="AL30" s="16">
        <f t="shared" si="13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L32" si="15">I32</f>
        <v>0</v>
      </c>
      <c r="K32" s="60">
        <f t="shared" si="15"/>
        <v>0</v>
      </c>
      <c r="L32" s="60">
        <f t="shared" si="15"/>
        <v>0</v>
      </c>
      <c r="M32" s="60">
        <f t="shared" si="15"/>
        <v>0</v>
      </c>
      <c r="N32" s="60">
        <f t="shared" si="15"/>
        <v>0</v>
      </c>
      <c r="O32" s="60">
        <f t="shared" si="15"/>
        <v>0</v>
      </c>
      <c r="P32" s="60">
        <f t="shared" si="15"/>
        <v>0</v>
      </c>
      <c r="Q32" s="60">
        <f t="shared" si="15"/>
        <v>0</v>
      </c>
      <c r="R32" s="60">
        <f t="shared" si="15"/>
        <v>0</v>
      </c>
      <c r="S32" s="60">
        <f t="shared" si="15"/>
        <v>0</v>
      </c>
      <c r="T32" s="60">
        <f t="shared" si="15"/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>AL32</f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 t="shared" si="16"/>
        <v>25000</v>
      </c>
      <c r="AL33" s="58">
        <f t="shared" si="16"/>
        <v>25000</v>
      </c>
      <c r="AM33" s="58">
        <f t="shared" si="16"/>
        <v>0</v>
      </c>
      <c r="AO33" s="20">
        <f>SUM(AO20:AO32)</f>
        <v>750000</v>
      </c>
      <c r="AP33" s="20">
        <f>SUM(AP20:AP32)</f>
        <v>2155125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 t="shared" ref="AO45:AO60" si="18">SUM(I45:AN45)-AQ45</f>
        <v>0</v>
      </c>
      <c r="AP45" s="17">
        <f t="shared" ref="AP45:AP60" si="19">AO45*E45</f>
        <v>0</v>
      </c>
      <c r="AQ45" s="16">
        <f t="shared" ref="AQ45:AQ60" si="20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1">I21-I77</f>
        <v>0</v>
      </c>
      <c r="J46" s="11">
        <f t="shared" si="21"/>
        <v>0</v>
      </c>
      <c r="K46" s="11">
        <f t="shared" si="21"/>
        <v>0</v>
      </c>
      <c r="L46" s="11">
        <f t="shared" si="21"/>
        <v>0</v>
      </c>
      <c r="M46" s="11">
        <f t="shared" si="21"/>
        <v>0</v>
      </c>
      <c r="N46" s="11">
        <f t="shared" si="21"/>
        <v>0</v>
      </c>
      <c r="O46" s="11">
        <f t="shared" si="21"/>
        <v>0</v>
      </c>
      <c r="P46" s="11">
        <f t="shared" si="21"/>
        <v>0</v>
      </c>
      <c r="Q46" s="11">
        <f t="shared" si="21"/>
        <v>0</v>
      </c>
      <c r="R46" s="11">
        <f t="shared" si="21"/>
        <v>0</v>
      </c>
      <c r="S46" s="11">
        <f t="shared" si="21"/>
        <v>0</v>
      </c>
      <c r="T46" s="11">
        <f t="shared" si="21"/>
        <v>0</v>
      </c>
      <c r="U46" s="11">
        <f t="shared" si="21"/>
        <v>0</v>
      </c>
      <c r="V46" s="11">
        <f t="shared" si="21"/>
        <v>0</v>
      </c>
      <c r="W46" s="11">
        <f t="shared" si="21"/>
        <v>0</v>
      </c>
      <c r="X46" s="11">
        <f t="shared" si="21"/>
        <v>0</v>
      </c>
      <c r="Y46" s="11">
        <f t="shared" si="21"/>
        <v>0</v>
      </c>
      <c r="Z46" s="11">
        <f t="shared" si="21"/>
        <v>0</v>
      </c>
      <c r="AA46" s="11">
        <f t="shared" si="21"/>
        <v>0</v>
      </c>
      <c r="AB46" s="11">
        <f t="shared" si="21"/>
        <v>0</v>
      </c>
      <c r="AC46" s="11">
        <f t="shared" si="21"/>
        <v>0</v>
      </c>
      <c r="AD46" s="11">
        <f t="shared" si="21"/>
        <v>0</v>
      </c>
      <c r="AE46" s="11">
        <f t="shared" si="21"/>
        <v>0</v>
      </c>
      <c r="AF46" s="11">
        <f t="shared" si="21"/>
        <v>0</v>
      </c>
      <c r="AG46" s="11">
        <f t="shared" si="21"/>
        <v>0</v>
      </c>
      <c r="AH46" s="11">
        <f t="shared" si="21"/>
        <v>0</v>
      </c>
      <c r="AI46" s="11">
        <f t="shared" si="21"/>
        <v>0</v>
      </c>
      <c r="AJ46" s="11">
        <f t="shared" si="21"/>
        <v>0</v>
      </c>
      <c r="AK46" s="11">
        <v>0</v>
      </c>
      <c r="AL46" s="11">
        <v>0</v>
      </c>
      <c r="AM46" s="11">
        <v>0</v>
      </c>
      <c r="AO46" s="16">
        <f t="shared" si="18"/>
        <v>0</v>
      </c>
      <c r="AP46" s="17">
        <f t="shared" si="19"/>
        <v>0</v>
      </c>
      <c r="AQ46" s="16">
        <f t="shared" si="20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-4297</v>
      </c>
      <c r="K47" s="11">
        <f t="shared" si="22"/>
        <v>-4066</v>
      </c>
      <c r="L47" s="11">
        <f t="shared" si="22"/>
        <v>-5067</v>
      </c>
      <c r="M47" s="11">
        <f t="shared" si="22"/>
        <v>-4651</v>
      </c>
      <c r="N47" s="11">
        <f t="shared" si="22"/>
        <v>-15000</v>
      </c>
      <c r="O47" s="11">
        <f t="shared" si="22"/>
        <v>-15000</v>
      </c>
      <c r="P47" s="11">
        <f t="shared" si="22"/>
        <v>-15000</v>
      </c>
      <c r="Q47" s="11">
        <f t="shared" si="22"/>
        <v>-15000</v>
      </c>
      <c r="R47" s="11">
        <f t="shared" si="22"/>
        <v>-15000</v>
      </c>
      <c r="S47" s="11">
        <f t="shared" si="22"/>
        <v>-15000</v>
      </c>
      <c r="T47" s="11">
        <f t="shared" si="22"/>
        <v>-15000</v>
      </c>
      <c r="U47" s="11">
        <f t="shared" si="22"/>
        <v>-15000</v>
      </c>
      <c r="V47" s="11">
        <f t="shared" si="22"/>
        <v>-15000</v>
      </c>
      <c r="W47" s="11">
        <f t="shared" si="22"/>
        <v>-15000</v>
      </c>
      <c r="X47" s="11">
        <f t="shared" si="22"/>
        <v>-15000</v>
      </c>
      <c r="Y47" s="11">
        <f t="shared" si="22"/>
        <v>-15000</v>
      </c>
      <c r="Z47" s="11">
        <f t="shared" si="22"/>
        <v>-15000</v>
      </c>
      <c r="AA47" s="11">
        <f t="shared" si="22"/>
        <v>-15000</v>
      </c>
      <c r="AB47" s="11">
        <f t="shared" si="22"/>
        <v>-15000</v>
      </c>
      <c r="AC47" s="11">
        <f t="shared" si="22"/>
        <v>-15000</v>
      </c>
      <c r="AD47" s="11">
        <f t="shared" si="22"/>
        <v>-15000</v>
      </c>
      <c r="AE47" s="11">
        <f t="shared" si="22"/>
        <v>-15000</v>
      </c>
      <c r="AF47" s="11">
        <f t="shared" si="22"/>
        <v>-15000</v>
      </c>
      <c r="AG47" s="11">
        <f t="shared" si="22"/>
        <v>-15000</v>
      </c>
      <c r="AH47" s="11">
        <f t="shared" si="22"/>
        <v>-15000</v>
      </c>
      <c r="AI47" s="11">
        <f t="shared" si="22"/>
        <v>-15000</v>
      </c>
      <c r="AJ47" s="11">
        <f t="shared" si="22"/>
        <v>-15000</v>
      </c>
      <c r="AK47" s="11">
        <v>0</v>
      </c>
      <c r="AL47" s="11">
        <v>0</v>
      </c>
      <c r="AM47" s="11">
        <v>0</v>
      </c>
      <c r="AO47" s="16">
        <f t="shared" si="18"/>
        <v>-359450.19</v>
      </c>
      <c r="AP47" s="17">
        <f t="shared" si="19"/>
        <v>-35945.019</v>
      </c>
      <c r="AQ47" s="16">
        <f t="shared" si="20"/>
        <v>-3630.81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15000</v>
      </c>
      <c r="J48" s="11">
        <f t="shared" si="23"/>
        <v>15000</v>
      </c>
      <c r="K48" s="11">
        <f t="shared" si="23"/>
        <v>15000</v>
      </c>
      <c r="L48" s="11">
        <f t="shared" si="23"/>
        <v>15000</v>
      </c>
      <c r="M48" s="11">
        <f t="shared" si="23"/>
        <v>15000</v>
      </c>
      <c r="N48" s="11">
        <f t="shared" si="23"/>
        <v>5974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18"/>
        <v>80164.259999999995</v>
      </c>
      <c r="AP48" s="17">
        <f t="shared" si="19"/>
        <v>8016.4259999999995</v>
      </c>
      <c r="AQ48" s="16">
        <f t="shared" si="20"/>
        <v>809.74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4">I10-I80</f>
        <v>0</v>
      </c>
      <c r="J49" s="11">
        <f t="shared" si="24"/>
        <v>0</v>
      </c>
      <c r="K49" s="11">
        <f t="shared" si="24"/>
        <v>0</v>
      </c>
      <c r="L49" s="11">
        <f t="shared" si="24"/>
        <v>0</v>
      </c>
      <c r="M49" s="11">
        <f t="shared" si="24"/>
        <v>0</v>
      </c>
      <c r="N49" s="11">
        <f t="shared" si="24"/>
        <v>0</v>
      </c>
      <c r="O49" s="11">
        <f t="shared" si="24"/>
        <v>0</v>
      </c>
      <c r="P49" s="11">
        <f t="shared" si="24"/>
        <v>0</v>
      </c>
      <c r="Q49" s="11">
        <f t="shared" si="24"/>
        <v>0</v>
      </c>
      <c r="R49" s="11">
        <f t="shared" si="24"/>
        <v>0</v>
      </c>
      <c r="S49" s="11">
        <f t="shared" si="24"/>
        <v>0</v>
      </c>
      <c r="T49" s="11">
        <f t="shared" si="24"/>
        <v>0</v>
      </c>
      <c r="U49" s="11">
        <f t="shared" si="24"/>
        <v>0</v>
      </c>
      <c r="V49" s="11">
        <f t="shared" si="24"/>
        <v>0</v>
      </c>
      <c r="W49" s="11">
        <f t="shared" si="24"/>
        <v>0</v>
      </c>
      <c r="X49" s="11">
        <f t="shared" si="24"/>
        <v>0</v>
      </c>
      <c r="Y49" s="11">
        <f t="shared" si="24"/>
        <v>0</v>
      </c>
      <c r="Z49" s="11">
        <f t="shared" si="24"/>
        <v>0</v>
      </c>
      <c r="AA49" s="11">
        <f t="shared" si="24"/>
        <v>0</v>
      </c>
      <c r="AB49" s="11">
        <f t="shared" si="24"/>
        <v>0</v>
      </c>
      <c r="AC49" s="11">
        <f t="shared" si="24"/>
        <v>0</v>
      </c>
      <c r="AD49" s="11">
        <f t="shared" si="24"/>
        <v>0</v>
      </c>
      <c r="AE49" s="11">
        <f t="shared" si="24"/>
        <v>0</v>
      </c>
      <c r="AF49" s="11">
        <f t="shared" si="24"/>
        <v>0</v>
      </c>
      <c r="AG49" s="11">
        <f t="shared" si="24"/>
        <v>0</v>
      </c>
      <c r="AH49" s="11">
        <f t="shared" si="24"/>
        <v>0</v>
      </c>
      <c r="AI49" s="11">
        <f t="shared" si="24"/>
        <v>0</v>
      </c>
      <c r="AJ49" s="11">
        <f t="shared" si="24"/>
        <v>0</v>
      </c>
      <c r="AK49" s="11">
        <f t="shared" si="24"/>
        <v>0</v>
      </c>
      <c r="AL49" s="11">
        <f t="shared" si="24"/>
        <v>0</v>
      </c>
      <c r="AM49" s="11">
        <f t="shared" si="24"/>
        <v>0</v>
      </c>
      <c r="AO49" s="16">
        <f t="shared" si="18"/>
        <v>0</v>
      </c>
      <c r="AP49" s="17">
        <f t="shared" si="19"/>
        <v>0</v>
      </c>
      <c r="AQ49" s="16">
        <f t="shared" si="20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5">I11-I81</f>
        <v>0</v>
      </c>
      <c r="J50" s="11">
        <f t="shared" si="25"/>
        <v>0</v>
      </c>
      <c r="K50" s="11">
        <f t="shared" si="25"/>
        <v>0</v>
      </c>
      <c r="L50" s="11">
        <f t="shared" si="25"/>
        <v>0</v>
      </c>
      <c r="M50" s="11">
        <f t="shared" si="25"/>
        <v>0</v>
      </c>
      <c r="N50" s="11">
        <f t="shared" si="25"/>
        <v>0</v>
      </c>
      <c r="O50" s="11">
        <f t="shared" si="25"/>
        <v>0</v>
      </c>
      <c r="P50" s="11">
        <f t="shared" si="25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si="25"/>
        <v>0</v>
      </c>
      <c r="U50" s="11">
        <f t="shared" si="25"/>
        <v>0</v>
      </c>
      <c r="V50" s="11">
        <f t="shared" si="25"/>
        <v>0</v>
      </c>
      <c r="W50" s="11">
        <f t="shared" si="25"/>
        <v>0</v>
      </c>
      <c r="X50" s="11">
        <f t="shared" si="25"/>
        <v>0</v>
      </c>
      <c r="Y50" s="11">
        <f t="shared" si="25"/>
        <v>0</v>
      </c>
      <c r="Z50" s="11">
        <f t="shared" si="25"/>
        <v>0</v>
      </c>
      <c r="AA50" s="11">
        <f t="shared" si="25"/>
        <v>0</v>
      </c>
      <c r="AB50" s="11">
        <f t="shared" si="25"/>
        <v>0</v>
      </c>
      <c r="AC50" s="11">
        <f t="shared" si="25"/>
        <v>0</v>
      </c>
      <c r="AD50" s="11">
        <f t="shared" si="25"/>
        <v>0</v>
      </c>
      <c r="AE50" s="11">
        <f t="shared" si="25"/>
        <v>0</v>
      </c>
      <c r="AF50" s="11">
        <f t="shared" si="25"/>
        <v>0</v>
      </c>
      <c r="AG50" s="11">
        <f t="shared" si="25"/>
        <v>0</v>
      </c>
      <c r="AH50" s="11">
        <f t="shared" si="25"/>
        <v>0</v>
      </c>
      <c r="AI50" s="11">
        <f t="shared" si="25"/>
        <v>0</v>
      </c>
      <c r="AJ50" s="11">
        <f t="shared" si="25"/>
        <v>0</v>
      </c>
      <c r="AK50" s="11">
        <f t="shared" si="25"/>
        <v>0</v>
      </c>
      <c r="AL50" s="11">
        <f t="shared" si="25"/>
        <v>0</v>
      </c>
      <c r="AM50" s="11">
        <f t="shared" si="25"/>
        <v>0</v>
      </c>
      <c r="AO50" s="16">
        <f t="shared" si="18"/>
        <v>0</v>
      </c>
      <c r="AP50" s="17">
        <f t="shared" si="19"/>
        <v>0</v>
      </c>
      <c r="AQ50" s="16">
        <f t="shared" si="20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6">I12+I24-I82</f>
        <v>0</v>
      </c>
      <c r="J51" s="11">
        <f t="shared" si="26"/>
        <v>0</v>
      </c>
      <c r="K51" s="11">
        <f t="shared" si="26"/>
        <v>0</v>
      </c>
      <c r="L51" s="11">
        <f t="shared" si="26"/>
        <v>0</v>
      </c>
      <c r="M51" s="11">
        <f t="shared" si="26"/>
        <v>0</v>
      </c>
      <c r="N51" s="11">
        <f t="shared" si="26"/>
        <v>0</v>
      </c>
      <c r="O51" s="11">
        <f t="shared" si="26"/>
        <v>0</v>
      </c>
      <c r="P51" s="11">
        <f t="shared" si="26"/>
        <v>0</v>
      </c>
      <c r="Q51" s="11">
        <f t="shared" si="26"/>
        <v>0</v>
      </c>
      <c r="R51" s="11">
        <f t="shared" si="26"/>
        <v>0</v>
      </c>
      <c r="S51" s="11">
        <f t="shared" si="26"/>
        <v>0</v>
      </c>
      <c r="T51" s="11">
        <f t="shared" si="26"/>
        <v>0</v>
      </c>
      <c r="U51" s="11">
        <f t="shared" si="26"/>
        <v>0</v>
      </c>
      <c r="V51" s="11">
        <f t="shared" si="26"/>
        <v>0</v>
      </c>
      <c r="W51" s="11">
        <f t="shared" si="26"/>
        <v>0</v>
      </c>
      <c r="X51" s="11">
        <f t="shared" si="26"/>
        <v>0</v>
      </c>
      <c r="Y51" s="11">
        <f t="shared" si="26"/>
        <v>0</v>
      </c>
      <c r="Z51" s="11">
        <f t="shared" si="26"/>
        <v>0</v>
      </c>
      <c r="AA51" s="11">
        <f t="shared" si="26"/>
        <v>0</v>
      </c>
      <c r="AB51" s="11">
        <f t="shared" si="26"/>
        <v>0</v>
      </c>
      <c r="AC51" s="11">
        <f t="shared" si="26"/>
        <v>0</v>
      </c>
      <c r="AD51" s="11">
        <f t="shared" si="26"/>
        <v>0</v>
      </c>
      <c r="AE51" s="11">
        <f t="shared" si="26"/>
        <v>0</v>
      </c>
      <c r="AF51" s="11">
        <f t="shared" si="26"/>
        <v>0</v>
      </c>
      <c r="AG51" s="11">
        <f t="shared" si="26"/>
        <v>0</v>
      </c>
      <c r="AH51" s="11">
        <f t="shared" si="26"/>
        <v>0</v>
      </c>
      <c r="AI51" s="11">
        <f t="shared" si="26"/>
        <v>0</v>
      </c>
      <c r="AJ51" s="11">
        <f t="shared" si="26"/>
        <v>0</v>
      </c>
      <c r="AK51" s="11">
        <f t="shared" si="26"/>
        <v>0</v>
      </c>
      <c r="AL51" s="11">
        <f t="shared" si="26"/>
        <v>0</v>
      </c>
      <c r="AM51" s="11">
        <f t="shared" si="26"/>
        <v>0</v>
      </c>
      <c r="AO51" s="16">
        <f t="shared" si="18"/>
        <v>0</v>
      </c>
      <c r="AP51" s="17">
        <f t="shared" si="19"/>
        <v>0</v>
      </c>
      <c r="AQ51" s="16">
        <f t="shared" si="20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27">I13+I25-I83</f>
        <v>10000</v>
      </c>
      <c r="J52" s="11">
        <f t="shared" si="27"/>
        <v>10000</v>
      </c>
      <c r="K52" s="11">
        <f t="shared" si="27"/>
        <v>10000</v>
      </c>
      <c r="L52" s="11">
        <f t="shared" si="27"/>
        <v>10000</v>
      </c>
      <c r="M52" s="11">
        <f t="shared" si="27"/>
        <v>10000</v>
      </c>
      <c r="N52" s="11">
        <f t="shared" si="27"/>
        <v>0</v>
      </c>
      <c r="O52" s="11">
        <f t="shared" si="27"/>
        <v>0</v>
      </c>
      <c r="P52" s="11">
        <f t="shared" si="27"/>
        <v>0</v>
      </c>
      <c r="Q52" s="11">
        <f t="shared" si="27"/>
        <v>0</v>
      </c>
      <c r="R52" s="11">
        <f t="shared" si="27"/>
        <v>0</v>
      </c>
      <c r="S52" s="11">
        <f t="shared" si="27"/>
        <v>0</v>
      </c>
      <c r="T52" s="11">
        <f t="shared" si="27"/>
        <v>0</v>
      </c>
      <c r="U52" s="11">
        <f t="shared" si="27"/>
        <v>0</v>
      </c>
      <c r="V52" s="11">
        <f t="shared" si="27"/>
        <v>0</v>
      </c>
      <c r="W52" s="11">
        <f t="shared" si="27"/>
        <v>0</v>
      </c>
      <c r="X52" s="11">
        <f t="shared" si="27"/>
        <v>0</v>
      </c>
      <c r="Y52" s="11">
        <f t="shared" si="27"/>
        <v>0</v>
      </c>
      <c r="Z52" s="11">
        <f t="shared" si="27"/>
        <v>0</v>
      </c>
      <c r="AA52" s="11">
        <f t="shared" si="27"/>
        <v>0</v>
      </c>
      <c r="AB52" s="11">
        <f t="shared" si="27"/>
        <v>0</v>
      </c>
      <c r="AC52" s="11">
        <f t="shared" si="27"/>
        <v>0</v>
      </c>
      <c r="AD52" s="11">
        <f t="shared" si="27"/>
        <v>0</v>
      </c>
      <c r="AE52" s="11">
        <f t="shared" si="27"/>
        <v>0</v>
      </c>
      <c r="AF52" s="11">
        <f t="shared" si="27"/>
        <v>0</v>
      </c>
      <c r="AG52" s="11">
        <f t="shared" si="27"/>
        <v>0</v>
      </c>
      <c r="AH52" s="11">
        <f t="shared" si="27"/>
        <v>0</v>
      </c>
      <c r="AI52" s="11">
        <f t="shared" si="27"/>
        <v>0</v>
      </c>
      <c r="AJ52" s="11">
        <f t="shared" si="27"/>
        <v>0</v>
      </c>
      <c r="AK52" s="11">
        <f t="shared" si="27"/>
        <v>0</v>
      </c>
      <c r="AL52" s="11">
        <f t="shared" si="27"/>
        <v>0</v>
      </c>
      <c r="AM52" s="11">
        <f t="shared" si="27"/>
        <v>-10000</v>
      </c>
      <c r="AO52" s="16">
        <f t="shared" si="18"/>
        <v>39600</v>
      </c>
      <c r="AP52" s="17">
        <f t="shared" si="19"/>
        <v>3960</v>
      </c>
      <c r="AQ52" s="16">
        <f t="shared" si="20"/>
        <v>400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28">I14+I26-I84</f>
        <v>0</v>
      </c>
      <c r="J53" s="11">
        <f t="shared" si="28"/>
        <v>0</v>
      </c>
      <c r="K53" s="11">
        <f t="shared" si="28"/>
        <v>0</v>
      </c>
      <c r="L53" s="11">
        <f t="shared" si="28"/>
        <v>0</v>
      </c>
      <c r="M53" s="11">
        <f t="shared" si="28"/>
        <v>0</v>
      </c>
      <c r="N53" s="11">
        <f t="shared" si="28"/>
        <v>0</v>
      </c>
      <c r="O53" s="11">
        <f t="shared" si="28"/>
        <v>0</v>
      </c>
      <c r="P53" s="11">
        <f t="shared" si="28"/>
        <v>0</v>
      </c>
      <c r="Q53" s="11">
        <f t="shared" si="28"/>
        <v>0</v>
      </c>
      <c r="R53" s="11">
        <f t="shared" si="28"/>
        <v>0</v>
      </c>
      <c r="S53" s="11">
        <f t="shared" si="28"/>
        <v>0</v>
      </c>
      <c r="T53" s="11">
        <f t="shared" si="28"/>
        <v>0</v>
      </c>
      <c r="U53" s="11">
        <f t="shared" si="28"/>
        <v>0</v>
      </c>
      <c r="V53" s="11">
        <f t="shared" si="28"/>
        <v>0</v>
      </c>
      <c r="W53" s="11">
        <f t="shared" si="28"/>
        <v>0</v>
      </c>
      <c r="X53" s="11">
        <f t="shared" si="28"/>
        <v>0</v>
      </c>
      <c r="Y53" s="11">
        <f t="shared" si="28"/>
        <v>0</v>
      </c>
      <c r="Z53" s="11">
        <f t="shared" si="28"/>
        <v>0</v>
      </c>
      <c r="AA53" s="11">
        <f t="shared" si="28"/>
        <v>0</v>
      </c>
      <c r="AB53" s="11">
        <f t="shared" si="28"/>
        <v>0</v>
      </c>
      <c r="AC53" s="11">
        <f t="shared" si="28"/>
        <v>0</v>
      </c>
      <c r="AD53" s="11">
        <f t="shared" si="28"/>
        <v>0</v>
      </c>
      <c r="AE53" s="11">
        <f t="shared" si="28"/>
        <v>0</v>
      </c>
      <c r="AF53" s="11">
        <f t="shared" si="28"/>
        <v>0</v>
      </c>
      <c r="AG53" s="11">
        <f t="shared" si="28"/>
        <v>0</v>
      </c>
      <c r="AH53" s="11">
        <f t="shared" si="28"/>
        <v>0</v>
      </c>
      <c r="AI53" s="11">
        <f t="shared" si="28"/>
        <v>0</v>
      </c>
      <c r="AJ53" s="11">
        <f t="shared" si="28"/>
        <v>0</v>
      </c>
      <c r="AK53" s="11">
        <f t="shared" si="28"/>
        <v>0</v>
      </c>
      <c r="AL53" s="11">
        <f t="shared" si="28"/>
        <v>0</v>
      </c>
      <c r="AM53" s="11">
        <f t="shared" si="28"/>
        <v>0</v>
      </c>
      <c r="AO53" s="16">
        <f t="shared" si="18"/>
        <v>0</v>
      </c>
      <c r="AP53" s="17">
        <f t="shared" si="19"/>
        <v>0</v>
      </c>
      <c r="AQ53" s="16">
        <f t="shared" si="20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29">I27-I85</f>
        <v>0</v>
      </c>
      <c r="J54" s="11">
        <f t="shared" si="29"/>
        <v>0</v>
      </c>
      <c r="K54" s="11">
        <f t="shared" si="29"/>
        <v>0</v>
      </c>
      <c r="L54" s="11">
        <f t="shared" si="29"/>
        <v>0</v>
      </c>
      <c r="M54" s="11">
        <f t="shared" si="29"/>
        <v>0</v>
      </c>
      <c r="N54" s="11">
        <f t="shared" si="29"/>
        <v>0</v>
      </c>
      <c r="O54" s="11">
        <f t="shared" si="29"/>
        <v>0</v>
      </c>
      <c r="P54" s="11">
        <f t="shared" si="29"/>
        <v>0</v>
      </c>
      <c r="Q54" s="11">
        <f t="shared" si="29"/>
        <v>0</v>
      </c>
      <c r="R54" s="11">
        <f t="shared" si="29"/>
        <v>0</v>
      </c>
      <c r="S54" s="11">
        <f t="shared" si="29"/>
        <v>0</v>
      </c>
      <c r="T54" s="11">
        <f t="shared" si="29"/>
        <v>0</v>
      </c>
      <c r="U54" s="11">
        <f t="shared" si="29"/>
        <v>0</v>
      </c>
      <c r="V54" s="11">
        <f t="shared" si="29"/>
        <v>0</v>
      </c>
      <c r="W54" s="11">
        <f t="shared" si="29"/>
        <v>0</v>
      </c>
      <c r="X54" s="11">
        <f t="shared" si="29"/>
        <v>0</v>
      </c>
      <c r="Y54" s="11">
        <f t="shared" si="29"/>
        <v>0</v>
      </c>
      <c r="Z54" s="11">
        <f t="shared" si="29"/>
        <v>0</v>
      </c>
      <c r="AA54" s="11">
        <f t="shared" si="29"/>
        <v>0</v>
      </c>
      <c r="AB54" s="11">
        <f t="shared" si="29"/>
        <v>0</v>
      </c>
      <c r="AC54" s="11">
        <f t="shared" si="29"/>
        <v>0</v>
      </c>
      <c r="AD54" s="11">
        <f t="shared" si="29"/>
        <v>0</v>
      </c>
      <c r="AE54" s="11">
        <f t="shared" si="29"/>
        <v>0</v>
      </c>
      <c r="AF54" s="11">
        <f t="shared" si="29"/>
        <v>0</v>
      </c>
      <c r="AG54" s="11">
        <f t="shared" si="29"/>
        <v>0</v>
      </c>
      <c r="AH54" s="11">
        <f t="shared" si="29"/>
        <v>0</v>
      </c>
      <c r="AI54" s="11">
        <f t="shared" si="29"/>
        <v>0</v>
      </c>
      <c r="AJ54" s="11">
        <f t="shared" si="29"/>
        <v>0</v>
      </c>
      <c r="AK54" s="11">
        <f t="shared" si="29"/>
        <v>0</v>
      </c>
      <c r="AL54" s="11">
        <f t="shared" si="29"/>
        <v>0</v>
      </c>
      <c r="AM54" s="11">
        <f t="shared" si="29"/>
        <v>0</v>
      </c>
      <c r="AO54" s="16">
        <f t="shared" si="18"/>
        <v>0</v>
      </c>
      <c r="AP54" s="17">
        <f t="shared" si="19"/>
        <v>0</v>
      </c>
      <c r="AQ54" s="16">
        <f t="shared" si="20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0">I28-I86</f>
        <v>0</v>
      </c>
      <c r="J55" s="11">
        <f t="shared" si="30"/>
        <v>0</v>
      </c>
      <c r="K55" s="11">
        <f t="shared" si="30"/>
        <v>0</v>
      </c>
      <c r="L55" s="11">
        <f t="shared" si="30"/>
        <v>0</v>
      </c>
      <c r="M55" s="11">
        <f t="shared" si="30"/>
        <v>0</v>
      </c>
      <c r="N55" s="11">
        <f t="shared" si="30"/>
        <v>0</v>
      </c>
      <c r="O55" s="11">
        <f t="shared" si="30"/>
        <v>0</v>
      </c>
      <c r="P55" s="11">
        <f t="shared" si="30"/>
        <v>0</v>
      </c>
      <c r="Q55" s="11">
        <f t="shared" si="30"/>
        <v>0</v>
      </c>
      <c r="R55" s="11">
        <f t="shared" si="30"/>
        <v>0</v>
      </c>
      <c r="S55" s="11">
        <f t="shared" si="30"/>
        <v>0</v>
      </c>
      <c r="T55" s="11">
        <f t="shared" si="30"/>
        <v>0</v>
      </c>
      <c r="U55" s="11">
        <f t="shared" si="30"/>
        <v>0</v>
      </c>
      <c r="V55" s="11">
        <f t="shared" si="30"/>
        <v>0</v>
      </c>
      <c r="W55" s="11">
        <f t="shared" si="30"/>
        <v>0</v>
      </c>
      <c r="X55" s="11">
        <f t="shared" si="30"/>
        <v>0</v>
      </c>
      <c r="Y55" s="11">
        <f t="shared" si="30"/>
        <v>0</v>
      </c>
      <c r="Z55" s="11">
        <f t="shared" si="30"/>
        <v>0</v>
      </c>
      <c r="AA55" s="11">
        <f t="shared" si="30"/>
        <v>0</v>
      </c>
      <c r="AB55" s="11">
        <f t="shared" si="30"/>
        <v>0</v>
      </c>
      <c r="AC55" s="11">
        <f t="shared" si="30"/>
        <v>0</v>
      </c>
      <c r="AD55" s="11">
        <f t="shared" si="30"/>
        <v>0</v>
      </c>
      <c r="AE55" s="11">
        <f t="shared" si="30"/>
        <v>0</v>
      </c>
      <c r="AF55" s="11">
        <f t="shared" si="30"/>
        <v>0</v>
      </c>
      <c r="AG55" s="11">
        <f t="shared" si="30"/>
        <v>0</v>
      </c>
      <c r="AH55" s="11">
        <f t="shared" si="30"/>
        <v>0</v>
      </c>
      <c r="AI55" s="11">
        <f t="shared" si="30"/>
        <v>0</v>
      </c>
      <c r="AJ55" s="11">
        <f t="shared" si="30"/>
        <v>0</v>
      </c>
      <c r="AK55" s="11">
        <f t="shared" si="30"/>
        <v>0</v>
      </c>
      <c r="AL55" s="11">
        <f t="shared" si="30"/>
        <v>0</v>
      </c>
      <c r="AM55" s="11">
        <f t="shared" si="30"/>
        <v>0</v>
      </c>
      <c r="AO55" s="16">
        <f t="shared" si="18"/>
        <v>0</v>
      </c>
      <c r="AP55" s="17">
        <f t="shared" si="19"/>
        <v>0</v>
      </c>
      <c r="AQ55" s="16">
        <f t="shared" si="20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1">I29-I87</f>
        <v>0</v>
      </c>
      <c r="J56" s="11">
        <f t="shared" si="31"/>
        <v>0</v>
      </c>
      <c r="K56" s="11">
        <f t="shared" si="31"/>
        <v>0</v>
      </c>
      <c r="L56" s="11">
        <f t="shared" si="31"/>
        <v>0</v>
      </c>
      <c r="M56" s="11">
        <f t="shared" si="31"/>
        <v>0</v>
      </c>
      <c r="N56" s="11">
        <f t="shared" si="31"/>
        <v>0</v>
      </c>
      <c r="O56" s="11">
        <f t="shared" si="31"/>
        <v>0</v>
      </c>
      <c r="P56" s="11">
        <f t="shared" si="31"/>
        <v>0</v>
      </c>
      <c r="Q56" s="11">
        <f t="shared" si="31"/>
        <v>0</v>
      </c>
      <c r="R56" s="11">
        <f t="shared" si="31"/>
        <v>0</v>
      </c>
      <c r="S56" s="11">
        <f t="shared" si="31"/>
        <v>0</v>
      </c>
      <c r="T56" s="11">
        <f t="shared" si="31"/>
        <v>0</v>
      </c>
      <c r="U56" s="11">
        <f t="shared" si="31"/>
        <v>0</v>
      </c>
      <c r="V56" s="11">
        <f t="shared" si="31"/>
        <v>0</v>
      </c>
      <c r="W56" s="11">
        <f t="shared" si="31"/>
        <v>0</v>
      </c>
      <c r="X56" s="11">
        <f t="shared" si="31"/>
        <v>0</v>
      </c>
      <c r="Y56" s="11">
        <f t="shared" si="31"/>
        <v>0</v>
      </c>
      <c r="Z56" s="11">
        <f t="shared" si="31"/>
        <v>0</v>
      </c>
      <c r="AA56" s="11">
        <f t="shared" si="31"/>
        <v>0</v>
      </c>
      <c r="AB56" s="11">
        <f t="shared" si="31"/>
        <v>0</v>
      </c>
      <c r="AC56" s="11">
        <f t="shared" si="31"/>
        <v>0</v>
      </c>
      <c r="AD56" s="11">
        <f t="shared" si="31"/>
        <v>0</v>
      </c>
      <c r="AE56" s="11">
        <f t="shared" si="31"/>
        <v>0</v>
      </c>
      <c r="AF56" s="11">
        <f t="shared" si="31"/>
        <v>0</v>
      </c>
      <c r="AG56" s="11">
        <f t="shared" si="31"/>
        <v>0</v>
      </c>
      <c r="AH56" s="11">
        <f t="shared" si="31"/>
        <v>0</v>
      </c>
      <c r="AI56" s="11">
        <f t="shared" si="31"/>
        <v>0</v>
      </c>
      <c r="AJ56" s="11">
        <f t="shared" si="31"/>
        <v>0</v>
      </c>
      <c r="AK56" s="11">
        <f t="shared" si="31"/>
        <v>0</v>
      </c>
      <c r="AL56" s="11">
        <f t="shared" si="31"/>
        <v>0</v>
      </c>
      <c r="AM56" s="11">
        <f t="shared" si="31"/>
        <v>0</v>
      </c>
      <c r="AO56" s="16">
        <f t="shared" si="18"/>
        <v>0</v>
      </c>
      <c r="AP56" s="17">
        <f t="shared" si="19"/>
        <v>0</v>
      </c>
      <c r="AQ56" s="16">
        <f t="shared" si="20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2">I15+I30-I88</f>
        <v>5000</v>
      </c>
      <c r="J57" s="11">
        <f t="shared" si="32"/>
        <v>5000</v>
      </c>
      <c r="K57" s="11">
        <f t="shared" si="32"/>
        <v>5000</v>
      </c>
      <c r="L57" s="11">
        <f t="shared" si="32"/>
        <v>5000</v>
      </c>
      <c r="M57" s="11">
        <f t="shared" si="32"/>
        <v>5000</v>
      </c>
      <c r="N57" s="11">
        <f t="shared" si="32"/>
        <v>0</v>
      </c>
      <c r="O57" s="11">
        <f t="shared" si="32"/>
        <v>0</v>
      </c>
      <c r="P57" s="11">
        <f t="shared" si="32"/>
        <v>0</v>
      </c>
      <c r="Q57" s="11">
        <f t="shared" si="32"/>
        <v>0</v>
      </c>
      <c r="R57" s="11">
        <f t="shared" si="32"/>
        <v>0</v>
      </c>
      <c r="S57" s="11">
        <f t="shared" si="32"/>
        <v>0</v>
      </c>
      <c r="T57" s="11">
        <f t="shared" si="32"/>
        <v>0</v>
      </c>
      <c r="U57" s="11">
        <f t="shared" si="32"/>
        <v>0</v>
      </c>
      <c r="V57" s="11">
        <f t="shared" si="32"/>
        <v>0</v>
      </c>
      <c r="W57" s="11">
        <f t="shared" si="32"/>
        <v>0</v>
      </c>
      <c r="X57" s="11">
        <f t="shared" si="32"/>
        <v>0</v>
      </c>
      <c r="Y57" s="11">
        <f t="shared" si="32"/>
        <v>0</v>
      </c>
      <c r="Z57" s="11">
        <f t="shared" si="32"/>
        <v>0</v>
      </c>
      <c r="AA57" s="11">
        <f t="shared" si="32"/>
        <v>0</v>
      </c>
      <c r="AB57" s="11">
        <f t="shared" si="32"/>
        <v>0</v>
      </c>
      <c r="AC57" s="11">
        <f t="shared" si="32"/>
        <v>0</v>
      </c>
      <c r="AD57" s="11">
        <f t="shared" si="32"/>
        <v>0</v>
      </c>
      <c r="AE57" s="11">
        <f t="shared" si="32"/>
        <v>0</v>
      </c>
      <c r="AF57" s="11">
        <f t="shared" si="32"/>
        <v>0</v>
      </c>
      <c r="AG57" s="11">
        <f t="shared" si="32"/>
        <v>0</v>
      </c>
      <c r="AH57" s="11">
        <f t="shared" si="32"/>
        <v>0</v>
      </c>
      <c r="AI57" s="11">
        <f t="shared" si="32"/>
        <v>0</v>
      </c>
      <c r="AJ57" s="11">
        <f t="shared" si="32"/>
        <v>0</v>
      </c>
      <c r="AK57" s="11">
        <f t="shared" si="32"/>
        <v>0</v>
      </c>
      <c r="AL57" s="11">
        <f t="shared" si="32"/>
        <v>0</v>
      </c>
      <c r="AM57" s="11">
        <f t="shared" si="32"/>
        <v>-5000</v>
      </c>
      <c r="AO57" s="16">
        <f t="shared" si="18"/>
        <v>19800</v>
      </c>
      <c r="AP57" s="17">
        <f t="shared" si="19"/>
        <v>1980</v>
      </c>
      <c r="AQ57" s="16">
        <f t="shared" si="20"/>
        <v>200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3">I16+I31-I89</f>
        <v>10988</v>
      </c>
      <c r="J58" s="11">
        <f t="shared" si="33"/>
        <v>15000</v>
      </c>
      <c r="K58" s="11">
        <f t="shared" si="33"/>
        <v>15000</v>
      </c>
      <c r="L58" s="11">
        <f t="shared" si="33"/>
        <v>15000</v>
      </c>
      <c r="M58" s="11">
        <f t="shared" si="33"/>
        <v>15000</v>
      </c>
      <c r="N58" s="11">
        <f t="shared" si="33"/>
        <v>15000</v>
      </c>
      <c r="O58" s="11">
        <f t="shared" si="33"/>
        <v>15000</v>
      </c>
      <c r="P58" s="11">
        <f t="shared" si="33"/>
        <v>15000</v>
      </c>
      <c r="Q58" s="11">
        <f t="shared" si="33"/>
        <v>15000</v>
      </c>
      <c r="R58" s="11">
        <f t="shared" si="33"/>
        <v>15000</v>
      </c>
      <c r="S58" s="11">
        <f t="shared" si="33"/>
        <v>15000</v>
      </c>
      <c r="T58" s="11">
        <f t="shared" si="33"/>
        <v>15000</v>
      </c>
      <c r="U58" s="11">
        <f t="shared" si="33"/>
        <v>15000</v>
      </c>
      <c r="V58" s="11">
        <f t="shared" si="33"/>
        <v>15000</v>
      </c>
      <c r="W58" s="11">
        <f t="shared" si="33"/>
        <v>15000</v>
      </c>
      <c r="X58" s="11">
        <f t="shared" si="33"/>
        <v>15000</v>
      </c>
      <c r="Y58" s="11">
        <f t="shared" si="33"/>
        <v>15000</v>
      </c>
      <c r="Z58" s="11">
        <f t="shared" si="33"/>
        <v>15000</v>
      </c>
      <c r="AA58" s="11">
        <f t="shared" si="33"/>
        <v>15000</v>
      </c>
      <c r="AB58" s="11">
        <f t="shared" si="33"/>
        <v>15000</v>
      </c>
      <c r="AC58" s="11">
        <f t="shared" si="33"/>
        <v>15000</v>
      </c>
      <c r="AD58" s="11">
        <f t="shared" si="33"/>
        <v>15000</v>
      </c>
      <c r="AE58" s="11">
        <f t="shared" si="33"/>
        <v>15000</v>
      </c>
      <c r="AF58" s="11">
        <f t="shared" si="33"/>
        <v>15000</v>
      </c>
      <c r="AG58" s="11">
        <f t="shared" si="33"/>
        <v>15000</v>
      </c>
      <c r="AH58" s="11">
        <f t="shared" si="33"/>
        <v>15000</v>
      </c>
      <c r="AI58" s="11">
        <f t="shared" si="33"/>
        <v>15000</v>
      </c>
      <c r="AJ58" s="11">
        <f t="shared" si="33"/>
        <v>15000</v>
      </c>
      <c r="AK58" s="11">
        <f t="shared" si="33"/>
        <v>15000</v>
      </c>
      <c r="AL58" s="11">
        <f t="shared" si="33"/>
        <v>15000</v>
      </c>
      <c r="AM58" s="11">
        <f t="shared" si="33"/>
        <v>0</v>
      </c>
      <c r="AO58" s="16">
        <f t="shared" si="18"/>
        <v>441528.12</v>
      </c>
      <c r="AP58" s="17">
        <f t="shared" si="19"/>
        <v>44152.812000000005</v>
      </c>
      <c r="AQ58" s="16">
        <f t="shared" si="20"/>
        <v>4459.88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4">I32-I90</f>
        <v>0</v>
      </c>
      <c r="J59" s="64">
        <f t="shared" si="34"/>
        <v>0</v>
      </c>
      <c r="K59" s="64">
        <f t="shared" si="34"/>
        <v>0</v>
      </c>
      <c r="L59" s="64">
        <f t="shared" si="34"/>
        <v>0</v>
      </c>
      <c r="M59" s="64">
        <f t="shared" si="34"/>
        <v>0</v>
      </c>
      <c r="N59" s="64">
        <f t="shared" si="34"/>
        <v>0</v>
      </c>
      <c r="O59" s="64">
        <f t="shared" si="34"/>
        <v>0</v>
      </c>
      <c r="P59" s="64">
        <f t="shared" si="34"/>
        <v>0</v>
      </c>
      <c r="Q59" s="64">
        <f t="shared" si="34"/>
        <v>0</v>
      </c>
      <c r="R59" s="64">
        <f t="shared" si="34"/>
        <v>0</v>
      </c>
      <c r="S59" s="64">
        <f t="shared" si="34"/>
        <v>0</v>
      </c>
      <c r="T59" s="64">
        <f t="shared" si="34"/>
        <v>0</v>
      </c>
      <c r="U59" s="64">
        <f t="shared" si="34"/>
        <v>0</v>
      </c>
      <c r="V59" s="64">
        <f t="shared" si="34"/>
        <v>0</v>
      </c>
      <c r="W59" s="64">
        <f t="shared" si="34"/>
        <v>0</v>
      </c>
      <c r="X59" s="64">
        <f t="shared" si="34"/>
        <v>0</v>
      </c>
      <c r="Y59" s="64">
        <f t="shared" si="34"/>
        <v>0</v>
      </c>
      <c r="Z59" s="64">
        <f t="shared" si="34"/>
        <v>0</v>
      </c>
      <c r="AA59" s="64">
        <f t="shared" si="34"/>
        <v>0</v>
      </c>
      <c r="AB59" s="64">
        <f t="shared" si="34"/>
        <v>0</v>
      </c>
      <c r="AC59" s="64">
        <f t="shared" si="34"/>
        <v>0</v>
      </c>
      <c r="AD59" s="64">
        <f t="shared" si="34"/>
        <v>0</v>
      </c>
      <c r="AE59" s="64">
        <f t="shared" si="34"/>
        <v>0</v>
      </c>
      <c r="AF59" s="64">
        <f t="shared" si="34"/>
        <v>0</v>
      </c>
      <c r="AG59" s="64">
        <f t="shared" si="34"/>
        <v>0</v>
      </c>
      <c r="AH59" s="64">
        <f t="shared" si="34"/>
        <v>0</v>
      </c>
      <c r="AI59" s="64">
        <f t="shared" si="34"/>
        <v>0</v>
      </c>
      <c r="AJ59" s="64">
        <f t="shared" si="34"/>
        <v>0</v>
      </c>
      <c r="AK59" s="64">
        <f t="shared" si="34"/>
        <v>0</v>
      </c>
      <c r="AL59" s="64">
        <f t="shared" si="34"/>
        <v>0</v>
      </c>
      <c r="AM59" s="64">
        <f t="shared" si="34"/>
        <v>0</v>
      </c>
      <c r="AO59" s="16">
        <f t="shared" si="18"/>
        <v>0</v>
      </c>
      <c r="AP59" s="17">
        <f t="shared" si="19"/>
        <v>0</v>
      </c>
      <c r="AQ59" s="16">
        <f t="shared" si="20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8"/>
        <v>0</v>
      </c>
      <c r="AP60" s="66">
        <f t="shared" si="19"/>
        <v>0</v>
      </c>
      <c r="AQ60" s="60">
        <f t="shared" si="20"/>
        <v>0</v>
      </c>
    </row>
    <row r="61" spans="2:43" x14ac:dyDescent="0.2">
      <c r="I61" s="20">
        <f t="shared" ref="I61:AM61" si="35">SUM(I45:I60)</f>
        <v>40988</v>
      </c>
      <c r="J61" s="20">
        <f t="shared" si="35"/>
        <v>40703</v>
      </c>
      <c r="K61" s="20">
        <f t="shared" si="35"/>
        <v>40934</v>
      </c>
      <c r="L61" s="20">
        <f t="shared" si="35"/>
        <v>39933</v>
      </c>
      <c r="M61" s="20">
        <f t="shared" si="35"/>
        <v>40349</v>
      </c>
      <c r="N61" s="20">
        <f t="shared" si="35"/>
        <v>5974</v>
      </c>
      <c r="O61" s="20">
        <f t="shared" si="35"/>
        <v>0</v>
      </c>
      <c r="P61" s="20">
        <f t="shared" si="35"/>
        <v>0</v>
      </c>
      <c r="Q61" s="20">
        <f t="shared" si="35"/>
        <v>0</v>
      </c>
      <c r="R61" s="20">
        <f t="shared" si="35"/>
        <v>0</v>
      </c>
      <c r="S61" s="20">
        <f t="shared" si="35"/>
        <v>0</v>
      </c>
      <c r="T61" s="20">
        <f t="shared" si="35"/>
        <v>0</v>
      </c>
      <c r="U61" s="20">
        <f t="shared" si="35"/>
        <v>0</v>
      </c>
      <c r="V61" s="20">
        <f t="shared" si="35"/>
        <v>0</v>
      </c>
      <c r="W61" s="20">
        <f t="shared" si="35"/>
        <v>0</v>
      </c>
      <c r="X61" s="20">
        <f t="shared" si="35"/>
        <v>0</v>
      </c>
      <c r="Y61" s="20">
        <f t="shared" si="35"/>
        <v>0</v>
      </c>
      <c r="Z61" s="20">
        <f t="shared" si="35"/>
        <v>0</v>
      </c>
      <c r="AA61" s="20">
        <f t="shared" si="35"/>
        <v>0</v>
      </c>
      <c r="AB61" s="20">
        <f t="shared" si="35"/>
        <v>0</v>
      </c>
      <c r="AC61" s="20">
        <f t="shared" si="35"/>
        <v>0</v>
      </c>
      <c r="AD61" s="20">
        <f t="shared" si="35"/>
        <v>0</v>
      </c>
      <c r="AE61" s="20">
        <f t="shared" si="35"/>
        <v>0</v>
      </c>
      <c r="AF61" s="20">
        <f t="shared" si="35"/>
        <v>0</v>
      </c>
      <c r="AG61" s="20">
        <f t="shared" si="35"/>
        <v>0</v>
      </c>
      <c r="AH61" s="20">
        <f t="shared" si="35"/>
        <v>0</v>
      </c>
      <c r="AI61" s="20">
        <f t="shared" si="35"/>
        <v>0</v>
      </c>
      <c r="AJ61" s="20">
        <f t="shared" si="35"/>
        <v>0</v>
      </c>
      <c r="AK61" s="20">
        <f t="shared" si="35"/>
        <v>15000</v>
      </c>
      <c r="AL61" s="20">
        <f t="shared" si="35"/>
        <v>15000</v>
      </c>
      <c r="AM61" s="20">
        <f t="shared" si="35"/>
        <v>-15000</v>
      </c>
      <c r="AO61" s="20">
        <f>SUM(AO45:AO60)</f>
        <v>221642.19</v>
      </c>
      <c r="AP61" s="21">
        <f>SUM(AP45:AP60)</f>
        <v>22164.219000000005</v>
      </c>
      <c r="AQ61" s="20">
        <f>SUM(AQ45:AQ60)</f>
        <v>2238.8100000000004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36">I61-(I45*$F45+I46*$F46+I47*$F47+I48*$F48+I49*$F49+I51*$F51+I52*$F52+I53*$F53+I54*$F54+I55*$F55+I56*$F56+I57*$F57+I58*$F58+I59*$F59+I50*$F50)-I60*$F60-I91-I94-I97-I100-I103+I91</f>
        <v>40578.120000000003</v>
      </c>
      <c r="J73" s="16">
        <f t="shared" si="36"/>
        <v>40295.97</v>
      </c>
      <c r="K73" s="16">
        <f t="shared" si="36"/>
        <v>40524.660000000003</v>
      </c>
      <c r="L73" s="16">
        <f t="shared" si="36"/>
        <v>39533.67</v>
      </c>
      <c r="M73" s="16">
        <f t="shared" si="36"/>
        <v>39945.51</v>
      </c>
      <c r="N73" s="16">
        <f t="shared" si="36"/>
        <v>5914.260000000002</v>
      </c>
      <c r="O73" s="16">
        <f t="shared" si="36"/>
        <v>0</v>
      </c>
      <c r="P73" s="16">
        <f t="shared" si="36"/>
        <v>0</v>
      </c>
      <c r="Q73" s="16">
        <f t="shared" si="36"/>
        <v>0</v>
      </c>
      <c r="R73" s="16">
        <f t="shared" si="36"/>
        <v>0</v>
      </c>
      <c r="S73" s="16">
        <f t="shared" si="36"/>
        <v>0</v>
      </c>
      <c r="T73" s="16">
        <f t="shared" si="36"/>
        <v>0</v>
      </c>
      <c r="U73" s="16">
        <f t="shared" si="36"/>
        <v>0</v>
      </c>
      <c r="V73" s="16">
        <f t="shared" si="36"/>
        <v>0</v>
      </c>
      <c r="W73" s="16">
        <f t="shared" si="36"/>
        <v>0</v>
      </c>
      <c r="X73" s="16">
        <f t="shared" si="36"/>
        <v>0</v>
      </c>
      <c r="Y73" s="16">
        <f t="shared" si="36"/>
        <v>0</v>
      </c>
      <c r="Z73" s="16">
        <f t="shared" si="36"/>
        <v>0</v>
      </c>
      <c r="AA73" s="16">
        <f t="shared" si="36"/>
        <v>0</v>
      </c>
      <c r="AB73" s="16">
        <f t="shared" si="36"/>
        <v>0</v>
      </c>
      <c r="AC73" s="16">
        <f t="shared" si="36"/>
        <v>0</v>
      </c>
      <c r="AD73" s="16">
        <f t="shared" si="36"/>
        <v>0</v>
      </c>
      <c r="AE73" s="16">
        <f t="shared" si="36"/>
        <v>0</v>
      </c>
      <c r="AF73" s="16">
        <f t="shared" si="36"/>
        <v>0</v>
      </c>
      <c r="AG73" s="16">
        <f t="shared" si="36"/>
        <v>0</v>
      </c>
      <c r="AH73" s="16">
        <f t="shared" si="36"/>
        <v>0</v>
      </c>
      <c r="AI73" s="16">
        <f t="shared" si="36"/>
        <v>0</v>
      </c>
      <c r="AJ73" s="16">
        <f t="shared" si="36"/>
        <v>0</v>
      </c>
      <c r="AK73" s="16">
        <f t="shared" si="36"/>
        <v>14850</v>
      </c>
      <c r="AL73" s="16">
        <f t="shared" si="36"/>
        <v>14850</v>
      </c>
      <c r="AM73" s="16"/>
      <c r="AO73" s="16">
        <f>SUM(I73:AN73)</f>
        <v>236492.19</v>
      </c>
      <c r="AP73" s="17">
        <f>AP17+AP33+AP36+AP39+AP61+AP64+AP67-AP91-AP94-AP97-AP100-AP103</f>
        <v>13273.578000000212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37">J76</f>
        <v>0</v>
      </c>
      <c r="L76" s="11">
        <f t="shared" si="37"/>
        <v>0</v>
      </c>
      <c r="M76" s="11">
        <f t="shared" si="37"/>
        <v>0</v>
      </c>
      <c r="N76" s="11">
        <f t="shared" si="37"/>
        <v>0</v>
      </c>
      <c r="O76" s="11">
        <f t="shared" si="37"/>
        <v>0</v>
      </c>
      <c r="P76" s="11">
        <f t="shared" si="37"/>
        <v>0</v>
      </c>
      <c r="Q76" s="11">
        <f t="shared" si="37"/>
        <v>0</v>
      </c>
      <c r="R76" s="11">
        <f t="shared" si="37"/>
        <v>0</v>
      </c>
      <c r="S76" s="11">
        <f t="shared" si="37"/>
        <v>0</v>
      </c>
      <c r="T76" s="11">
        <f t="shared" si="37"/>
        <v>0</v>
      </c>
      <c r="U76" s="11">
        <f t="shared" si="37"/>
        <v>0</v>
      </c>
      <c r="V76" s="11">
        <f t="shared" si="37"/>
        <v>0</v>
      </c>
      <c r="W76" s="11">
        <f t="shared" si="37"/>
        <v>0</v>
      </c>
      <c r="X76" s="11">
        <f t="shared" si="37"/>
        <v>0</v>
      </c>
      <c r="Y76" s="11">
        <f t="shared" si="37"/>
        <v>0</v>
      </c>
      <c r="Z76" s="11">
        <f t="shared" si="37"/>
        <v>0</v>
      </c>
      <c r="AA76" s="11">
        <f t="shared" si="37"/>
        <v>0</v>
      </c>
      <c r="AB76" s="11">
        <f t="shared" si="37"/>
        <v>0</v>
      </c>
      <c r="AC76" s="11">
        <f t="shared" si="37"/>
        <v>0</v>
      </c>
      <c r="AD76" s="11">
        <f t="shared" si="37"/>
        <v>0</v>
      </c>
      <c r="AE76" s="11">
        <f t="shared" si="37"/>
        <v>0</v>
      </c>
      <c r="AF76" s="11">
        <f t="shared" si="37"/>
        <v>0</v>
      </c>
      <c r="AG76" s="11">
        <f t="shared" si="37"/>
        <v>0</v>
      </c>
      <c r="AH76" s="11">
        <f t="shared" si="37"/>
        <v>0</v>
      </c>
      <c r="AI76" s="11">
        <f t="shared" si="37"/>
        <v>0</v>
      </c>
      <c r="AJ76" s="11">
        <f t="shared" si="37"/>
        <v>0</v>
      </c>
      <c r="AK76" s="11">
        <f t="shared" si="37"/>
        <v>0</v>
      </c>
      <c r="AL76" s="11">
        <f t="shared" si="37"/>
        <v>0</v>
      </c>
      <c r="AM76" s="11">
        <f t="shared" si="37"/>
        <v>0</v>
      </c>
      <c r="AO76" s="16">
        <f t="shared" ref="AO76:AO90" si="38">SUM(I76:AN76)</f>
        <v>0</v>
      </c>
      <c r="AP76" s="16">
        <f t="shared" ref="AP76:AP90" si="39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40">J77</f>
        <v>0</v>
      </c>
      <c r="L77" s="11">
        <f t="shared" si="40"/>
        <v>0</v>
      </c>
      <c r="M77" s="11">
        <f t="shared" si="40"/>
        <v>0</v>
      </c>
      <c r="N77" s="11">
        <f t="shared" si="40"/>
        <v>0</v>
      </c>
      <c r="O77" s="11">
        <f t="shared" si="40"/>
        <v>0</v>
      </c>
      <c r="P77" s="11">
        <f t="shared" si="40"/>
        <v>0</v>
      </c>
      <c r="Q77" s="11">
        <f t="shared" si="40"/>
        <v>0</v>
      </c>
      <c r="R77" s="11">
        <f t="shared" si="40"/>
        <v>0</v>
      </c>
      <c r="S77" s="11">
        <f t="shared" si="40"/>
        <v>0</v>
      </c>
      <c r="T77" s="11">
        <f t="shared" si="40"/>
        <v>0</v>
      </c>
      <c r="U77" s="11">
        <f t="shared" si="40"/>
        <v>0</v>
      </c>
      <c r="V77" s="11">
        <f t="shared" si="40"/>
        <v>0</v>
      </c>
      <c r="W77" s="11">
        <f t="shared" si="40"/>
        <v>0</v>
      </c>
      <c r="X77" s="11">
        <f t="shared" si="40"/>
        <v>0</v>
      </c>
      <c r="Y77" s="11">
        <f t="shared" si="40"/>
        <v>0</v>
      </c>
      <c r="Z77" s="11">
        <f t="shared" si="37"/>
        <v>0</v>
      </c>
      <c r="AA77" s="11">
        <f t="shared" si="37"/>
        <v>0</v>
      </c>
      <c r="AB77" s="11">
        <f t="shared" si="37"/>
        <v>0</v>
      </c>
      <c r="AC77" s="11">
        <f t="shared" si="37"/>
        <v>0</v>
      </c>
      <c r="AD77" s="11">
        <f t="shared" si="37"/>
        <v>0</v>
      </c>
      <c r="AE77" s="11">
        <f t="shared" si="37"/>
        <v>0</v>
      </c>
      <c r="AF77" s="11">
        <f t="shared" si="37"/>
        <v>0</v>
      </c>
      <c r="AG77" s="11">
        <f t="shared" si="37"/>
        <v>0</v>
      </c>
      <c r="AH77" s="11">
        <f t="shared" si="37"/>
        <v>0</v>
      </c>
      <c r="AI77" s="11">
        <f t="shared" si="37"/>
        <v>0</v>
      </c>
      <c r="AJ77" s="11">
        <f t="shared" si="37"/>
        <v>0</v>
      </c>
      <c r="AK77" s="11">
        <f t="shared" si="37"/>
        <v>0</v>
      </c>
      <c r="AL77" s="11">
        <f t="shared" si="37"/>
        <v>0</v>
      </c>
      <c r="AM77" s="11">
        <f t="shared" si="37"/>
        <v>0</v>
      </c>
      <c r="AO77" s="16">
        <f t="shared" si="38"/>
        <v>0</v>
      </c>
      <c r="AP77" s="16">
        <f t="shared" si="39"/>
        <v>0</v>
      </c>
      <c r="AR77" s="17"/>
    </row>
    <row r="78" spans="1:44" x14ac:dyDescent="0.2">
      <c r="B78" s="56"/>
      <c r="C78" s="1" t="s">
        <v>121</v>
      </c>
      <c r="D78" s="1" t="s">
        <v>122</v>
      </c>
      <c r="E78" s="1">
        <v>3.0390000000000001</v>
      </c>
      <c r="I78" s="11">
        <v>0</v>
      </c>
      <c r="J78" s="11">
        <v>4297</v>
      </c>
      <c r="K78" s="11">
        <v>4066</v>
      </c>
      <c r="L78" s="11">
        <v>5067</v>
      </c>
      <c r="M78" s="11">
        <v>4651</v>
      </c>
      <c r="N78" s="11">
        <v>15000</v>
      </c>
      <c r="O78" s="11">
        <f t="shared" si="37"/>
        <v>15000</v>
      </c>
      <c r="P78" s="11">
        <f t="shared" si="37"/>
        <v>15000</v>
      </c>
      <c r="Q78" s="11">
        <f t="shared" si="37"/>
        <v>15000</v>
      </c>
      <c r="R78" s="11">
        <f t="shared" si="37"/>
        <v>15000</v>
      </c>
      <c r="S78" s="11">
        <f t="shared" si="37"/>
        <v>15000</v>
      </c>
      <c r="T78" s="11">
        <f t="shared" si="37"/>
        <v>15000</v>
      </c>
      <c r="U78" s="11">
        <f t="shared" si="37"/>
        <v>15000</v>
      </c>
      <c r="V78" s="11">
        <f t="shared" si="37"/>
        <v>15000</v>
      </c>
      <c r="W78" s="11">
        <f t="shared" si="37"/>
        <v>15000</v>
      </c>
      <c r="X78" s="11">
        <f t="shared" si="37"/>
        <v>15000</v>
      </c>
      <c r="Y78" s="11">
        <f t="shared" si="37"/>
        <v>15000</v>
      </c>
      <c r="Z78" s="11">
        <f t="shared" si="37"/>
        <v>15000</v>
      </c>
      <c r="AA78" s="11">
        <f t="shared" si="37"/>
        <v>15000</v>
      </c>
      <c r="AB78" s="11">
        <f t="shared" si="37"/>
        <v>15000</v>
      </c>
      <c r="AC78" s="11">
        <f t="shared" si="37"/>
        <v>15000</v>
      </c>
      <c r="AD78" s="11">
        <f t="shared" si="37"/>
        <v>15000</v>
      </c>
      <c r="AE78" s="11">
        <f t="shared" si="37"/>
        <v>15000</v>
      </c>
      <c r="AF78" s="11">
        <f t="shared" si="37"/>
        <v>15000</v>
      </c>
      <c r="AG78" s="11">
        <f t="shared" si="37"/>
        <v>15000</v>
      </c>
      <c r="AH78" s="11">
        <f t="shared" si="37"/>
        <v>15000</v>
      </c>
      <c r="AI78" s="11">
        <f t="shared" si="37"/>
        <v>15000</v>
      </c>
      <c r="AJ78" s="11">
        <f t="shared" si="37"/>
        <v>15000</v>
      </c>
      <c r="AK78" s="11">
        <f t="shared" si="37"/>
        <v>15000</v>
      </c>
      <c r="AL78" s="11">
        <f t="shared" si="37"/>
        <v>15000</v>
      </c>
      <c r="AM78" s="11">
        <f t="shared" si="37"/>
        <v>15000</v>
      </c>
      <c r="AO78" s="16">
        <f t="shared" si="38"/>
        <v>408081</v>
      </c>
      <c r="AP78" s="16">
        <f t="shared" si="39"/>
        <v>1240158.159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v>0</v>
      </c>
      <c r="K79" s="11">
        <f t="shared" si="37"/>
        <v>0</v>
      </c>
      <c r="L79" s="11">
        <f t="shared" si="37"/>
        <v>0</v>
      </c>
      <c r="M79" s="11">
        <f t="shared" si="37"/>
        <v>0</v>
      </c>
      <c r="N79" s="11">
        <v>9026</v>
      </c>
      <c r="O79" s="11">
        <v>15000</v>
      </c>
      <c r="P79" s="11">
        <f t="shared" si="37"/>
        <v>15000</v>
      </c>
      <c r="Q79" s="11">
        <f t="shared" si="37"/>
        <v>15000</v>
      </c>
      <c r="R79" s="11">
        <f t="shared" si="37"/>
        <v>15000</v>
      </c>
      <c r="S79" s="11">
        <f t="shared" si="37"/>
        <v>15000</v>
      </c>
      <c r="T79" s="11">
        <f t="shared" si="37"/>
        <v>15000</v>
      </c>
      <c r="U79" s="11">
        <f t="shared" si="37"/>
        <v>15000</v>
      </c>
      <c r="V79" s="11">
        <f t="shared" si="37"/>
        <v>15000</v>
      </c>
      <c r="W79" s="11">
        <f t="shared" si="37"/>
        <v>15000</v>
      </c>
      <c r="X79" s="11">
        <f t="shared" si="37"/>
        <v>15000</v>
      </c>
      <c r="Y79" s="11">
        <f t="shared" si="37"/>
        <v>15000</v>
      </c>
      <c r="Z79" s="11">
        <f t="shared" si="37"/>
        <v>15000</v>
      </c>
      <c r="AA79" s="11">
        <f t="shared" si="37"/>
        <v>15000</v>
      </c>
      <c r="AB79" s="11">
        <f t="shared" si="37"/>
        <v>15000</v>
      </c>
      <c r="AC79" s="11">
        <f t="shared" si="37"/>
        <v>15000</v>
      </c>
      <c r="AD79" s="11">
        <f t="shared" si="37"/>
        <v>15000</v>
      </c>
      <c r="AE79" s="11">
        <f t="shared" si="37"/>
        <v>15000</v>
      </c>
      <c r="AF79" s="11">
        <f t="shared" si="37"/>
        <v>15000</v>
      </c>
      <c r="AG79" s="11">
        <f t="shared" si="37"/>
        <v>15000</v>
      </c>
      <c r="AH79" s="11">
        <f t="shared" si="37"/>
        <v>15000</v>
      </c>
      <c r="AI79" s="11">
        <f t="shared" si="37"/>
        <v>15000</v>
      </c>
      <c r="AJ79" s="11">
        <f t="shared" si="37"/>
        <v>15000</v>
      </c>
      <c r="AK79" s="11">
        <f t="shared" si="37"/>
        <v>15000</v>
      </c>
      <c r="AL79" s="11">
        <f t="shared" si="37"/>
        <v>15000</v>
      </c>
      <c r="AM79" s="11">
        <f t="shared" si="37"/>
        <v>15000</v>
      </c>
      <c r="AO79" s="16">
        <f t="shared" si="38"/>
        <v>384026</v>
      </c>
      <c r="AP79" s="16">
        <f t="shared" si="39"/>
        <v>1167055.014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 t="shared" ref="J80:J88" si="41">I80</f>
        <v>0</v>
      </c>
      <c r="K80" s="11">
        <f t="shared" si="37"/>
        <v>0</v>
      </c>
      <c r="L80" s="11">
        <f t="shared" si="37"/>
        <v>0</v>
      </c>
      <c r="M80" s="11">
        <f t="shared" si="37"/>
        <v>0</v>
      </c>
      <c r="N80" s="11">
        <f t="shared" si="37"/>
        <v>0</v>
      </c>
      <c r="O80" s="11">
        <f t="shared" si="37"/>
        <v>0</v>
      </c>
      <c r="P80" s="11">
        <f t="shared" si="37"/>
        <v>0</v>
      </c>
      <c r="Q80" s="11">
        <f t="shared" si="37"/>
        <v>0</v>
      </c>
      <c r="R80" s="11">
        <f t="shared" si="37"/>
        <v>0</v>
      </c>
      <c r="S80" s="11">
        <f t="shared" si="37"/>
        <v>0</v>
      </c>
      <c r="T80" s="11">
        <f t="shared" si="37"/>
        <v>0</v>
      </c>
      <c r="U80" s="11">
        <f t="shared" si="37"/>
        <v>0</v>
      </c>
      <c r="V80" s="11">
        <f t="shared" si="37"/>
        <v>0</v>
      </c>
      <c r="W80" s="11">
        <f t="shared" si="37"/>
        <v>0</v>
      </c>
      <c r="X80" s="11">
        <f t="shared" si="37"/>
        <v>0</v>
      </c>
      <c r="Y80" s="11">
        <f t="shared" si="37"/>
        <v>0</v>
      </c>
      <c r="Z80" s="11">
        <f t="shared" si="37"/>
        <v>0</v>
      </c>
      <c r="AA80" s="11">
        <f t="shared" si="37"/>
        <v>0</v>
      </c>
      <c r="AB80" s="11">
        <f t="shared" si="37"/>
        <v>0</v>
      </c>
      <c r="AC80" s="11">
        <f t="shared" si="37"/>
        <v>0</v>
      </c>
      <c r="AD80" s="11">
        <f t="shared" si="37"/>
        <v>0</v>
      </c>
      <c r="AE80" s="11">
        <f t="shared" si="37"/>
        <v>0</v>
      </c>
      <c r="AF80" s="11">
        <f t="shared" si="37"/>
        <v>0</v>
      </c>
      <c r="AG80" s="11">
        <f t="shared" si="37"/>
        <v>0</v>
      </c>
      <c r="AH80" s="11">
        <f t="shared" si="37"/>
        <v>0</v>
      </c>
      <c r="AI80" s="11">
        <f t="shared" si="37"/>
        <v>0</v>
      </c>
      <c r="AJ80" s="11">
        <f t="shared" si="37"/>
        <v>0</v>
      </c>
      <c r="AK80" s="11">
        <f t="shared" si="37"/>
        <v>0</v>
      </c>
      <c r="AL80" s="11">
        <f t="shared" si="37"/>
        <v>0</v>
      </c>
      <c r="AM80" s="11">
        <f t="shared" si="37"/>
        <v>0</v>
      </c>
      <c r="AO80" s="16">
        <f t="shared" si="38"/>
        <v>0</v>
      </c>
      <c r="AP80" s="16">
        <f t="shared" si="39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f t="shared" si="41"/>
        <v>0</v>
      </c>
      <c r="K81" s="11">
        <f t="shared" si="37"/>
        <v>0</v>
      </c>
      <c r="L81" s="11">
        <f t="shared" si="37"/>
        <v>0</v>
      </c>
      <c r="M81" s="11">
        <f t="shared" si="37"/>
        <v>0</v>
      </c>
      <c r="N81" s="11">
        <f t="shared" si="37"/>
        <v>0</v>
      </c>
      <c r="O81" s="11">
        <f t="shared" si="37"/>
        <v>0</v>
      </c>
      <c r="P81" s="11">
        <f t="shared" si="37"/>
        <v>0</v>
      </c>
      <c r="Q81" s="11">
        <f t="shared" si="37"/>
        <v>0</v>
      </c>
      <c r="R81" s="11">
        <f t="shared" si="37"/>
        <v>0</v>
      </c>
      <c r="S81" s="11">
        <f t="shared" si="37"/>
        <v>0</v>
      </c>
      <c r="T81" s="11">
        <f t="shared" si="37"/>
        <v>0</v>
      </c>
      <c r="U81" s="11">
        <f t="shared" si="37"/>
        <v>0</v>
      </c>
      <c r="V81" s="11">
        <f t="shared" si="37"/>
        <v>0</v>
      </c>
      <c r="W81" s="11">
        <f t="shared" si="37"/>
        <v>0</v>
      </c>
      <c r="X81" s="11">
        <f t="shared" si="37"/>
        <v>0</v>
      </c>
      <c r="Y81" s="11">
        <f t="shared" si="37"/>
        <v>0</v>
      </c>
      <c r="Z81" s="11">
        <f t="shared" si="37"/>
        <v>0</v>
      </c>
      <c r="AA81" s="11">
        <f t="shared" si="37"/>
        <v>0</v>
      </c>
      <c r="AB81" s="11">
        <f t="shared" si="37"/>
        <v>0</v>
      </c>
      <c r="AC81" s="11">
        <f t="shared" si="37"/>
        <v>0</v>
      </c>
      <c r="AD81" s="11">
        <f t="shared" si="37"/>
        <v>0</v>
      </c>
      <c r="AE81" s="11">
        <f t="shared" si="37"/>
        <v>0</v>
      </c>
      <c r="AF81" s="11">
        <f t="shared" si="37"/>
        <v>0</v>
      </c>
      <c r="AG81" s="11">
        <f t="shared" si="37"/>
        <v>0</v>
      </c>
      <c r="AH81" s="11">
        <f t="shared" si="37"/>
        <v>0</v>
      </c>
      <c r="AI81" s="11">
        <f t="shared" si="37"/>
        <v>0</v>
      </c>
      <c r="AJ81" s="11">
        <f t="shared" si="37"/>
        <v>0</v>
      </c>
      <c r="AK81" s="11">
        <f t="shared" si="37"/>
        <v>0</v>
      </c>
      <c r="AL81" s="11">
        <f t="shared" si="37"/>
        <v>0</v>
      </c>
      <c r="AM81" s="11">
        <f t="shared" si="37"/>
        <v>0</v>
      </c>
      <c r="AO81" s="16">
        <f t="shared" si="38"/>
        <v>0</v>
      </c>
      <c r="AP81" s="16">
        <f t="shared" si="39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si="41"/>
        <v>0</v>
      </c>
      <c r="K82" s="11">
        <f t="shared" si="37"/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si="38"/>
        <v>0</v>
      </c>
      <c r="AP82" s="16">
        <f t="shared" si="39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41"/>
        <v>0</v>
      </c>
      <c r="K83" s="11">
        <f t="shared" si="37"/>
        <v>0</v>
      </c>
      <c r="L83" s="11">
        <f t="shared" si="37"/>
        <v>0</v>
      </c>
      <c r="M83" s="11">
        <f t="shared" si="37"/>
        <v>0</v>
      </c>
      <c r="N83" s="11">
        <v>10000</v>
      </c>
      <c r="O83" s="11">
        <f t="shared" si="37"/>
        <v>10000</v>
      </c>
      <c r="P83" s="11">
        <f t="shared" si="37"/>
        <v>10000</v>
      </c>
      <c r="Q83" s="11">
        <f t="shared" si="37"/>
        <v>10000</v>
      </c>
      <c r="R83" s="11">
        <f t="shared" si="37"/>
        <v>10000</v>
      </c>
      <c r="S83" s="11">
        <f t="shared" si="37"/>
        <v>10000</v>
      </c>
      <c r="T83" s="11">
        <f t="shared" si="37"/>
        <v>10000</v>
      </c>
      <c r="U83" s="11">
        <f t="shared" si="37"/>
        <v>10000</v>
      </c>
      <c r="V83" s="11">
        <f t="shared" si="37"/>
        <v>10000</v>
      </c>
      <c r="W83" s="11">
        <f t="shared" si="37"/>
        <v>10000</v>
      </c>
      <c r="X83" s="11">
        <f t="shared" si="37"/>
        <v>10000</v>
      </c>
      <c r="Y83" s="11">
        <f t="shared" si="37"/>
        <v>10000</v>
      </c>
      <c r="Z83" s="11">
        <f t="shared" si="37"/>
        <v>10000</v>
      </c>
      <c r="AA83" s="11">
        <f t="shared" si="37"/>
        <v>10000</v>
      </c>
      <c r="AB83" s="11">
        <f t="shared" si="37"/>
        <v>10000</v>
      </c>
      <c r="AC83" s="11">
        <f t="shared" si="37"/>
        <v>10000</v>
      </c>
      <c r="AD83" s="11">
        <f t="shared" si="37"/>
        <v>10000</v>
      </c>
      <c r="AE83" s="11">
        <f t="shared" si="37"/>
        <v>10000</v>
      </c>
      <c r="AF83" s="11">
        <f t="shared" si="37"/>
        <v>10000</v>
      </c>
      <c r="AG83" s="11">
        <f t="shared" si="37"/>
        <v>10000</v>
      </c>
      <c r="AH83" s="11">
        <f t="shared" si="37"/>
        <v>10000</v>
      </c>
      <c r="AI83" s="11">
        <f t="shared" si="37"/>
        <v>10000</v>
      </c>
      <c r="AJ83" s="11">
        <f t="shared" si="37"/>
        <v>10000</v>
      </c>
      <c r="AK83" s="11">
        <f t="shared" si="37"/>
        <v>10000</v>
      </c>
      <c r="AL83" s="11">
        <f t="shared" si="37"/>
        <v>10000</v>
      </c>
      <c r="AM83" s="11">
        <f t="shared" si="37"/>
        <v>10000</v>
      </c>
      <c r="AO83" s="16">
        <f t="shared" si="38"/>
        <v>260000</v>
      </c>
      <c r="AP83" s="16">
        <f t="shared" si="39"/>
        <v>790140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41"/>
        <v>0</v>
      </c>
      <c r="K84" s="11">
        <f t="shared" si="37"/>
        <v>0</v>
      </c>
      <c r="L84" s="11">
        <f t="shared" si="37"/>
        <v>0</v>
      </c>
      <c r="M84" s="11">
        <f t="shared" si="37"/>
        <v>0</v>
      </c>
      <c r="N84" s="11">
        <f t="shared" si="37"/>
        <v>0</v>
      </c>
      <c r="O84" s="11">
        <f t="shared" si="37"/>
        <v>0</v>
      </c>
      <c r="P84" s="11">
        <f t="shared" si="37"/>
        <v>0</v>
      </c>
      <c r="Q84" s="11">
        <f t="shared" si="37"/>
        <v>0</v>
      </c>
      <c r="R84" s="11">
        <f t="shared" si="37"/>
        <v>0</v>
      </c>
      <c r="S84" s="11">
        <f t="shared" si="37"/>
        <v>0</v>
      </c>
      <c r="T84" s="11">
        <f t="shared" si="37"/>
        <v>0</v>
      </c>
      <c r="U84" s="11">
        <f t="shared" si="37"/>
        <v>0</v>
      </c>
      <c r="V84" s="11">
        <f t="shared" si="37"/>
        <v>0</v>
      </c>
      <c r="W84" s="11">
        <f t="shared" si="37"/>
        <v>0</v>
      </c>
      <c r="X84" s="11">
        <f t="shared" si="37"/>
        <v>0</v>
      </c>
      <c r="Y84" s="11">
        <f t="shared" si="37"/>
        <v>0</v>
      </c>
      <c r="Z84" s="11">
        <f t="shared" si="37"/>
        <v>0</v>
      </c>
      <c r="AA84" s="11">
        <f t="shared" si="37"/>
        <v>0</v>
      </c>
      <c r="AB84" s="11">
        <f t="shared" si="37"/>
        <v>0</v>
      </c>
      <c r="AC84" s="11">
        <f t="shared" si="37"/>
        <v>0</v>
      </c>
      <c r="AD84" s="11">
        <f t="shared" si="37"/>
        <v>0</v>
      </c>
      <c r="AE84" s="11">
        <f t="shared" si="37"/>
        <v>0</v>
      </c>
      <c r="AF84" s="11">
        <f t="shared" si="37"/>
        <v>0</v>
      </c>
      <c r="AG84" s="11">
        <f t="shared" si="37"/>
        <v>0</v>
      </c>
      <c r="AH84" s="11">
        <f t="shared" si="37"/>
        <v>0</v>
      </c>
      <c r="AI84" s="11">
        <f t="shared" si="37"/>
        <v>0</v>
      </c>
      <c r="AJ84" s="11">
        <f t="shared" si="37"/>
        <v>0</v>
      </c>
      <c r="AK84" s="11">
        <f t="shared" si="37"/>
        <v>0</v>
      </c>
      <c r="AL84" s="11">
        <f t="shared" si="37"/>
        <v>0</v>
      </c>
      <c r="AM84" s="11">
        <f t="shared" si="37"/>
        <v>0</v>
      </c>
      <c r="AO84" s="16">
        <f t="shared" si="38"/>
        <v>0</v>
      </c>
      <c r="AP84" s="16">
        <f t="shared" si="39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41"/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f t="shared" si="37"/>
        <v>0</v>
      </c>
      <c r="O85" s="11">
        <f t="shared" si="37"/>
        <v>0</v>
      </c>
      <c r="P85" s="11">
        <f t="shared" si="37"/>
        <v>0</v>
      </c>
      <c r="Q85" s="11">
        <f t="shared" si="37"/>
        <v>0</v>
      </c>
      <c r="R85" s="11">
        <f t="shared" si="37"/>
        <v>0</v>
      </c>
      <c r="S85" s="11">
        <f t="shared" si="37"/>
        <v>0</v>
      </c>
      <c r="T85" s="11">
        <f t="shared" ref="K85:AM88" si="42">S85</f>
        <v>0</v>
      </c>
      <c r="U85" s="11">
        <f t="shared" si="42"/>
        <v>0</v>
      </c>
      <c r="V85" s="11">
        <f t="shared" si="42"/>
        <v>0</v>
      </c>
      <c r="W85" s="11">
        <f t="shared" si="42"/>
        <v>0</v>
      </c>
      <c r="X85" s="11">
        <f t="shared" si="42"/>
        <v>0</v>
      </c>
      <c r="Y85" s="11">
        <f t="shared" si="42"/>
        <v>0</v>
      </c>
      <c r="Z85" s="11">
        <f t="shared" si="42"/>
        <v>0</v>
      </c>
      <c r="AA85" s="11">
        <f t="shared" si="42"/>
        <v>0</v>
      </c>
      <c r="AB85" s="11">
        <f t="shared" si="42"/>
        <v>0</v>
      </c>
      <c r="AC85" s="11">
        <f t="shared" si="42"/>
        <v>0</v>
      </c>
      <c r="AD85" s="11">
        <f t="shared" si="42"/>
        <v>0</v>
      </c>
      <c r="AE85" s="11">
        <f t="shared" si="42"/>
        <v>0</v>
      </c>
      <c r="AF85" s="11">
        <f t="shared" si="42"/>
        <v>0</v>
      </c>
      <c r="AG85" s="11">
        <f t="shared" si="42"/>
        <v>0</v>
      </c>
      <c r="AH85" s="11">
        <f t="shared" si="42"/>
        <v>0</v>
      </c>
      <c r="AI85" s="11">
        <f t="shared" si="42"/>
        <v>0</v>
      </c>
      <c r="AJ85" s="11">
        <f t="shared" si="42"/>
        <v>0</v>
      </c>
      <c r="AK85" s="11">
        <f t="shared" si="42"/>
        <v>0</v>
      </c>
      <c r="AL85" s="11">
        <f t="shared" si="42"/>
        <v>0</v>
      </c>
      <c r="AM85" s="11">
        <f t="shared" si="42"/>
        <v>0</v>
      </c>
      <c r="AO85" s="16">
        <f t="shared" si="38"/>
        <v>0</v>
      </c>
      <c r="AP85" s="16">
        <f t="shared" si="39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41"/>
        <v>0</v>
      </c>
      <c r="K86" s="11">
        <f t="shared" si="42"/>
        <v>0</v>
      </c>
      <c r="L86" s="11">
        <f t="shared" si="42"/>
        <v>0</v>
      </c>
      <c r="M86" s="11">
        <f t="shared" si="42"/>
        <v>0</v>
      </c>
      <c r="N86" s="11">
        <f t="shared" si="42"/>
        <v>0</v>
      </c>
      <c r="O86" s="11">
        <f t="shared" si="42"/>
        <v>0</v>
      </c>
      <c r="P86" s="11">
        <f t="shared" si="42"/>
        <v>0</v>
      </c>
      <c r="Q86" s="11">
        <f t="shared" si="42"/>
        <v>0</v>
      </c>
      <c r="R86" s="11">
        <f t="shared" si="42"/>
        <v>0</v>
      </c>
      <c r="S86" s="11">
        <f t="shared" si="42"/>
        <v>0</v>
      </c>
      <c r="T86" s="11">
        <f t="shared" si="42"/>
        <v>0</v>
      </c>
      <c r="U86" s="11">
        <f t="shared" si="42"/>
        <v>0</v>
      </c>
      <c r="V86" s="11">
        <f t="shared" si="42"/>
        <v>0</v>
      </c>
      <c r="W86" s="11">
        <f t="shared" si="42"/>
        <v>0</v>
      </c>
      <c r="X86" s="11">
        <f t="shared" si="42"/>
        <v>0</v>
      </c>
      <c r="Y86" s="11">
        <f t="shared" si="42"/>
        <v>0</v>
      </c>
      <c r="Z86" s="11">
        <f t="shared" si="42"/>
        <v>0</v>
      </c>
      <c r="AA86" s="11">
        <f t="shared" si="42"/>
        <v>0</v>
      </c>
      <c r="AB86" s="11">
        <f t="shared" si="42"/>
        <v>0</v>
      </c>
      <c r="AC86" s="11">
        <f t="shared" si="42"/>
        <v>0</v>
      </c>
      <c r="AD86" s="11">
        <f t="shared" si="42"/>
        <v>0</v>
      </c>
      <c r="AE86" s="11">
        <f t="shared" si="42"/>
        <v>0</v>
      </c>
      <c r="AF86" s="11">
        <f t="shared" si="42"/>
        <v>0</v>
      </c>
      <c r="AG86" s="11">
        <f t="shared" si="42"/>
        <v>0</v>
      </c>
      <c r="AH86" s="11">
        <f t="shared" si="42"/>
        <v>0</v>
      </c>
      <c r="AI86" s="11">
        <f t="shared" si="42"/>
        <v>0</v>
      </c>
      <c r="AJ86" s="11">
        <f t="shared" si="42"/>
        <v>0</v>
      </c>
      <c r="AK86" s="11">
        <f t="shared" si="42"/>
        <v>0</v>
      </c>
      <c r="AL86" s="11">
        <f t="shared" si="42"/>
        <v>0</v>
      </c>
      <c r="AM86" s="11">
        <f t="shared" si="42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41"/>
        <v>0</v>
      </c>
      <c r="K87" s="11">
        <f t="shared" si="42"/>
        <v>0</v>
      </c>
      <c r="L87" s="11">
        <f t="shared" si="42"/>
        <v>0</v>
      </c>
      <c r="M87" s="11">
        <f t="shared" si="42"/>
        <v>0</v>
      </c>
      <c r="N87" s="11">
        <f t="shared" si="42"/>
        <v>0</v>
      </c>
      <c r="O87" s="11">
        <f t="shared" si="42"/>
        <v>0</v>
      </c>
      <c r="P87" s="11">
        <f t="shared" si="42"/>
        <v>0</v>
      </c>
      <c r="Q87" s="11">
        <f t="shared" si="42"/>
        <v>0</v>
      </c>
      <c r="R87" s="11">
        <f t="shared" si="42"/>
        <v>0</v>
      </c>
      <c r="S87" s="11">
        <f t="shared" si="42"/>
        <v>0</v>
      </c>
      <c r="T87" s="11">
        <f t="shared" si="42"/>
        <v>0</v>
      </c>
      <c r="U87" s="11">
        <f t="shared" si="42"/>
        <v>0</v>
      </c>
      <c r="V87" s="11">
        <f t="shared" si="42"/>
        <v>0</v>
      </c>
      <c r="W87" s="11">
        <f t="shared" si="42"/>
        <v>0</v>
      </c>
      <c r="X87" s="11">
        <f t="shared" si="42"/>
        <v>0</v>
      </c>
      <c r="Y87" s="11">
        <f t="shared" si="42"/>
        <v>0</v>
      </c>
      <c r="Z87" s="11">
        <f t="shared" si="42"/>
        <v>0</v>
      </c>
      <c r="AA87" s="11">
        <f t="shared" si="42"/>
        <v>0</v>
      </c>
      <c r="AB87" s="11">
        <f t="shared" si="42"/>
        <v>0</v>
      </c>
      <c r="AC87" s="11">
        <f t="shared" si="42"/>
        <v>0</v>
      </c>
      <c r="AD87" s="11">
        <f t="shared" si="42"/>
        <v>0</v>
      </c>
      <c r="AE87" s="11">
        <f t="shared" si="42"/>
        <v>0</v>
      </c>
      <c r="AF87" s="11">
        <f t="shared" si="42"/>
        <v>0</v>
      </c>
      <c r="AG87" s="11">
        <f t="shared" si="42"/>
        <v>0</v>
      </c>
      <c r="AH87" s="11">
        <f t="shared" si="42"/>
        <v>0</v>
      </c>
      <c r="AI87" s="11">
        <f t="shared" si="42"/>
        <v>0</v>
      </c>
      <c r="AJ87" s="11">
        <f t="shared" si="42"/>
        <v>0</v>
      </c>
      <c r="AK87" s="11">
        <f t="shared" si="42"/>
        <v>0</v>
      </c>
      <c r="AL87" s="11">
        <f t="shared" si="42"/>
        <v>0</v>
      </c>
      <c r="AM87" s="11">
        <f t="shared" si="42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41"/>
        <v>0</v>
      </c>
      <c r="K88" s="11">
        <f t="shared" si="42"/>
        <v>0</v>
      </c>
      <c r="L88" s="11">
        <f t="shared" si="42"/>
        <v>0</v>
      </c>
      <c r="M88" s="11">
        <f t="shared" si="42"/>
        <v>0</v>
      </c>
      <c r="N88" s="11">
        <v>5000</v>
      </c>
      <c r="O88" s="11">
        <f t="shared" si="42"/>
        <v>5000</v>
      </c>
      <c r="P88" s="11">
        <f t="shared" si="42"/>
        <v>5000</v>
      </c>
      <c r="Q88" s="11">
        <f t="shared" si="42"/>
        <v>5000</v>
      </c>
      <c r="R88" s="11">
        <f t="shared" si="42"/>
        <v>5000</v>
      </c>
      <c r="S88" s="11">
        <f t="shared" si="42"/>
        <v>5000</v>
      </c>
      <c r="T88" s="11">
        <f t="shared" si="42"/>
        <v>5000</v>
      </c>
      <c r="U88" s="11">
        <f t="shared" si="42"/>
        <v>5000</v>
      </c>
      <c r="V88" s="11">
        <f t="shared" si="42"/>
        <v>5000</v>
      </c>
      <c r="W88" s="11">
        <f t="shared" si="42"/>
        <v>5000</v>
      </c>
      <c r="X88" s="11">
        <f t="shared" si="42"/>
        <v>5000</v>
      </c>
      <c r="Y88" s="11">
        <f t="shared" si="42"/>
        <v>5000</v>
      </c>
      <c r="Z88" s="11">
        <f t="shared" si="42"/>
        <v>5000</v>
      </c>
      <c r="AA88" s="11">
        <f t="shared" si="42"/>
        <v>5000</v>
      </c>
      <c r="AB88" s="11">
        <f t="shared" si="42"/>
        <v>5000</v>
      </c>
      <c r="AC88" s="11">
        <f t="shared" si="42"/>
        <v>5000</v>
      </c>
      <c r="AD88" s="11">
        <f t="shared" si="42"/>
        <v>5000</v>
      </c>
      <c r="AE88" s="11">
        <f t="shared" si="42"/>
        <v>5000</v>
      </c>
      <c r="AF88" s="11">
        <f t="shared" si="42"/>
        <v>5000</v>
      </c>
      <c r="AG88" s="11">
        <f t="shared" si="42"/>
        <v>5000</v>
      </c>
      <c r="AH88" s="11">
        <f t="shared" si="42"/>
        <v>5000</v>
      </c>
      <c r="AI88" s="11">
        <f t="shared" si="42"/>
        <v>5000</v>
      </c>
      <c r="AJ88" s="11">
        <f t="shared" si="42"/>
        <v>5000</v>
      </c>
      <c r="AK88" s="11">
        <f t="shared" si="42"/>
        <v>5000</v>
      </c>
      <c r="AL88" s="11">
        <f t="shared" si="42"/>
        <v>5000</v>
      </c>
      <c r="AM88" s="11">
        <f t="shared" si="42"/>
        <v>5000</v>
      </c>
      <c r="AO88" s="16">
        <f t="shared" si="38"/>
        <v>130000</v>
      </c>
      <c r="AP88" s="16">
        <f t="shared" si="39"/>
        <v>395070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4012</v>
      </c>
      <c r="J89" s="11">
        <v>0</v>
      </c>
      <c r="K89" s="11">
        <v>0</v>
      </c>
      <c r="L89" s="11">
        <v>0</v>
      </c>
      <c r="M89" s="11">
        <f t="shared" ref="M89:AM89" si="43">L89</f>
        <v>0</v>
      </c>
      <c r="N89" s="11">
        <f t="shared" si="43"/>
        <v>0</v>
      </c>
      <c r="O89" s="11">
        <f t="shared" si="43"/>
        <v>0</v>
      </c>
      <c r="P89" s="11">
        <f t="shared" si="43"/>
        <v>0</v>
      </c>
      <c r="Q89" s="11">
        <f t="shared" si="43"/>
        <v>0</v>
      </c>
      <c r="R89" s="11">
        <f t="shared" si="43"/>
        <v>0</v>
      </c>
      <c r="S89" s="11">
        <f t="shared" si="43"/>
        <v>0</v>
      </c>
      <c r="T89" s="11">
        <f t="shared" si="43"/>
        <v>0</v>
      </c>
      <c r="U89" s="11">
        <f t="shared" si="43"/>
        <v>0</v>
      </c>
      <c r="V89" s="11">
        <f t="shared" si="43"/>
        <v>0</v>
      </c>
      <c r="W89" s="11">
        <f t="shared" si="43"/>
        <v>0</v>
      </c>
      <c r="X89" s="11">
        <f t="shared" si="43"/>
        <v>0</v>
      </c>
      <c r="Y89" s="11">
        <f t="shared" si="43"/>
        <v>0</v>
      </c>
      <c r="Z89" s="11">
        <f t="shared" si="43"/>
        <v>0</v>
      </c>
      <c r="AA89" s="11">
        <f t="shared" si="43"/>
        <v>0</v>
      </c>
      <c r="AB89" s="11">
        <f t="shared" si="43"/>
        <v>0</v>
      </c>
      <c r="AC89" s="11">
        <f t="shared" si="43"/>
        <v>0</v>
      </c>
      <c r="AD89" s="11">
        <f t="shared" si="43"/>
        <v>0</v>
      </c>
      <c r="AE89" s="11">
        <f t="shared" si="43"/>
        <v>0</v>
      </c>
      <c r="AF89" s="11">
        <f t="shared" si="43"/>
        <v>0</v>
      </c>
      <c r="AG89" s="11">
        <f t="shared" si="43"/>
        <v>0</v>
      </c>
      <c r="AH89" s="11">
        <f t="shared" si="43"/>
        <v>0</v>
      </c>
      <c r="AI89" s="11">
        <f t="shared" si="43"/>
        <v>0</v>
      </c>
      <c r="AJ89" s="11">
        <f t="shared" si="43"/>
        <v>0</v>
      </c>
      <c r="AK89" s="11">
        <f t="shared" si="43"/>
        <v>0</v>
      </c>
      <c r="AL89" s="11">
        <f t="shared" si="43"/>
        <v>0</v>
      </c>
      <c r="AM89" s="11">
        <f t="shared" si="43"/>
        <v>0</v>
      </c>
      <c r="AO89" s="64">
        <f t="shared" si="38"/>
        <v>4012</v>
      </c>
      <c r="AP89" s="64">
        <f t="shared" si="39"/>
        <v>12192.468000000001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ref="J90:R90" si="44">I90</f>
        <v>0</v>
      </c>
      <c r="K90" s="59">
        <f t="shared" si="44"/>
        <v>0</v>
      </c>
      <c r="L90" s="59">
        <f t="shared" si="44"/>
        <v>0</v>
      </c>
      <c r="M90" s="59">
        <f t="shared" si="44"/>
        <v>0</v>
      </c>
      <c r="N90" s="59">
        <f t="shared" si="44"/>
        <v>0</v>
      </c>
      <c r="O90" s="59">
        <f t="shared" si="44"/>
        <v>0</v>
      </c>
      <c r="P90" s="59">
        <f t="shared" si="44"/>
        <v>0</v>
      </c>
      <c r="Q90" s="59">
        <f t="shared" si="44"/>
        <v>0</v>
      </c>
      <c r="R90" s="59">
        <f t="shared" si="44"/>
        <v>0</v>
      </c>
      <c r="S90" s="59">
        <f t="shared" ref="S90:AE90" si="45">R90</f>
        <v>0</v>
      </c>
      <c r="T90" s="59">
        <f t="shared" si="45"/>
        <v>0</v>
      </c>
      <c r="U90" s="59">
        <f t="shared" si="45"/>
        <v>0</v>
      </c>
      <c r="V90" s="59">
        <f t="shared" si="45"/>
        <v>0</v>
      </c>
      <c r="W90" s="59">
        <f t="shared" si="45"/>
        <v>0</v>
      </c>
      <c r="X90" s="59">
        <f t="shared" si="45"/>
        <v>0</v>
      </c>
      <c r="Y90" s="59">
        <f t="shared" si="45"/>
        <v>0</v>
      </c>
      <c r="Z90" s="59">
        <f t="shared" si="45"/>
        <v>0</v>
      </c>
      <c r="AA90" s="59">
        <f t="shared" si="45"/>
        <v>0</v>
      </c>
      <c r="AB90" s="59">
        <f t="shared" si="45"/>
        <v>0</v>
      </c>
      <c r="AC90" s="59">
        <f t="shared" si="45"/>
        <v>0</v>
      </c>
      <c r="AD90" s="59">
        <f t="shared" si="45"/>
        <v>0</v>
      </c>
      <c r="AE90" s="59">
        <f t="shared" si="45"/>
        <v>0</v>
      </c>
      <c r="AF90" s="59">
        <f t="shared" ref="AF90:AM90" si="46">AE90</f>
        <v>0</v>
      </c>
      <c r="AG90" s="59">
        <f t="shared" si="46"/>
        <v>0</v>
      </c>
      <c r="AH90" s="59">
        <f t="shared" si="46"/>
        <v>0</v>
      </c>
      <c r="AI90" s="59">
        <f t="shared" si="46"/>
        <v>0</v>
      </c>
      <c r="AJ90" s="59">
        <f t="shared" si="46"/>
        <v>0</v>
      </c>
      <c r="AK90" s="59">
        <f t="shared" si="46"/>
        <v>0</v>
      </c>
      <c r="AL90" s="59">
        <f t="shared" si="46"/>
        <v>0</v>
      </c>
      <c r="AM90" s="59">
        <f t="shared" si="46"/>
        <v>0</v>
      </c>
      <c r="AO90" s="60">
        <f t="shared" si="38"/>
        <v>0</v>
      </c>
      <c r="AP90" s="60">
        <f t="shared" si="39"/>
        <v>0</v>
      </c>
      <c r="AR90" s="17"/>
    </row>
    <row r="91" spans="2:44" x14ac:dyDescent="0.2">
      <c r="I91" s="58">
        <f t="shared" ref="I91:AM91" si="47">SUM(I76:I90)</f>
        <v>4012</v>
      </c>
      <c r="J91" s="58">
        <f t="shared" si="47"/>
        <v>4297</v>
      </c>
      <c r="K91" s="58">
        <f t="shared" si="47"/>
        <v>4066</v>
      </c>
      <c r="L91" s="58">
        <f t="shared" si="47"/>
        <v>5067</v>
      </c>
      <c r="M91" s="58">
        <f t="shared" si="47"/>
        <v>4651</v>
      </c>
      <c r="N91" s="58">
        <f t="shared" si="47"/>
        <v>39026</v>
      </c>
      <c r="O91" s="58">
        <f t="shared" si="47"/>
        <v>45000</v>
      </c>
      <c r="P91" s="58">
        <f t="shared" si="47"/>
        <v>45000</v>
      </c>
      <c r="Q91" s="58">
        <f t="shared" si="47"/>
        <v>45000</v>
      </c>
      <c r="R91" s="58">
        <f t="shared" si="47"/>
        <v>45000</v>
      </c>
      <c r="S91" s="58">
        <f t="shared" si="47"/>
        <v>45000</v>
      </c>
      <c r="T91" s="58">
        <f t="shared" si="47"/>
        <v>45000</v>
      </c>
      <c r="U91" s="58">
        <f t="shared" si="47"/>
        <v>45000</v>
      </c>
      <c r="V91" s="58">
        <f t="shared" si="47"/>
        <v>45000</v>
      </c>
      <c r="W91" s="58">
        <f t="shared" si="47"/>
        <v>45000</v>
      </c>
      <c r="X91" s="58">
        <f t="shared" si="47"/>
        <v>45000</v>
      </c>
      <c r="Y91" s="58">
        <f t="shared" si="47"/>
        <v>45000</v>
      </c>
      <c r="Z91" s="58">
        <f t="shared" si="47"/>
        <v>45000</v>
      </c>
      <c r="AA91" s="58">
        <f t="shared" si="47"/>
        <v>45000</v>
      </c>
      <c r="AB91" s="58">
        <f t="shared" si="47"/>
        <v>45000</v>
      </c>
      <c r="AC91" s="58">
        <f t="shared" si="47"/>
        <v>45000</v>
      </c>
      <c r="AD91" s="58">
        <f t="shared" si="47"/>
        <v>45000</v>
      </c>
      <c r="AE91" s="58">
        <f t="shared" si="47"/>
        <v>45000</v>
      </c>
      <c r="AF91" s="58">
        <f t="shared" si="47"/>
        <v>45000</v>
      </c>
      <c r="AG91" s="58">
        <f t="shared" si="47"/>
        <v>45000</v>
      </c>
      <c r="AH91" s="58">
        <f t="shared" si="47"/>
        <v>45000</v>
      </c>
      <c r="AI91" s="58">
        <f t="shared" si="47"/>
        <v>45000</v>
      </c>
      <c r="AJ91" s="58">
        <f t="shared" si="47"/>
        <v>45000</v>
      </c>
      <c r="AK91" s="58">
        <f t="shared" si="47"/>
        <v>45000</v>
      </c>
      <c r="AL91" s="58">
        <f t="shared" si="47"/>
        <v>45000</v>
      </c>
      <c r="AM91" s="58">
        <f t="shared" si="47"/>
        <v>45000</v>
      </c>
      <c r="AO91" s="20">
        <f>SUM(AO76:AO90)</f>
        <v>1186119</v>
      </c>
      <c r="AP91" s="20">
        <f>SUM(AP76:AP90)</f>
        <v>3604615.6409999998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21" t="s">
        <v>79</v>
      </c>
      <c r="AL105" s="122"/>
      <c r="AM105" s="122"/>
      <c r="AN105" s="122"/>
      <c r="AO105" s="122"/>
      <c r="AP105" s="123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1440599.9999999998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750000</v>
      </c>
      <c r="AP108" s="71">
        <f>AP33</f>
        <v>2155125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221642.19</v>
      </c>
      <c r="AP111" s="71">
        <f>AP61</f>
        <v>22164.219000000005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1186119</v>
      </c>
      <c r="AP114" s="75">
        <f>SUM(AP75:AP103)-AP91</f>
        <v>3604615.6409999998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236492.19</v>
      </c>
      <c r="AP115" s="71">
        <f>AP73</f>
        <v>13273.578000000212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1422611.19</v>
      </c>
      <c r="AP116" s="71">
        <f>AO116*G73</f>
        <v>56904.4476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70178.025600000212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2238.8100000000004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-74849.999999999942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ageMargins left="0.5" right="0.5" top="0.5" bottom="0.5" header="0.5" footer="0.5"/>
  <pageSetup paperSize="5" scale="46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Jan 01 trial</vt:lpstr>
      <vt:lpstr>Jan 01 Est</vt:lpstr>
      <vt:lpstr>Feb 01 Est</vt:lpstr>
      <vt:lpstr>Mar 01 Est</vt:lpstr>
      <vt:lpstr>Apr 01 Est</vt:lpstr>
      <vt:lpstr>May 01 Est</vt:lpstr>
      <vt:lpstr>'Apr 01 Est'!Print_Area</vt:lpstr>
      <vt:lpstr>'Feb 01 Est'!Print_Area</vt:lpstr>
      <vt:lpstr>'Jan 01 Est'!Print_Area</vt:lpstr>
      <vt:lpstr>'Jan 01 trial'!Print_Area</vt:lpstr>
      <vt:lpstr>'Mar 01 Est'!Print_Area</vt:lpstr>
      <vt:lpstr>'May 01 Est'!Print_Area</vt:lpstr>
      <vt:lpstr>'Jan 01 trial'!Print_Titles</vt:lpstr>
      <vt:lpstr>'Apr 01 Est'!Summary</vt:lpstr>
      <vt:lpstr>'Mar 01 Est'!Summary</vt:lpstr>
      <vt:lpstr>'May 01 Est'!Summary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2001-05-09T00:28:57Z</cp:lastPrinted>
  <dcterms:created xsi:type="dcterms:W3CDTF">2001-01-04T18:32:47Z</dcterms:created>
  <dcterms:modified xsi:type="dcterms:W3CDTF">2023-09-16T19:30:57Z</dcterms:modified>
</cp:coreProperties>
</file>