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CD1E38-1FC5-43CF-8EF4-3CD81AF15DF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" i="1" l="1"/>
  <c r="D2" i="1"/>
  <c r="B3" i="1"/>
  <c r="C3" i="1"/>
  <c r="D3" i="1"/>
  <c r="C4" i="1"/>
  <c r="D4" i="1"/>
  <c r="B5" i="1"/>
  <c r="C5" i="1"/>
  <c r="D5" i="1"/>
  <c r="B6" i="1"/>
  <c r="C6" i="1"/>
  <c r="D6" i="1"/>
  <c r="B19" i="1"/>
  <c r="B20" i="1"/>
</calcChain>
</file>

<file path=xl/sharedStrings.xml><?xml version="1.0" encoding="utf-8"?>
<sst xmlns="http://schemas.openxmlformats.org/spreadsheetml/2006/main" count="31" uniqueCount="28">
  <si>
    <t>Computer Expense</t>
  </si>
  <si>
    <t>Emp- Reg Fees/Tuition/Ed</t>
  </si>
  <si>
    <t>Residual Team Costs</t>
  </si>
  <si>
    <t>Materials &amp; Supplies</t>
  </si>
  <si>
    <t>S/B covered in IT G&amp;A - not work order related</t>
  </si>
  <si>
    <t>Desktop Hardware for IT Group - not work order related</t>
  </si>
  <si>
    <t>Catering for Sheryl Kimes</t>
  </si>
  <si>
    <t>Outside Services - Engineering</t>
  </si>
  <si>
    <t>Outside Services - Professionals</t>
  </si>
  <si>
    <t>Sheryl Kimes &amp; Sean Bolks - not related to Capacity Books - reclass to Science WO</t>
  </si>
  <si>
    <t>Sheryl Kimes - not related to Capacity Books - reclass to Science WO</t>
  </si>
  <si>
    <t>Why are Capacity Books paying for Legal charges?</t>
  </si>
  <si>
    <t>Outside Services - Legal</t>
  </si>
  <si>
    <t>Budget</t>
  </si>
  <si>
    <t>Spent to Date</t>
  </si>
  <si>
    <t>December Labor &amp; AFDUC</t>
  </si>
  <si>
    <t>Estimated Total</t>
  </si>
  <si>
    <t xml:space="preserve">Overage </t>
  </si>
  <si>
    <t>Adjustments needed to Spent to Date</t>
  </si>
  <si>
    <t>Original</t>
  </si>
  <si>
    <t>Subscriptions &amp; Publications</t>
  </si>
  <si>
    <t>? - What is this for - Do all open workorders pay for IT people not assigned to a work order?</t>
  </si>
  <si>
    <t>Adjustments Total w/o Residual</t>
  </si>
  <si>
    <t>Adjustments Total w/ Residual</t>
  </si>
  <si>
    <t>w/Resid</t>
  </si>
  <si>
    <t>Adjusted 1</t>
  </si>
  <si>
    <t>Adjusted 2</t>
  </si>
  <si>
    <t>w/o 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</si>
</sst>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1" fillId="0" borderId="0" xfId="0" applyFont="1"/>
    <xf numFmtId="6" fontId="0" fillId="0" borderId="1" xfId="0" applyNumberFormat="1" applyBorder="1"/>
    <xf numFmtId="6" fontId="0" fillId="0" borderId="2" xfId="0" applyNumberFormat="1" applyBorder="1"/>
    <xf numFmtId="0" fontId="1" fillId="0" borderId="0" xfId="0" applyFont="1" applyAlignment="1">
      <alignment horizontal="center"/>
    </xf>
    <xf numFmtId="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tabSelected="1" workbookViewId="0"/>
  </sheetViews>
  <sheetFormatPr defaultRowHeight="12.75" x14ac:dyDescent="0.2"/>
  <cols>
    <col min="1" max="1" width="30.42578125" customWidth="1"/>
    <col min="2" max="2" width="15.7109375" customWidth="1"/>
    <col min="3" max="3" width="10.85546875" customWidth="1"/>
    <col min="4" max="4" width="13" customWidth="1"/>
  </cols>
  <sheetData>
    <row r="1" spans="1:4" x14ac:dyDescent="0.2">
      <c r="B1" s="5" t="s">
        <v>19</v>
      </c>
      <c r="C1" s="5" t="s">
        <v>25</v>
      </c>
      <c r="D1" s="5" t="s">
        <v>26</v>
      </c>
    </row>
    <row r="2" spans="1:4" x14ac:dyDescent="0.2">
      <c r="A2" s="2" t="s">
        <v>13</v>
      </c>
      <c r="B2" s="1">
        <v>672000</v>
      </c>
      <c r="C2" s="1">
        <f>+B2</f>
        <v>672000</v>
      </c>
      <c r="D2" s="1">
        <f>+C2</f>
        <v>672000</v>
      </c>
    </row>
    <row r="3" spans="1:4" x14ac:dyDescent="0.2">
      <c r="A3" s="2" t="s">
        <v>14</v>
      </c>
      <c r="B3" s="1">
        <f>B2+97817-28000</f>
        <v>741817</v>
      </c>
      <c r="C3" s="1">
        <f>+B3+SUM(B10:B18)</f>
        <v>672503.66</v>
      </c>
      <c r="D3" s="1">
        <f>+C3-B12</f>
        <v>680750.08000000007</v>
      </c>
    </row>
    <row r="4" spans="1:4" x14ac:dyDescent="0.2">
      <c r="A4" s="2" t="s">
        <v>15</v>
      </c>
      <c r="B4" s="3">
        <v>28000</v>
      </c>
      <c r="C4" s="3">
        <f>+B4</f>
        <v>28000</v>
      </c>
      <c r="D4" s="3">
        <f>+C4</f>
        <v>28000</v>
      </c>
    </row>
    <row r="5" spans="1:4" x14ac:dyDescent="0.2">
      <c r="A5" s="2" t="s">
        <v>16</v>
      </c>
      <c r="B5" s="4">
        <f>+B3+B4</f>
        <v>769817</v>
      </c>
      <c r="C5" s="4">
        <f>+C3+C4</f>
        <v>700503.66</v>
      </c>
      <c r="D5" s="4">
        <f>+D3+D4</f>
        <v>708750.08000000007</v>
      </c>
    </row>
    <row r="6" spans="1:4" x14ac:dyDescent="0.2">
      <c r="A6" s="2" t="s">
        <v>17</v>
      </c>
      <c r="B6" s="1">
        <f>+B2-B5</f>
        <v>-97817</v>
      </c>
      <c r="C6" s="1">
        <f>+C2-C5</f>
        <v>-28503.660000000033</v>
      </c>
      <c r="D6" s="1">
        <f>+D2-D5</f>
        <v>-36750.080000000075</v>
      </c>
    </row>
    <row r="7" spans="1:4" x14ac:dyDescent="0.2">
      <c r="C7" s="5" t="s">
        <v>24</v>
      </c>
      <c r="D7" s="5" t="s">
        <v>27</v>
      </c>
    </row>
    <row r="9" spans="1:4" x14ac:dyDescent="0.2">
      <c r="A9" s="2" t="s">
        <v>18</v>
      </c>
    </row>
    <row r="10" spans="1:4" x14ac:dyDescent="0.2">
      <c r="A10" t="s">
        <v>0</v>
      </c>
      <c r="B10" s="1">
        <v>-7290.28</v>
      </c>
      <c r="C10" t="s">
        <v>5</v>
      </c>
    </row>
    <row r="11" spans="1:4" x14ac:dyDescent="0.2">
      <c r="A11" t="s">
        <v>1</v>
      </c>
      <c r="B11" s="1">
        <v>-137.41</v>
      </c>
      <c r="C11" t="s">
        <v>4</v>
      </c>
    </row>
    <row r="12" spans="1:4" x14ac:dyDescent="0.2">
      <c r="A12" t="s">
        <v>2</v>
      </c>
      <c r="B12" s="1">
        <v>-8246.42</v>
      </c>
      <c r="C12" t="s">
        <v>21</v>
      </c>
    </row>
    <row r="13" spans="1:4" x14ac:dyDescent="0.2">
      <c r="A13" t="s">
        <v>3</v>
      </c>
      <c r="B13" s="1">
        <v>-22424.78</v>
      </c>
      <c r="C13" t="s">
        <v>5</v>
      </c>
    </row>
    <row r="14" spans="1:4" x14ac:dyDescent="0.2">
      <c r="A14" t="s">
        <v>7</v>
      </c>
      <c r="B14" s="1">
        <v>-19513.29</v>
      </c>
      <c r="C14" t="s">
        <v>9</v>
      </c>
    </row>
    <row r="15" spans="1:4" x14ac:dyDescent="0.2">
      <c r="A15" t="s">
        <v>7</v>
      </c>
      <c r="B15" s="1">
        <v>-239</v>
      </c>
      <c r="C15" t="s">
        <v>6</v>
      </c>
    </row>
    <row r="16" spans="1:4" x14ac:dyDescent="0.2">
      <c r="A16" t="s">
        <v>8</v>
      </c>
      <c r="B16" s="1">
        <v>-11051.33</v>
      </c>
      <c r="C16" t="s">
        <v>10</v>
      </c>
    </row>
    <row r="17" spans="1:3" x14ac:dyDescent="0.2">
      <c r="A17" t="s">
        <v>12</v>
      </c>
      <c r="B17" s="6">
        <v>-404.98</v>
      </c>
      <c r="C17" t="s">
        <v>11</v>
      </c>
    </row>
    <row r="18" spans="1:3" x14ac:dyDescent="0.2">
      <c r="A18" t="s">
        <v>20</v>
      </c>
      <c r="B18" s="3">
        <v>-5.85</v>
      </c>
      <c r="C18" t="s">
        <v>4</v>
      </c>
    </row>
    <row r="19" spans="1:3" x14ac:dyDescent="0.2">
      <c r="A19" t="s">
        <v>23</v>
      </c>
      <c r="B19" s="1">
        <f>SUM(B10:B18)</f>
        <v>-69313.34</v>
      </c>
    </row>
    <row r="20" spans="1:3" x14ac:dyDescent="0.2">
      <c r="A20" t="s">
        <v>22</v>
      </c>
      <c r="B20" s="1">
        <f>+B19-B12</f>
        <v>-61066.92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2000-12-13T16:31:13Z</dcterms:created>
  <dcterms:modified xsi:type="dcterms:W3CDTF">2023-09-16T19:54:42Z</dcterms:modified>
</cp:coreProperties>
</file>