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EDB5A6C-842B-4BFF-A207-7808953A98E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4" i="1"/>
  <c r="F35" i="1"/>
  <c r="F36" i="1"/>
  <c r="F37" i="1"/>
  <c r="F38" i="1"/>
  <c r="F39" i="1"/>
  <c r="F40" i="1"/>
  <c r="F41" i="1"/>
  <c r="F45" i="1"/>
  <c r="F46" i="1"/>
  <c r="F47" i="1"/>
  <c r="F48" i="1"/>
  <c r="F49" i="1"/>
  <c r="F50" i="1"/>
  <c r="F54" i="1"/>
  <c r="F55" i="1"/>
  <c r="F56" i="1"/>
  <c r="F58" i="1"/>
  <c r="E2" i="2"/>
  <c r="E3" i="2"/>
  <c r="E4" i="2"/>
  <c r="E5" i="2"/>
  <c r="E6" i="2"/>
</calcChain>
</file>

<file path=xl/sharedStrings.xml><?xml version="1.0" encoding="utf-8"?>
<sst xmlns="http://schemas.openxmlformats.org/spreadsheetml/2006/main" count="91" uniqueCount="83">
  <si>
    <t>Agave Energy Company</t>
  </si>
  <si>
    <t>Atoka Loop Measurement Project</t>
  </si>
  <si>
    <t>Material List</t>
  </si>
  <si>
    <t>Mark
Number</t>
  </si>
  <si>
    <t>Required
Quantity</t>
  </si>
  <si>
    <t>Description</t>
  </si>
  <si>
    <t>Unit 
Cost</t>
  </si>
  <si>
    <t>Total
Cost</t>
  </si>
  <si>
    <t>8" WKM 370D4 24-YFF-24 600# RF FP
Ball Valve NACE W/Gear Operator</t>
  </si>
  <si>
    <t>8" 600# RF FP WKM Ball Valve W/Bettis
#G2014-SR3 Actuator Fail Closed</t>
  </si>
  <si>
    <t>8" WKM Check Valve 600# FE</t>
  </si>
  <si>
    <t>8" 600# 304SS Flex Gasket w/Dura-Carb
Filler</t>
  </si>
  <si>
    <t>1 1/8" x 8" B7 Stud w/2-2H Nuts
12 per Set</t>
  </si>
  <si>
    <r>
      <t>8" Std LR 90</t>
    </r>
    <r>
      <rPr>
        <vertAlign val="superscript"/>
        <sz val="10"/>
        <rFont val="Arial"/>
        <family val="2"/>
      </rPr>
      <t>0</t>
    </r>
    <r>
      <rPr>
        <sz val="10"/>
        <rFont val="Arial"/>
      </rPr>
      <t xml:space="preserve"> Weld Ell</t>
    </r>
  </si>
  <si>
    <t>8" Std Weld Tee</t>
  </si>
  <si>
    <t xml:space="preserve">8" x 12" STD Concentric Weld Reducer </t>
  </si>
  <si>
    <t>8" RFWN Flange Std Bore</t>
  </si>
  <si>
    <t>12" RFWN Flange Std Bore</t>
  </si>
  <si>
    <t>Equipment</t>
  </si>
  <si>
    <t>8" Meter Tube with Daniels Sr (8'x8'x6') 
3 Piece w/ 5-3/4" TOL, Gallagher syst II, 
With 8" 600# Sch 40 clean out tees &amp;
 Huber Closures. AGA 14.3</t>
  </si>
  <si>
    <t>Daniel Model 570 Danalyzer On Line
Chromatograph, 4 minute analysis time with Model 2350 Controller</t>
  </si>
  <si>
    <t>Meeco Moisture analyzer with Coalescer
and filtering</t>
  </si>
  <si>
    <t>Fisher ROC 364 per TW specs</t>
  </si>
  <si>
    <t xml:space="preserve">DelMar SulfurAlert 6000 Total
Sulfur Monitor
</t>
  </si>
  <si>
    <t xml:space="preserve">DelMar SulfurSmart 1200 H2S analysis
 system
</t>
  </si>
  <si>
    <t>Date of Order</t>
  </si>
  <si>
    <t>2" RFWN Flanges Std Bore</t>
  </si>
  <si>
    <t>2" 600# series FE Ball Valve</t>
  </si>
  <si>
    <t>2" Closure Tapped to 1/2"</t>
  </si>
  <si>
    <t xml:space="preserve">8" Fisher 1052K-V200-3610J style 600#
FE Flow Control Valve </t>
  </si>
  <si>
    <t>8" Bare Pipe Grade B .312 WT F.50,
1266# MAWP    (ft)</t>
  </si>
  <si>
    <t>12" Bare Pipe Grade B .375 WT F.50,
????# MAWP       (ft)</t>
  </si>
  <si>
    <t>8"x8"x3" Reducing Tee Std</t>
  </si>
  <si>
    <t>3"x2" Concentric weld reducer</t>
  </si>
  <si>
    <t>Set of Studs for 2" 600# series 8/set</t>
  </si>
  <si>
    <t>8" Insullator Kit</t>
  </si>
  <si>
    <t>2" 600# Flex Gasket</t>
  </si>
  <si>
    <t>12" Flex Gasket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</si>
  <si>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</si>
  <si>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</si>
  <si>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</si>
  <si>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</si>
  <si>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</si>
  <si>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</si>
  <si>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</si>
  <si>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</si>
  <si>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</si>
  <si>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</si>
  <si>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</si>
  <si>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</si>
  <si>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</si>
  <si>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</si>
  <si>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</si>
  <si>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</si>
  <si>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</si>
  <si>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</si>
  <si>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</si>
  <si>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</si>
  <si>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</si>
  <si>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</si>
  <si>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E001</t>
  </si>
  <si>
    <t>E002</t>
  </si>
  <si>
    <t>E003</t>
  </si>
  <si>
    <t>E004</t>
  </si>
  <si>
    <t>E005</t>
  </si>
  <si>
    <t>E006</t>
  </si>
  <si>
    <t>E007</t>
  </si>
  <si>
    <t>P023</t>
  </si>
  <si>
    <t>P024</t>
  </si>
  <si>
    <t>12" Weld ell 90 Std</t>
  </si>
  <si>
    <t>Set of Studs for 12" 600# series  /set</t>
  </si>
  <si>
    <t>Welker Cal gas Hot Box Double</t>
  </si>
  <si>
    <t>Fittings</t>
  </si>
  <si>
    <t>Measurement Equipment</t>
  </si>
  <si>
    <t>Labor</t>
  </si>
  <si>
    <t>Estimated
Delivery Date</t>
  </si>
  <si>
    <t>Building</t>
  </si>
  <si>
    <t>Building from 7-Rivers insullated,
wired and ready for A/C</t>
  </si>
  <si>
    <t>A/C</t>
  </si>
  <si>
    <t>Make any repairs on building</t>
  </si>
  <si>
    <t>Concrete Pad</t>
  </si>
  <si>
    <t>Electric Drop and meter can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</si>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</sst>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&quot;$&quot;#,##0"/>
  </numFmts>
  <fonts count="5" x14ac:knownFonts="1">
    <font>
      <sz val="10"/>
      <name val="Arial"/>
    </font>
    <font>
      <b/>
      <sz val="10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horizontal="center" wrapText="1"/>
    </xf>
    <xf numFmtId="165" fontId="0" fillId="0" borderId="0" xfId="0" applyNumberFormat="1" applyAlignment="1">
      <alignment horizontal="right" wrapText="1"/>
    </xf>
    <xf numFmtId="165" fontId="0" fillId="0" borderId="0" xfId="0" applyNumberFormat="1" applyAlignment="1">
      <alignment horizontal="right"/>
    </xf>
    <xf numFmtId="165" fontId="0" fillId="0" borderId="1" xfId="0" applyNumberFormat="1" applyBorder="1" applyAlignment="1">
      <alignment horizontal="right"/>
    </xf>
    <xf numFmtId="4" fontId="0" fillId="0" borderId="0" xfId="0" applyNumberFormat="1"/>
    <xf numFmtId="4" fontId="1" fillId="0" borderId="0" xfId="0" applyNumberFormat="1" applyFont="1" applyAlignment="1">
      <alignment horizontal="center" wrapText="1"/>
    </xf>
    <xf numFmtId="165" fontId="0" fillId="0" borderId="0" xfId="0" applyNumberFormat="1"/>
    <xf numFmtId="165" fontId="3" fillId="0" borderId="0" xfId="0" applyNumberFormat="1" applyFont="1"/>
    <xf numFmtId="165" fontId="0" fillId="0" borderId="1" xfId="0" applyNumberFormat="1" applyBorder="1"/>
    <xf numFmtId="165" fontId="1" fillId="0" borderId="0" xfId="0" applyNumberFormat="1" applyFont="1"/>
    <xf numFmtId="165" fontId="4" fillId="0" borderId="0" xfId="0" applyNumberFormat="1" applyFont="1"/>
    <xf numFmtId="165" fontId="1" fillId="0" borderId="0" xfId="0" applyNumberFormat="1" applyFont="1" applyAlignment="1">
      <alignment horizontal="right"/>
    </xf>
    <xf numFmtId="165" fontId="1" fillId="0" borderId="1" xfId="0" applyNumberFormat="1" applyFont="1" applyBorder="1"/>
    <xf numFmtId="0" fontId="4" fillId="0" borderId="0" xfId="0" applyFont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1"/>
  <sheetViews>
    <sheetView tabSelected="1" topLeftCell="A2" zoomScale="80" workbookViewId="0">
      <selection activeCell="G3" sqref="G1:G65536"/>
    </sheetView>
  </sheetViews>
  <sheetFormatPr defaultRowHeight="12.75" x14ac:dyDescent="0.2"/>
  <cols>
    <col min="2" max="2" width="10.7109375" customWidth="1"/>
    <col min="3" max="3" width="36" bestFit="1" customWidth="1"/>
    <col min="4" max="4" width="15.42578125" style="5" hidden="1" customWidth="1"/>
    <col min="5" max="5" width="10.85546875" style="3" bestFit="1" customWidth="1"/>
    <col min="6" max="6" width="13.85546875" style="14" customWidth="1"/>
    <col min="7" max="7" width="15" hidden="1" customWidth="1"/>
  </cols>
  <sheetData>
    <row r="1" spans="1:7" x14ac:dyDescent="0.2">
      <c r="A1" s="24" t="s">
        <v>0</v>
      </c>
      <c r="B1" s="24"/>
      <c r="C1" s="24"/>
      <c r="D1" s="24"/>
      <c r="E1" s="24"/>
      <c r="F1" s="24"/>
      <c r="G1" s="24"/>
    </row>
    <row r="2" spans="1:7" x14ac:dyDescent="0.2">
      <c r="A2" s="24" t="s">
        <v>1</v>
      </c>
      <c r="B2" s="24"/>
      <c r="C2" s="24"/>
      <c r="D2" s="24"/>
      <c r="E2" s="24"/>
      <c r="F2" s="24"/>
      <c r="G2" s="24"/>
    </row>
    <row r="3" spans="1:7" x14ac:dyDescent="0.2">
      <c r="A3" t="s">
        <v>2</v>
      </c>
      <c r="B3" s="8"/>
    </row>
    <row r="4" spans="1:7" s="1" customFormat="1" ht="25.5" x14ac:dyDescent="0.2">
      <c r="A4" s="9" t="s">
        <v>3</v>
      </c>
      <c r="B4" s="9" t="s">
        <v>4</v>
      </c>
      <c r="C4" s="1" t="s">
        <v>5</v>
      </c>
      <c r="D4" s="4" t="s">
        <v>25</v>
      </c>
      <c r="E4" s="10" t="s">
        <v>6</v>
      </c>
      <c r="F4" s="15" t="s">
        <v>7</v>
      </c>
      <c r="G4" s="9" t="s">
        <v>75</v>
      </c>
    </row>
    <row r="5" spans="1:7" ht="25.5" x14ac:dyDescent="0.2">
      <c r="A5" t="s">
        <v>38</v>
      </c>
      <c r="B5">
        <v>3</v>
      </c>
      <c r="C5" s="2" t="s">
        <v>8</v>
      </c>
      <c r="D5" s="6"/>
      <c r="E5" s="16">
        <v>5951.4</v>
      </c>
      <c r="F5" s="16">
        <f>E5*B5</f>
        <v>17854.199999999997</v>
      </c>
    </row>
    <row r="6" spans="1:7" ht="25.5" x14ac:dyDescent="0.2">
      <c r="A6" t="s">
        <v>39</v>
      </c>
      <c r="B6">
        <v>1</v>
      </c>
      <c r="C6" s="2" t="s">
        <v>9</v>
      </c>
      <c r="D6" s="6"/>
      <c r="E6" s="17">
        <v>10214</v>
      </c>
      <c r="F6" s="16">
        <f t="shared" ref="F6:F28" si="0">E6*B6</f>
        <v>10214</v>
      </c>
    </row>
    <row r="7" spans="1:7" ht="25.5" x14ac:dyDescent="0.2">
      <c r="A7" t="s">
        <v>40</v>
      </c>
      <c r="B7">
        <v>1</v>
      </c>
      <c r="C7" s="2" t="s">
        <v>29</v>
      </c>
      <c r="D7" s="6"/>
      <c r="E7" s="16">
        <v>9050</v>
      </c>
      <c r="F7" s="16">
        <f t="shared" si="0"/>
        <v>9050</v>
      </c>
    </row>
    <row r="8" spans="1:7" x14ac:dyDescent="0.2">
      <c r="A8" t="s">
        <v>41</v>
      </c>
      <c r="B8">
        <v>1</v>
      </c>
      <c r="C8" s="2" t="s">
        <v>10</v>
      </c>
      <c r="D8" s="6"/>
      <c r="E8" s="16">
        <v>2599.4</v>
      </c>
      <c r="F8" s="16">
        <f t="shared" si="0"/>
        <v>2599.4</v>
      </c>
    </row>
    <row r="9" spans="1:7" ht="25.5" x14ac:dyDescent="0.2">
      <c r="A9" t="s">
        <v>42</v>
      </c>
      <c r="B9">
        <v>11</v>
      </c>
      <c r="C9" s="2" t="s">
        <v>11</v>
      </c>
      <c r="D9" s="6"/>
      <c r="E9" s="16">
        <v>6.18</v>
      </c>
      <c r="F9" s="16">
        <f t="shared" si="0"/>
        <v>67.97999999999999</v>
      </c>
    </row>
    <row r="10" spans="1:7" ht="25.5" x14ac:dyDescent="0.2">
      <c r="A10" t="s">
        <v>43</v>
      </c>
      <c r="B10">
        <v>11</v>
      </c>
      <c r="C10" s="2" t="s">
        <v>12</v>
      </c>
      <c r="D10" s="6"/>
      <c r="E10" s="16">
        <v>40.799999999999997</v>
      </c>
      <c r="F10" s="16">
        <f t="shared" si="0"/>
        <v>448.79999999999995</v>
      </c>
    </row>
    <row r="11" spans="1:7" x14ac:dyDescent="0.2">
      <c r="A11" t="s">
        <v>44</v>
      </c>
      <c r="B11">
        <v>10</v>
      </c>
      <c r="C11" s="2" t="s">
        <v>16</v>
      </c>
      <c r="D11" s="6"/>
      <c r="E11" s="16">
        <v>147.38999999999999</v>
      </c>
      <c r="F11" s="16">
        <f t="shared" si="0"/>
        <v>1473.8999999999999</v>
      </c>
    </row>
    <row r="12" spans="1:7" ht="14.25" x14ac:dyDescent="0.2">
      <c r="A12" t="s">
        <v>45</v>
      </c>
      <c r="B12">
        <v>5</v>
      </c>
      <c r="C12" s="2" t="s">
        <v>13</v>
      </c>
      <c r="D12" s="6"/>
      <c r="E12" s="16">
        <v>41.28</v>
      </c>
      <c r="F12" s="16">
        <f t="shared" si="0"/>
        <v>206.4</v>
      </c>
    </row>
    <row r="13" spans="1:7" x14ac:dyDescent="0.2">
      <c r="A13" t="s">
        <v>46</v>
      </c>
      <c r="B13">
        <v>2</v>
      </c>
      <c r="C13" s="2" t="s">
        <v>14</v>
      </c>
      <c r="D13" s="6"/>
      <c r="E13" s="16">
        <v>60.48</v>
      </c>
      <c r="F13" s="16">
        <f t="shared" si="0"/>
        <v>120.96</v>
      </c>
    </row>
    <row r="14" spans="1:7" ht="25.5" x14ac:dyDescent="0.2">
      <c r="A14" t="s">
        <v>47</v>
      </c>
      <c r="B14">
        <v>20</v>
      </c>
      <c r="C14" s="2" t="s">
        <v>30</v>
      </c>
      <c r="D14" s="6"/>
      <c r="E14" s="16">
        <v>13.9</v>
      </c>
      <c r="F14" s="16">
        <f t="shared" si="0"/>
        <v>278</v>
      </c>
    </row>
    <row r="15" spans="1:7" x14ac:dyDescent="0.2">
      <c r="A15" t="s">
        <v>48</v>
      </c>
      <c r="B15">
        <v>2</v>
      </c>
      <c r="C15" s="2" t="s">
        <v>15</v>
      </c>
      <c r="D15" s="6"/>
      <c r="E15" s="16">
        <v>47.36</v>
      </c>
      <c r="F15" s="16">
        <f t="shared" si="0"/>
        <v>94.72</v>
      </c>
    </row>
    <row r="16" spans="1:7" ht="25.5" x14ac:dyDescent="0.2">
      <c r="A16" t="s">
        <v>49</v>
      </c>
      <c r="B16">
        <v>20</v>
      </c>
      <c r="C16" s="2" t="s">
        <v>31</v>
      </c>
      <c r="D16" s="6"/>
      <c r="E16" s="16">
        <v>26.71</v>
      </c>
      <c r="F16" s="16">
        <f t="shared" si="0"/>
        <v>534.20000000000005</v>
      </c>
    </row>
    <row r="17" spans="1:6" x14ac:dyDescent="0.2">
      <c r="A17" t="s">
        <v>50</v>
      </c>
      <c r="B17">
        <v>1</v>
      </c>
      <c r="C17" s="2" t="s">
        <v>17</v>
      </c>
      <c r="D17" s="6"/>
      <c r="E17" s="16">
        <v>312.45999999999998</v>
      </c>
      <c r="F17" s="16">
        <f t="shared" si="0"/>
        <v>312.45999999999998</v>
      </c>
    </row>
    <row r="18" spans="1:6" x14ac:dyDescent="0.2">
      <c r="A18" t="s">
        <v>51</v>
      </c>
      <c r="B18">
        <v>1</v>
      </c>
      <c r="C18" s="2" t="s">
        <v>37</v>
      </c>
      <c r="D18" s="6"/>
      <c r="E18" s="16">
        <v>11.17</v>
      </c>
      <c r="F18" s="16">
        <f t="shared" si="0"/>
        <v>11.17</v>
      </c>
    </row>
    <row r="19" spans="1:6" x14ac:dyDescent="0.2">
      <c r="A19" t="s">
        <v>52</v>
      </c>
      <c r="B19">
        <v>1</v>
      </c>
      <c r="C19" s="2" t="s">
        <v>32</v>
      </c>
      <c r="D19" s="6"/>
      <c r="E19" s="16">
        <v>119.36</v>
      </c>
      <c r="F19" s="16">
        <f t="shared" si="0"/>
        <v>119.36</v>
      </c>
    </row>
    <row r="20" spans="1:6" x14ac:dyDescent="0.2">
      <c r="A20" t="s">
        <v>53</v>
      </c>
      <c r="B20">
        <v>1</v>
      </c>
      <c r="C20" s="2" t="s">
        <v>33</v>
      </c>
      <c r="D20" s="6"/>
      <c r="E20" s="16">
        <v>5.44</v>
      </c>
      <c r="F20" s="16">
        <f t="shared" si="0"/>
        <v>5.44</v>
      </c>
    </row>
    <row r="21" spans="1:6" x14ac:dyDescent="0.2">
      <c r="A21" t="s">
        <v>54</v>
      </c>
      <c r="B21">
        <v>2</v>
      </c>
      <c r="C21" s="2" t="s">
        <v>26</v>
      </c>
      <c r="D21" s="6"/>
      <c r="E21" s="16">
        <v>15.13</v>
      </c>
      <c r="F21" s="16">
        <f t="shared" si="0"/>
        <v>30.26</v>
      </c>
    </row>
    <row r="22" spans="1:6" x14ac:dyDescent="0.2">
      <c r="A22" t="s">
        <v>55</v>
      </c>
      <c r="B22">
        <v>1</v>
      </c>
      <c r="C22" s="2" t="s">
        <v>27</v>
      </c>
      <c r="D22" s="6"/>
      <c r="E22" s="16">
        <v>249.89</v>
      </c>
      <c r="F22" s="16">
        <f t="shared" si="0"/>
        <v>249.89</v>
      </c>
    </row>
    <row r="23" spans="1:6" x14ac:dyDescent="0.2">
      <c r="A23" t="s">
        <v>56</v>
      </c>
      <c r="B23">
        <v>1</v>
      </c>
      <c r="C23" s="2" t="s">
        <v>28</v>
      </c>
      <c r="D23" s="6"/>
      <c r="E23" s="16">
        <v>73.099999999999994</v>
      </c>
      <c r="F23" s="16">
        <f t="shared" si="0"/>
        <v>73.099999999999994</v>
      </c>
    </row>
    <row r="24" spans="1:6" x14ac:dyDescent="0.2">
      <c r="A24" t="s">
        <v>57</v>
      </c>
      <c r="B24">
        <v>2</v>
      </c>
      <c r="C24" s="2" t="s">
        <v>34</v>
      </c>
      <c r="E24" s="16">
        <v>5.65</v>
      </c>
      <c r="F24" s="16">
        <f t="shared" si="0"/>
        <v>11.3</v>
      </c>
    </row>
    <row r="25" spans="1:6" x14ac:dyDescent="0.2">
      <c r="A25" t="s">
        <v>58</v>
      </c>
      <c r="B25">
        <v>2</v>
      </c>
      <c r="C25" s="2" t="s">
        <v>36</v>
      </c>
      <c r="E25" s="16">
        <v>1.63</v>
      </c>
      <c r="F25" s="16">
        <f t="shared" si="0"/>
        <v>3.26</v>
      </c>
    </row>
    <row r="26" spans="1:6" x14ac:dyDescent="0.2">
      <c r="A26" t="s">
        <v>59</v>
      </c>
      <c r="B26">
        <v>1</v>
      </c>
      <c r="C26" s="2" t="s">
        <v>35</v>
      </c>
      <c r="E26" s="16">
        <v>32.75</v>
      </c>
      <c r="F26" s="16">
        <f t="shared" si="0"/>
        <v>32.75</v>
      </c>
    </row>
    <row r="27" spans="1:6" x14ac:dyDescent="0.2">
      <c r="A27" t="s">
        <v>67</v>
      </c>
      <c r="B27">
        <v>1</v>
      </c>
      <c r="C27" s="2" t="s">
        <v>69</v>
      </c>
      <c r="E27" s="16">
        <v>108.32</v>
      </c>
      <c r="F27" s="16">
        <f t="shared" si="0"/>
        <v>108.32</v>
      </c>
    </row>
    <row r="28" spans="1:6" ht="13.5" thickBot="1" x14ac:dyDescent="0.25">
      <c r="A28" t="s">
        <v>68</v>
      </c>
      <c r="B28">
        <v>1</v>
      </c>
      <c r="C28" s="2" t="s">
        <v>70</v>
      </c>
      <c r="E28" s="16">
        <v>91.1</v>
      </c>
      <c r="F28" s="18">
        <f t="shared" si="0"/>
        <v>91.1</v>
      </c>
    </row>
    <row r="29" spans="1:6" x14ac:dyDescent="0.2">
      <c r="C29" s="2"/>
      <c r="E29" s="16"/>
      <c r="F29" s="16">
        <f>SUM(F5:F28)</f>
        <v>43990.970000000008</v>
      </c>
    </row>
    <row r="30" spans="1:6" x14ac:dyDescent="0.2">
      <c r="C30" s="2"/>
      <c r="E30" s="16"/>
      <c r="F30" s="16"/>
    </row>
    <row r="31" spans="1:6" x14ac:dyDescent="0.2">
      <c r="C31" s="2"/>
      <c r="E31" s="16"/>
      <c r="F31" s="16"/>
    </row>
    <row r="32" spans="1:6" x14ac:dyDescent="0.2">
      <c r="E32" s="16"/>
      <c r="F32" s="16"/>
    </row>
    <row r="33" spans="1:6" x14ac:dyDescent="0.2">
      <c r="C33" s="4" t="s">
        <v>18</v>
      </c>
      <c r="D33" s="4" t="s">
        <v>25</v>
      </c>
      <c r="E33" s="16"/>
      <c r="F33" s="16"/>
    </row>
    <row r="34" spans="1:6" ht="51" x14ac:dyDescent="0.2">
      <c r="A34" t="s">
        <v>60</v>
      </c>
      <c r="B34">
        <v>1</v>
      </c>
      <c r="C34" s="2" t="s">
        <v>19</v>
      </c>
      <c r="D34" s="7">
        <v>37160</v>
      </c>
      <c r="E34" s="16">
        <v>15639</v>
      </c>
      <c r="F34" s="16">
        <f t="shared" ref="F34:F40" si="1">B34*E34</f>
        <v>15639</v>
      </c>
    </row>
    <row r="35" spans="1:6" ht="38.25" x14ac:dyDescent="0.2">
      <c r="A35" t="s">
        <v>61</v>
      </c>
      <c r="B35">
        <v>1</v>
      </c>
      <c r="C35" s="2" t="s">
        <v>20</v>
      </c>
      <c r="D35" s="7">
        <v>37165</v>
      </c>
      <c r="E35" s="16">
        <v>26187</v>
      </c>
      <c r="F35" s="16">
        <f t="shared" si="1"/>
        <v>26187</v>
      </c>
    </row>
    <row r="36" spans="1:6" ht="25.5" x14ac:dyDescent="0.2">
      <c r="A36" t="s">
        <v>62</v>
      </c>
      <c r="B36">
        <v>1</v>
      </c>
      <c r="C36" s="2" t="s">
        <v>21</v>
      </c>
      <c r="D36" s="7">
        <v>37162</v>
      </c>
      <c r="E36" s="16">
        <v>6620</v>
      </c>
      <c r="F36" s="16">
        <f t="shared" si="1"/>
        <v>6620</v>
      </c>
    </row>
    <row r="37" spans="1:6" ht="38.25" x14ac:dyDescent="0.2">
      <c r="A37" t="s">
        <v>63</v>
      </c>
      <c r="B37">
        <v>1</v>
      </c>
      <c r="C37" s="2" t="s">
        <v>23</v>
      </c>
      <c r="D37" s="7">
        <v>37165</v>
      </c>
      <c r="E37" s="16">
        <v>34555</v>
      </c>
      <c r="F37" s="16">
        <f t="shared" si="1"/>
        <v>34555</v>
      </c>
    </row>
    <row r="38" spans="1:6" ht="38.25" x14ac:dyDescent="0.2">
      <c r="A38" t="s">
        <v>64</v>
      </c>
      <c r="B38">
        <v>1</v>
      </c>
      <c r="C38" s="2" t="s">
        <v>24</v>
      </c>
      <c r="D38" s="7">
        <v>37165</v>
      </c>
      <c r="E38" s="16">
        <v>15238</v>
      </c>
      <c r="F38" s="16">
        <f t="shared" si="1"/>
        <v>15238</v>
      </c>
    </row>
    <row r="39" spans="1:6" x14ac:dyDescent="0.2">
      <c r="A39" t="s">
        <v>65</v>
      </c>
      <c r="B39">
        <v>1</v>
      </c>
      <c r="C39" s="2" t="s">
        <v>22</v>
      </c>
      <c r="D39" s="6"/>
      <c r="E39" s="16">
        <v>20000</v>
      </c>
      <c r="F39" s="16">
        <f t="shared" si="1"/>
        <v>20000</v>
      </c>
    </row>
    <row r="40" spans="1:6" ht="13.5" thickBot="1" x14ac:dyDescent="0.25">
      <c r="A40" t="s">
        <v>66</v>
      </c>
      <c r="B40">
        <v>1</v>
      </c>
      <c r="C40" s="2" t="s">
        <v>71</v>
      </c>
      <c r="D40" s="7">
        <v>37166</v>
      </c>
      <c r="E40" s="16">
        <v>5220</v>
      </c>
      <c r="F40" s="18">
        <f t="shared" si="1"/>
        <v>5220</v>
      </c>
    </row>
    <row r="41" spans="1:6" x14ac:dyDescent="0.2">
      <c r="E41" s="16"/>
      <c r="F41" s="16">
        <f>SUM(F34:F40)</f>
        <v>123459</v>
      </c>
    </row>
    <row r="42" spans="1:6" x14ac:dyDescent="0.2">
      <c r="E42" s="16"/>
      <c r="F42" s="16"/>
    </row>
    <row r="43" spans="1:6" x14ac:dyDescent="0.2">
      <c r="E43" s="16"/>
      <c r="F43" s="16"/>
    </row>
    <row r="44" spans="1:6" x14ac:dyDescent="0.2">
      <c r="C44" s="1" t="s">
        <v>76</v>
      </c>
      <c r="D44"/>
      <c r="E44" s="11"/>
      <c r="F44" s="11"/>
    </row>
    <row r="45" spans="1:6" ht="25.5" x14ac:dyDescent="0.2">
      <c r="B45">
        <v>1</v>
      </c>
      <c r="C45" s="2" t="s">
        <v>77</v>
      </c>
      <c r="D45"/>
      <c r="E45" s="12">
        <v>0</v>
      </c>
      <c r="F45" s="12">
        <f>E45*B45</f>
        <v>0</v>
      </c>
    </row>
    <row r="46" spans="1:6" x14ac:dyDescent="0.2">
      <c r="B46">
        <v>1</v>
      </c>
      <c r="C46" t="s">
        <v>78</v>
      </c>
      <c r="D46"/>
      <c r="E46" s="12">
        <v>1800</v>
      </c>
      <c r="F46" s="12">
        <f>E46*B46</f>
        <v>1800</v>
      </c>
    </row>
    <row r="47" spans="1:6" x14ac:dyDescent="0.2">
      <c r="B47">
        <v>1</v>
      </c>
      <c r="C47" t="s">
        <v>79</v>
      </c>
      <c r="D47"/>
      <c r="E47" s="12">
        <v>750</v>
      </c>
      <c r="F47" s="12">
        <f>E47*B47</f>
        <v>750</v>
      </c>
    </row>
    <row r="48" spans="1:6" x14ac:dyDescent="0.2">
      <c r="B48">
        <v>1</v>
      </c>
      <c r="C48" t="s">
        <v>80</v>
      </c>
      <c r="D48"/>
      <c r="E48" s="12">
        <v>3000</v>
      </c>
      <c r="F48" s="12">
        <f>E48*B48</f>
        <v>3000</v>
      </c>
    </row>
    <row r="49" spans="2:6" ht="13.5" thickBot="1" x14ac:dyDescent="0.25">
      <c r="B49">
        <v>1</v>
      </c>
      <c r="C49" t="s">
        <v>81</v>
      </c>
      <c r="D49"/>
      <c r="E49" s="12">
        <v>3000</v>
      </c>
      <c r="F49" s="13">
        <f>E49*B49</f>
        <v>3000</v>
      </c>
    </row>
    <row r="50" spans="2:6" x14ac:dyDescent="0.2">
      <c r="E50" s="16"/>
      <c r="F50" s="16">
        <f>SUM(F45:F49)</f>
        <v>8550</v>
      </c>
    </row>
    <row r="51" spans="2:6" x14ac:dyDescent="0.2">
      <c r="E51" s="16"/>
      <c r="F51" s="16"/>
    </row>
    <row r="52" spans="2:6" x14ac:dyDescent="0.2">
      <c r="E52" s="16"/>
      <c r="F52" s="16"/>
    </row>
    <row r="53" spans="2:6" ht="15.75" x14ac:dyDescent="0.25">
      <c r="C53" s="23" t="s">
        <v>82</v>
      </c>
      <c r="E53" s="16"/>
      <c r="F53" s="16"/>
    </row>
    <row r="54" spans="2:6" x14ac:dyDescent="0.2">
      <c r="E54" s="21" t="s">
        <v>72</v>
      </c>
      <c r="F54" s="19">
        <f>F29</f>
        <v>43990.970000000008</v>
      </c>
    </row>
    <row r="55" spans="2:6" x14ac:dyDescent="0.2">
      <c r="E55" s="21" t="s">
        <v>73</v>
      </c>
      <c r="F55" s="19">
        <f>F41</f>
        <v>123459</v>
      </c>
    </row>
    <row r="56" spans="2:6" x14ac:dyDescent="0.2">
      <c r="E56" s="21" t="s">
        <v>76</v>
      </c>
      <c r="F56" s="19">
        <f>F50</f>
        <v>8550</v>
      </c>
    </row>
    <row r="57" spans="2:6" ht="13.5" thickBot="1" x14ac:dyDescent="0.25">
      <c r="E57" s="19" t="s">
        <v>74</v>
      </c>
      <c r="F57" s="22">
        <v>24500</v>
      </c>
    </row>
    <row r="58" spans="2:6" ht="15.75" x14ac:dyDescent="0.25">
      <c r="E58" s="16"/>
      <c r="F58" s="20">
        <f>SUM(F54:F57)</f>
        <v>200499.97</v>
      </c>
    </row>
    <row r="60" spans="2:6" x14ac:dyDescent="0.2">
      <c r="D60"/>
      <c r="E60"/>
      <c r="F60"/>
    </row>
    <row r="61" spans="2:6" x14ac:dyDescent="0.2">
      <c r="D61"/>
      <c r="E61"/>
      <c r="F61"/>
    </row>
  </sheetData>
  <mergeCells count="2">
    <mergeCell ref="A1:G1"/>
    <mergeCell ref="A2:G2"/>
  </mergeCells>
  <phoneticPr fontId="0" type="noConversion"/>
  <printOptions gridLines="1"/>
  <pageMargins left="0.75" right="0.75" top="1" bottom="1" header="0.5" footer="0.5"/>
  <pageSetup paperSize="5" scale="82" orientation="portrait" horizontalDpi="300" verticalDpi="300" r:id="rId1"/>
  <headerFooter alignWithMargins="0"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1" sqref="B1:E6"/>
    </sheetView>
  </sheetViews>
  <sheetFormatPr defaultRowHeight="12.75" x14ac:dyDescent="0.2"/>
  <cols>
    <col min="2" max="2" width="29.85546875" customWidth="1"/>
  </cols>
  <sheetData>
    <row r="1" spans="1:5" x14ac:dyDescent="0.2">
      <c r="A1" s="5"/>
      <c r="B1" s="1" t="s">
        <v>76</v>
      </c>
      <c r="D1" s="11"/>
      <c r="E1" s="11"/>
    </row>
    <row r="2" spans="1:5" ht="25.5" x14ac:dyDescent="0.2">
      <c r="A2" s="5">
        <v>1</v>
      </c>
      <c r="B2" s="2" t="s">
        <v>77</v>
      </c>
      <c r="D2" s="12">
        <v>0</v>
      </c>
      <c r="E2" s="12">
        <f>D2*A2</f>
        <v>0</v>
      </c>
    </row>
    <row r="3" spans="1:5" x14ac:dyDescent="0.2">
      <c r="A3" s="5">
        <v>1</v>
      </c>
      <c r="B3" t="s">
        <v>78</v>
      </c>
      <c r="D3" s="12">
        <v>1800</v>
      </c>
      <c r="E3" s="12">
        <f>D3*A3</f>
        <v>1800</v>
      </c>
    </row>
    <row r="4" spans="1:5" x14ac:dyDescent="0.2">
      <c r="A4" s="5">
        <v>1</v>
      </c>
      <c r="B4" t="s">
        <v>79</v>
      </c>
      <c r="D4" s="12">
        <v>750</v>
      </c>
      <c r="E4" s="12">
        <f>D4*A4</f>
        <v>750</v>
      </c>
    </row>
    <row r="5" spans="1:5" x14ac:dyDescent="0.2">
      <c r="A5" s="5">
        <v>1</v>
      </c>
      <c r="B5" t="s">
        <v>80</v>
      </c>
      <c r="D5" s="12">
        <v>3000</v>
      </c>
      <c r="E5" s="12">
        <f>D5*A5</f>
        <v>3000</v>
      </c>
    </row>
    <row r="6" spans="1:5" ht="13.5" thickBot="1" x14ac:dyDescent="0.25">
      <c r="A6" s="5">
        <v>1</v>
      </c>
      <c r="B6" t="s">
        <v>81</v>
      </c>
      <c r="D6" s="12">
        <v>3000</v>
      </c>
      <c r="E6" s="13">
        <f>D6*A6</f>
        <v>3000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Yates Petroleum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Jan Havlíček</cp:lastModifiedBy>
  <cp:lastPrinted>2001-10-02T20:18:46Z</cp:lastPrinted>
  <dcterms:created xsi:type="dcterms:W3CDTF">2001-09-27T19:38:28Z</dcterms:created>
  <dcterms:modified xsi:type="dcterms:W3CDTF">2023-09-16T19:59:52Z</dcterms:modified>
</cp:coreProperties>
</file>