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C22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14426A-47E8-425E-B88B-D0B76C9D3E0B}" xr6:coauthVersionLast="47" xr6:coauthVersionMax="47" xr10:uidLastSave="{00000000-0000-0000-0000-000000000000}"/>
  <bookViews>
    <workbookView xWindow="-120" yWindow="-120" windowWidth="38640" windowHeight="15720" tabRatio="572"/>
  </bookViews>
  <sheets>
    <sheet name="Turbine Inventory" sheetId="1" r:id="rId1"/>
    <sheet name="LM6000 Status" sheetId="4" r:id="rId2"/>
    <sheet name="LM6000 Assign" sheetId="3" r:id="rId3"/>
    <sheet name="Generation" sheetId="5" state="hidden" r:id="rId4"/>
    <sheet name="LM6000 Parts" sheetId="6" state="hidden" r:id="rId5"/>
    <sheet name="GenPower (Dell) Pmt Schedule" sheetId="7" state="hidden" r:id="rId6"/>
    <sheet name="Peoples Pmt Schedule" sheetId="8" state="hidden" r:id="rId7"/>
    <sheet name="GenPower (McAdams) Pmt Schedule" sheetId="9" state="hidden" r:id="rId8"/>
    <sheet name="Arcos Pmt Schedule" sheetId="10" state="hidden" r:id="rId9"/>
    <sheet name="Puerto Suarez" sheetId="11" state="hidden" r:id="rId10"/>
  </sheets>
  <definedNames>
    <definedName name="_xlnm.Print_Area" localSheetId="3">Generation!$B$2:$W$45</definedName>
    <definedName name="_xlnm.Print_Area" localSheetId="4">'LM6000 Parts'!$1:$1048576</definedName>
    <definedName name="_xlnm.Print_Area" localSheetId="0">'Turbine Inventory'!$A$1:$Q$37</definedName>
    <definedName name="Z_059E7E44_67F4_11D4_850A_000064657374_.wvu.Cols" localSheetId="3" hidden="1">Generation!$A:$A,Generation!$I:$M,Generation!$Q:$T</definedName>
    <definedName name="Z_059E7E44_67F4_11D4_850A_000064657374_.wvu.Cols" localSheetId="5" hidden="1">'GenPower (Dell) Pmt Schedule'!$I:$I</definedName>
    <definedName name="Z_059E7E44_67F4_11D4_850A_000064657374_.wvu.PrintArea" localSheetId="3" hidden="1">Generation!$B$2:$W$45</definedName>
    <definedName name="Z_059E7E44_67F4_11D4_850A_000064657374_.wvu.PrintArea" localSheetId="4" hidden="1">'LM6000 Parts'!$1:$1048576</definedName>
    <definedName name="Z_059E7E44_67F4_11D4_850A_000064657374_.wvu.PrintArea" localSheetId="0" hidden="1">'Turbine Inventory'!$A$1:$Q$37</definedName>
    <definedName name="Z_059E7E44_67F4_11D4_850A_000064657374_.wvu.Rows" localSheetId="5" hidden="1">'GenPower (Dell) Pmt Schedule'!$34:$34</definedName>
    <definedName name="Z_059E7E44_67F4_11D4_850A_000064657374_.wvu.Rows" localSheetId="7" hidden="1">'GenPower (McAdams) Pmt Schedule'!$31:$32,'GenPower (McAdams) Pmt Schedule'!$85:$85</definedName>
  </definedNames>
  <calcPr calcId="0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D36" i="10"/>
  <c r="I10" i="5"/>
  <c r="K10" i="5"/>
  <c r="M10" i="5"/>
  <c r="O10" i="5"/>
  <c r="U10" i="5"/>
  <c r="W10" i="5"/>
  <c r="O11" i="5"/>
  <c r="Q11" i="5"/>
  <c r="S11" i="5"/>
  <c r="U11" i="5"/>
  <c r="W11" i="5"/>
  <c r="D12" i="5"/>
  <c r="O12" i="5"/>
  <c r="Q12" i="5"/>
  <c r="S12" i="5"/>
  <c r="U12" i="5"/>
  <c r="W12" i="5"/>
  <c r="D13" i="5"/>
  <c r="O13" i="5"/>
  <c r="Q13" i="5"/>
  <c r="S13" i="5"/>
  <c r="U13" i="5"/>
  <c r="W13" i="5"/>
  <c r="D14" i="5"/>
  <c r="O14" i="5"/>
  <c r="Q14" i="5"/>
  <c r="S14" i="5"/>
  <c r="U14" i="5"/>
  <c r="W14" i="5"/>
  <c r="O15" i="5"/>
  <c r="U15" i="5"/>
  <c r="W15" i="5"/>
  <c r="D16" i="5"/>
  <c r="O16" i="5"/>
  <c r="U16" i="5"/>
  <c r="W16" i="5"/>
  <c r="C17" i="5"/>
  <c r="D17" i="5"/>
  <c r="I17" i="5"/>
  <c r="K17" i="5"/>
  <c r="M17" i="5"/>
  <c r="O17" i="5"/>
  <c r="Q17" i="5"/>
  <c r="S17" i="5"/>
  <c r="U17" i="5"/>
  <c r="W17" i="5"/>
  <c r="D21" i="5"/>
  <c r="O21" i="5"/>
  <c r="U21" i="5"/>
  <c r="W21" i="5"/>
  <c r="C22" i="5"/>
  <c r="D22" i="5"/>
  <c r="I22" i="5"/>
  <c r="K22" i="5"/>
  <c r="M22" i="5"/>
  <c r="O22" i="5"/>
  <c r="Q22" i="5"/>
  <c r="S22" i="5"/>
  <c r="U22" i="5"/>
  <c r="W22" i="5"/>
  <c r="O26" i="5"/>
  <c r="W26" i="5"/>
  <c r="O27" i="5"/>
  <c r="W27" i="5"/>
  <c r="O28" i="5"/>
  <c r="W28" i="5"/>
  <c r="D29" i="5"/>
  <c r="I29" i="5"/>
  <c r="K29" i="5"/>
  <c r="M29" i="5"/>
  <c r="O29" i="5"/>
  <c r="Q29" i="5"/>
  <c r="S29" i="5"/>
  <c r="U29" i="5"/>
  <c r="W29" i="5"/>
  <c r="O32" i="5"/>
  <c r="W32" i="5"/>
  <c r="O33" i="5"/>
  <c r="W33" i="5"/>
  <c r="O34" i="5"/>
  <c r="W34" i="5"/>
  <c r="D35" i="5"/>
  <c r="I35" i="5"/>
  <c r="K35" i="5"/>
  <c r="M35" i="5"/>
  <c r="O35" i="5"/>
  <c r="Q35" i="5"/>
  <c r="S35" i="5"/>
  <c r="U35" i="5"/>
  <c r="W35" i="5"/>
  <c r="D37" i="5"/>
  <c r="O37" i="5"/>
  <c r="U37" i="5"/>
  <c r="W37" i="5"/>
  <c r="K10" i="7"/>
  <c r="O10" i="7"/>
  <c r="S10" i="7"/>
  <c r="U10" i="7"/>
  <c r="W10" i="7"/>
  <c r="K11" i="7"/>
  <c r="O11" i="7"/>
  <c r="S11" i="7"/>
  <c r="U11" i="7"/>
  <c r="W11" i="7"/>
  <c r="K12" i="7"/>
  <c r="O12" i="7"/>
  <c r="S12" i="7"/>
  <c r="U12" i="7"/>
  <c r="W12" i="7"/>
  <c r="K13" i="7"/>
  <c r="O13" i="7"/>
  <c r="S13" i="7"/>
  <c r="U13" i="7"/>
  <c r="W13" i="7"/>
  <c r="K14" i="7"/>
  <c r="O14" i="7"/>
  <c r="S14" i="7"/>
  <c r="U14" i="7"/>
  <c r="W14" i="7"/>
  <c r="K15" i="7"/>
  <c r="O15" i="7"/>
  <c r="S15" i="7"/>
  <c r="U15" i="7"/>
  <c r="W15" i="7"/>
  <c r="K16" i="7"/>
  <c r="O16" i="7"/>
  <c r="S16" i="7"/>
  <c r="U16" i="7"/>
  <c r="W16" i="7"/>
  <c r="K17" i="7"/>
  <c r="O17" i="7"/>
  <c r="S17" i="7"/>
  <c r="U17" i="7"/>
  <c r="W17" i="7"/>
  <c r="K18" i="7"/>
  <c r="O18" i="7"/>
  <c r="S18" i="7"/>
  <c r="U18" i="7"/>
  <c r="W18" i="7"/>
  <c r="K19" i="7"/>
  <c r="O19" i="7"/>
  <c r="S19" i="7"/>
  <c r="U19" i="7"/>
  <c r="W19" i="7"/>
  <c r="K20" i="7"/>
  <c r="O20" i="7"/>
  <c r="S20" i="7"/>
  <c r="U20" i="7"/>
  <c r="W20" i="7"/>
  <c r="K21" i="7"/>
  <c r="O21" i="7"/>
  <c r="S21" i="7"/>
  <c r="U21" i="7"/>
  <c r="W21" i="7"/>
  <c r="K22" i="7"/>
  <c r="O22" i="7"/>
  <c r="S22" i="7"/>
  <c r="U22" i="7"/>
  <c r="W22" i="7"/>
  <c r="K23" i="7"/>
  <c r="O23" i="7"/>
  <c r="S23" i="7"/>
  <c r="U23" i="7"/>
  <c r="W23" i="7"/>
  <c r="K24" i="7"/>
  <c r="O24" i="7"/>
  <c r="S24" i="7"/>
  <c r="U24" i="7"/>
  <c r="W24" i="7"/>
  <c r="K25" i="7"/>
  <c r="O25" i="7"/>
  <c r="S25" i="7"/>
  <c r="U25" i="7"/>
  <c r="W25" i="7"/>
  <c r="K26" i="7"/>
  <c r="O26" i="7"/>
  <c r="S26" i="7"/>
  <c r="U26" i="7"/>
  <c r="W26" i="7"/>
  <c r="K27" i="7"/>
  <c r="O27" i="7"/>
  <c r="S27" i="7"/>
  <c r="U27" i="7"/>
  <c r="W27" i="7"/>
  <c r="K28" i="7"/>
  <c r="O28" i="7"/>
  <c r="S28" i="7"/>
  <c r="U28" i="7"/>
  <c r="W28" i="7"/>
  <c r="K29" i="7"/>
  <c r="O29" i="7"/>
  <c r="S29" i="7"/>
  <c r="U29" i="7"/>
  <c r="W29" i="7"/>
  <c r="K30" i="7"/>
  <c r="O30" i="7"/>
  <c r="S30" i="7"/>
  <c r="U30" i="7"/>
  <c r="W30" i="7"/>
  <c r="H33" i="7"/>
  <c r="K33" i="7"/>
  <c r="M33" i="7"/>
  <c r="O33" i="7"/>
  <c r="Q33" i="7"/>
  <c r="S33" i="7"/>
  <c r="U33" i="7"/>
  <c r="K69" i="7"/>
  <c r="O69" i="7"/>
  <c r="S69" i="7"/>
  <c r="U69" i="7"/>
  <c r="K70" i="7"/>
  <c r="O70" i="7"/>
  <c r="S70" i="7"/>
  <c r="U70" i="7"/>
  <c r="K71" i="7"/>
  <c r="O71" i="7"/>
  <c r="S71" i="7"/>
  <c r="U71" i="7"/>
  <c r="K72" i="7"/>
  <c r="O72" i="7"/>
  <c r="S72" i="7"/>
  <c r="U72" i="7"/>
  <c r="K73" i="7"/>
  <c r="O73" i="7"/>
  <c r="S73" i="7"/>
  <c r="U73" i="7"/>
  <c r="K74" i="7"/>
  <c r="O74" i="7"/>
  <c r="S74" i="7"/>
  <c r="U74" i="7"/>
  <c r="K75" i="7"/>
  <c r="O75" i="7"/>
  <c r="S75" i="7"/>
  <c r="U75" i="7"/>
  <c r="K76" i="7"/>
  <c r="O76" i="7"/>
  <c r="S76" i="7"/>
  <c r="U76" i="7"/>
  <c r="K77" i="7"/>
  <c r="O77" i="7"/>
  <c r="S77" i="7"/>
  <c r="U77" i="7"/>
  <c r="K78" i="7"/>
  <c r="O78" i="7"/>
  <c r="S78" i="7"/>
  <c r="U78" i="7"/>
  <c r="K79" i="7"/>
  <c r="O79" i="7"/>
  <c r="S79" i="7"/>
  <c r="U79" i="7"/>
  <c r="K80" i="7"/>
  <c r="O80" i="7"/>
  <c r="S80" i="7"/>
  <c r="U80" i="7"/>
  <c r="K81" i="7"/>
  <c r="O81" i="7"/>
  <c r="S81" i="7"/>
  <c r="U81" i="7"/>
  <c r="K82" i="7"/>
  <c r="O82" i="7"/>
  <c r="S82" i="7"/>
  <c r="U82" i="7"/>
  <c r="K83" i="7"/>
  <c r="O83" i="7"/>
  <c r="S83" i="7"/>
  <c r="U83" i="7"/>
  <c r="K84" i="7"/>
  <c r="O84" i="7"/>
  <c r="S84" i="7"/>
  <c r="U84" i="7"/>
  <c r="K85" i="7"/>
  <c r="O85" i="7"/>
  <c r="S85" i="7"/>
  <c r="U85" i="7"/>
  <c r="K86" i="7"/>
  <c r="O86" i="7"/>
  <c r="S86" i="7"/>
  <c r="U86" i="7"/>
  <c r="K87" i="7"/>
  <c r="O87" i="7"/>
  <c r="S87" i="7"/>
  <c r="U87" i="7"/>
  <c r="K88" i="7"/>
  <c r="O88" i="7"/>
  <c r="S88" i="7"/>
  <c r="U88" i="7"/>
  <c r="K89" i="7"/>
  <c r="O89" i="7"/>
  <c r="S89" i="7"/>
  <c r="U89" i="7"/>
  <c r="K90" i="7"/>
  <c r="O90" i="7"/>
  <c r="S90" i="7"/>
  <c r="U90" i="7"/>
  <c r="J10" i="9"/>
  <c r="N10" i="9"/>
  <c r="R10" i="9"/>
  <c r="T10" i="9"/>
  <c r="V10" i="9"/>
  <c r="J11" i="9"/>
  <c r="N11" i="9"/>
  <c r="R11" i="9"/>
  <c r="T11" i="9"/>
  <c r="V11" i="9"/>
  <c r="J12" i="9"/>
  <c r="N12" i="9"/>
  <c r="R12" i="9"/>
  <c r="T12" i="9"/>
  <c r="V12" i="9"/>
  <c r="J13" i="9"/>
  <c r="N13" i="9"/>
  <c r="R13" i="9"/>
  <c r="T13" i="9"/>
  <c r="V13" i="9"/>
  <c r="J14" i="9"/>
  <c r="N14" i="9"/>
  <c r="R14" i="9"/>
  <c r="T14" i="9"/>
  <c r="V14" i="9"/>
  <c r="J15" i="9"/>
  <c r="N15" i="9"/>
  <c r="R15" i="9"/>
  <c r="T15" i="9"/>
  <c r="V15" i="9"/>
  <c r="J16" i="9"/>
  <c r="N16" i="9"/>
  <c r="R16" i="9"/>
  <c r="T16" i="9"/>
  <c r="V16" i="9"/>
  <c r="J17" i="9"/>
  <c r="N17" i="9"/>
  <c r="R17" i="9"/>
  <c r="T17" i="9"/>
  <c r="V17" i="9"/>
  <c r="J18" i="9"/>
  <c r="N18" i="9"/>
  <c r="R18" i="9"/>
  <c r="T18" i="9"/>
  <c r="V18" i="9"/>
  <c r="J19" i="9"/>
  <c r="N19" i="9"/>
  <c r="R19" i="9"/>
  <c r="T19" i="9"/>
  <c r="V19" i="9"/>
  <c r="J20" i="9"/>
  <c r="N20" i="9"/>
  <c r="R20" i="9"/>
  <c r="T20" i="9"/>
  <c r="V20" i="9"/>
  <c r="J21" i="9"/>
  <c r="N21" i="9"/>
  <c r="R21" i="9"/>
  <c r="T21" i="9"/>
  <c r="V21" i="9"/>
  <c r="J22" i="9"/>
  <c r="N22" i="9"/>
  <c r="R22" i="9"/>
  <c r="T22" i="9"/>
  <c r="V22" i="9"/>
  <c r="J23" i="9"/>
  <c r="N23" i="9"/>
  <c r="R23" i="9"/>
  <c r="T23" i="9"/>
  <c r="V23" i="9"/>
  <c r="J24" i="9"/>
  <c r="N24" i="9"/>
  <c r="R24" i="9"/>
  <c r="T24" i="9"/>
  <c r="V24" i="9"/>
  <c r="J25" i="9"/>
  <c r="N25" i="9"/>
  <c r="R25" i="9"/>
  <c r="T25" i="9"/>
  <c r="V25" i="9"/>
  <c r="J26" i="9"/>
  <c r="N26" i="9"/>
  <c r="R26" i="9"/>
  <c r="T26" i="9"/>
  <c r="V26" i="9"/>
  <c r="J27" i="9"/>
  <c r="N27" i="9"/>
  <c r="R27" i="9"/>
  <c r="T27" i="9"/>
  <c r="V27" i="9"/>
  <c r="J28" i="9"/>
  <c r="N28" i="9"/>
  <c r="R28" i="9"/>
  <c r="T28" i="9"/>
  <c r="V28" i="9"/>
  <c r="H30" i="9"/>
  <c r="J30" i="9"/>
  <c r="L30" i="9"/>
  <c r="N30" i="9"/>
  <c r="P30" i="9"/>
  <c r="R30" i="9"/>
  <c r="T30" i="9"/>
  <c r="T32" i="9"/>
  <c r="V32" i="9"/>
  <c r="J64" i="9"/>
  <c r="N64" i="9"/>
  <c r="R64" i="9"/>
  <c r="T64" i="9"/>
  <c r="J65" i="9"/>
  <c r="N65" i="9"/>
  <c r="R65" i="9"/>
  <c r="T65" i="9"/>
  <c r="J66" i="9"/>
  <c r="N66" i="9"/>
  <c r="R66" i="9"/>
  <c r="T66" i="9"/>
  <c r="J67" i="9"/>
  <c r="N67" i="9"/>
  <c r="R67" i="9"/>
  <c r="T67" i="9"/>
  <c r="J68" i="9"/>
  <c r="N68" i="9"/>
  <c r="R68" i="9"/>
  <c r="T68" i="9"/>
  <c r="J69" i="9"/>
  <c r="N69" i="9"/>
  <c r="R69" i="9"/>
  <c r="T69" i="9"/>
  <c r="J70" i="9"/>
  <c r="N70" i="9"/>
  <c r="R70" i="9"/>
  <c r="T70" i="9"/>
  <c r="J71" i="9"/>
  <c r="N71" i="9"/>
  <c r="R71" i="9"/>
  <c r="T71" i="9"/>
  <c r="J72" i="9"/>
  <c r="N72" i="9"/>
  <c r="R72" i="9"/>
  <c r="T72" i="9"/>
  <c r="J73" i="9"/>
  <c r="N73" i="9"/>
  <c r="R73" i="9"/>
  <c r="T73" i="9"/>
  <c r="J74" i="9"/>
  <c r="N74" i="9"/>
  <c r="R74" i="9"/>
  <c r="T74" i="9"/>
  <c r="J75" i="9"/>
  <c r="N75" i="9"/>
  <c r="R75" i="9"/>
  <c r="T75" i="9"/>
  <c r="J76" i="9"/>
  <c r="N76" i="9"/>
  <c r="R76" i="9"/>
  <c r="T76" i="9"/>
  <c r="J77" i="9"/>
  <c r="N77" i="9"/>
  <c r="R77" i="9"/>
  <c r="T77" i="9"/>
  <c r="J78" i="9"/>
  <c r="N78" i="9"/>
  <c r="R78" i="9"/>
  <c r="T78" i="9"/>
  <c r="J79" i="9"/>
  <c r="N79" i="9"/>
  <c r="R79" i="9"/>
  <c r="T79" i="9"/>
  <c r="J80" i="9"/>
  <c r="N80" i="9"/>
  <c r="R80" i="9"/>
  <c r="T80" i="9"/>
  <c r="J81" i="9"/>
  <c r="N81" i="9"/>
  <c r="R81" i="9"/>
  <c r="T81" i="9"/>
  <c r="J82" i="9"/>
  <c r="N82" i="9"/>
  <c r="R82" i="9"/>
  <c r="T82" i="9"/>
  <c r="J83" i="9"/>
  <c r="N83" i="9"/>
  <c r="R83" i="9"/>
  <c r="T83" i="9"/>
  <c r="B14" i="8"/>
  <c r="C29" i="1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1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6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1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1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<sst xmlns="http://schemas.openxmlformats.org/spreadsheetml/2006/main" count="1215" uniqueCount="461">
  <si>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</si>
  <si>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</si>
  <si>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</si>
  <si>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</si>
  <si>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</si>
  <si>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</si>
  <si>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</si>
  <si>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</si>
  <si>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</si>
  <si>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</si>
  <si>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</si>
  <si>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</si>
  <si>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</si>
  <si>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</si>
  <si>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</si>
  <si>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</si>
  <si>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</si>
  <si>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</si>
  <si>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</si>
  <si>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</si>
  <si>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</si>
  <si>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</si>
  <si>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</si>
  <si>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</si>
  <si>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</si>
  <si>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</si>
  <si>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</si>
  <si>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</si>
  <si>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</si>
  <si>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</si>
  <si>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</si>
  <si>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</si>
  <si>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</si>
  <si>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</si>
  <si>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</si>
  <si>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</si>
  <si>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</si>
  <si>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</si>
  <si>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</si>
  <si>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</si>
  <si>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</si>
  <si>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</si>
  <si>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</si>
  <si>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</si>
  <si>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</si>
  <si>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</si>
  <si>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</si>
  <si>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</si>
  <si>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</si>
  <si>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</si>
  <si>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</si>
  <si>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</si>
  <si>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</si>
  <si>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</si>
  <si>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</si>
  <si>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</si>
  <si>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</si>
  <si>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</si>
  <si>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</si>
  <si>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</si>
  <si>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</si>
  <si>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</si>
  <si>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</si>
  <si>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</si>
  <si>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</si>
  <si>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</si>
  <si>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</si>
  <si>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</si>
  <si>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</si>
  <si>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</si>
  <si>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</si>
  <si>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</si>
  <si>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</si>
  <si>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</si>
  <si>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</si>
  <si>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</si>
  <si>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</si>
  <si>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</si>
  <si>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</si>
  <si>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</si>
  <si>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</si>
  <si>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</si>
  <si>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</si>
  <si>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</si>
  <si>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</si>
  <si>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</si>
  <si>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</si>
  <si>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</si>
  <si>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</si>
  <si>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</si>
  <si>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</si>
  <si>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</si>
  <si>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</si>
  <si>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</si>
  <si>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</si>
  <si>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</si>
  <si>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</si>
  <si>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</si>
  <si>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</si>
  <si>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</si>
  <si>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</si>
  <si>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</si>
  <si>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</si>
  <si>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</si>
  <si>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</si>
  <si>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</si>
  <si>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</si>
  <si>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</si>
  <si>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</si>
  <si>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</si>
  <si>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</si>
  <si>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</si>
  <si>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</si>
  <si>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</si>
  <si>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</si>
  <si>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</si>
  <si>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</si>
  <si>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</si>
  <si>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</si>
  <si>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</si>
  <si>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</si>
  <si>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</si>
  <si>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</si>
  <si>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</si>
  <si>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</si>
  <si>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</si>
  <si>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</si>
  <si>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</si>
  <si>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</si>
  <si>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</si>
  <si>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</si>
  <si>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</si>
  <si>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</si>
  <si>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</si>
  <si>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</si>
  <si>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</si>
  <si>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</si>
  <si>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</si>
  <si>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</si>
  <si>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</si>
  <si>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</si>
  <si>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</si>
  <si>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</si>
  <si>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</si>
  <si>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</si>
  <si>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</si>
  <si>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</si>
  <si>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</si>
  <si>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</si>
  <si>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</si>
  <si>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</si>
  <si>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</si>
  <si>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</si>
  <si>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</si>
  <si>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</si>
  <si>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</si>
  <si>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</si>
  <si>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</si>
  <si>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</si>
  <si>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</si>
  <si>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</si>
  <si>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</si>
  <si>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</si>
  <si>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</si>
  <si>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</si>
  <si>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</si>
  <si>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</si>
  <si>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</si>
  <si>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</si>
  <si>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</si>
  <si>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</si>
  <si>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</si>
  <si>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</si>
  <si>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</si>
  <si>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</si>
  <si>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</si>
  <si>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</si>
  <si>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</si>
  <si>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</si>
  <si>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</si>
  <si>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</si>
  <si>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</si>
  <si>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</si>
  <si>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</si>
  <si>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</si>
  <si>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</si>
  <si>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</si>
  <si>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</si>
  <si>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</si>
  <si>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</si>
  <si>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</si>
  <si>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</si>
  <si>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</si>
  <si>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</si>
  <si>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</si>
  <si>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</si>
  <si>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LJM</t>
  </si>
  <si>
    <t>Goldendale (NEPCO)</t>
  </si>
  <si>
    <t>Originator/  Developer</t>
  </si>
  <si>
    <t>Developing Company</t>
  </si>
  <si>
    <t>ST</t>
  </si>
  <si>
    <t>Korean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</si>
  <si>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</si>
  <si>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</si>
  <si>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</si>
  <si>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</si>
  <si>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</si>
  <si>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</si>
  <si>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</si>
  <si>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</si>
  <si>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</si>
  <si>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</si>
  <si>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</si>
  <si>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</si>
  <si>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</si>
  <si>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</si>
  <si>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</si>
  <si>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</si>
  <si>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</si>
  <si>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</si>
  <si>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</si>
  <si>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</si>
  <si>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</si>
  <si>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</si>
  <si>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</si>
  <si>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</si>
  <si>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</si>
  <si>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</si>
  <si>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</si>
  <si>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</si>
  <si>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</si>
  <si>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</si>
  <si>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</si>
  <si>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</si>
  <si>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</si>
  <si>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</si>
  <si>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</si>
  <si>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</si>
  <si>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</si>
  <si>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</si>
  <si>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</si>
  <si>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</si>
  <si>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</si>
  <si>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</si>
  <si>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</si>
  <si>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S&amp;SEP ID NUMBERS</t>
  </si>
  <si>
    <t xml:space="preserve">                PACKAGE ORDER STATUS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</si>
  <si>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</si>
  <si>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</si>
  <si>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</si>
  <si>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</si>
  <si>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</si>
  <si>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</si>
  <si>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</si>
  <si>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</si>
  <si>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</si>
  <si>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</si>
  <si>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</si>
  <si>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</si>
  <si>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</si>
  <si>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</si>
  <si>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</si>
  <si>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</si>
  <si>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</si>
  <si>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</si>
  <si>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</si>
  <si>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</si>
  <si>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</si>
  <si>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</si>
  <si>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</si>
  <si>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</si>
  <si>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</si>
  <si>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</si>
  <si>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</si>
  <si>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</si>
  <si>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</si>
  <si>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</si>
  <si>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</si>
  <si>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</si>
  <si>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</si>
  <si>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</si>
  <si>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</si>
  <si>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</si>
  <si>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</si>
  <si>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</si>
  <si>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</si>
  <si>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</si>
  <si>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</si>
  <si>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</si>
  <si>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</si>
  <si>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</si>
  <si>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</si>
  <si>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</si>
  <si>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</si>
  <si>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</si>
  <si>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</si>
  <si>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</si>
  <si>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</si>
  <si>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</si>
  <si>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</si>
  <si>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</si>
  <si>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</si>
  <si>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</si>
  <si>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</si>
  <si>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</si>
  <si>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</si>
  <si>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</si>
  <si>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</si>
  <si>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</si>
  <si>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</si>
  <si>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</si>
  <si>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</si>
  <si>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</si>
  <si>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</si>
  <si>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</si>
  <si>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</si>
  <si>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</si>
  <si>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</si>
  <si>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</si>
  <si>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</si>
  <si>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</si>
  <si>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</si>
  <si>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</si>
  <si>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</si>
  <si>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</si>
  <si>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</si>
  <si>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</si>
  <si>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</si>
  <si>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</si>
  <si>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</si>
  <si>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</si>
  <si>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</si>
  <si>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</si>
  <si>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</si>
  <si>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</si>
  <si>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</si>
  <si>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</si>
  <si>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2 (CA)</t>
  </si>
  <si>
    <t>Humboldt (CA)</t>
  </si>
  <si>
    <t>Tennergy</t>
  </si>
  <si>
    <t>Enner Connect (LV)</t>
  </si>
  <si>
    <t>Redding (CA)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</si>
  <si>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</si>
  <si>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</si>
  <si>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</si>
  <si>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</si>
  <si>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</si>
  <si>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</si>
  <si>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</si>
  <si>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</si>
  <si>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</si>
  <si>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</si>
  <si>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</si>
  <si>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</si>
  <si>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</si>
  <si>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</si>
  <si>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</si>
  <si>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</si>
  <si>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</si>
  <si>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</si>
  <si>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</si>
  <si>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</si>
  <si>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</si>
  <si>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</si>
  <si>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</si>
  <si>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</si>
  <si>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</si>
  <si>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</si>
  <si>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</si>
  <si>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</si>
  <si>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</si>
  <si>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</si>
  <si>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</si>
  <si>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</si>
  <si>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</si>
  <si>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</si>
  <si>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</si>
  <si>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</si>
  <si>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</si>
  <si>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</si>
  <si>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</si>
  <si>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</si>
  <si>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</si>
  <si>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</si>
  <si>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</si>
  <si>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</si>
  <si>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</si>
  <si>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</si>
  <si>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</si>
  <si>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</si>
  <si>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</si>
  <si>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</si>
  <si>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</si>
  <si>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</si>
  <si>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</si>
  <si>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</si>
  <si>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</si>
  <si>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</si>
  <si>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</si>
  <si>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</si>
  <si>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</si>
  <si>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</si>
  <si>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</si>
  <si>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</si>
  <si>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</si>
  <si>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</si>
  <si>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</si>
  <si>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</si>
  <si>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</si>
  <si>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</si>
  <si>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</si>
  <si>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</si>
  <si>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</si>
  <si>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</si>
  <si>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</si>
  <si>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</si>
  <si>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</si>
  <si>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</si>
  <si>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</si>
  <si>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</si>
  <si>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</si>
  <si>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</si>
  <si>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</si>
  <si>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</si>
  <si>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</si>
  <si>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</si>
  <si>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</si>
  <si>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</si>
  <si>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</si>
  <si>
    <t>Colorado PSCo</t>
  </si>
  <si>
    <t>(see "LM6000 Assign")</t>
  </si>
  <si>
    <t>Ducote/Dietrich</t>
  </si>
  <si>
    <t>Wiggs (ESA)</t>
  </si>
  <si>
    <t>Max Yazguirre</t>
  </si>
  <si>
    <t>TexMex or N.C.</t>
  </si>
  <si>
    <t>Pagan</t>
  </si>
  <si>
    <t>Saudi or Brownsville</t>
  </si>
  <si>
    <t>Haug/Pagan</t>
  </si>
  <si>
    <t>ENA transferred to EI 12/98</t>
  </si>
  <si>
    <t>Not assigned</t>
  </si>
  <si>
    <t>Originally for ESA</t>
  </si>
  <si>
    <t>Croatia (not likely)  Needs to go to Europe or SA (except Mexico or Brazil) due to 50 cycle</t>
  </si>
  <si>
    <t>ENA - CONFIDENTIAL NOT TO BE DISTRIBUTED</t>
  </si>
  <si>
    <r>
      <t xml:space="preserve">ENA - </t>
    </r>
    <r>
      <rPr>
        <b/>
        <sz val="12"/>
        <color indexed="10"/>
        <rFont val="Times New Roman"/>
        <family val="1"/>
      </rPr>
      <t>CONFIDENTIAL NOT TO BE DISTRIBUTED</t>
    </r>
  </si>
  <si>
    <t>North Carolina</t>
  </si>
  <si>
    <t>Unallocated</t>
  </si>
  <si>
    <t>LM6000 (TriValley-1)</t>
  </si>
  <si>
    <t>FULL TEST</t>
  </si>
  <si>
    <t>191-198</t>
  </si>
  <si>
    <t>191-192</t>
  </si>
  <si>
    <t>191-204</t>
  </si>
  <si>
    <t>191-212</t>
  </si>
  <si>
    <t>336X</t>
  </si>
  <si>
    <t>290ERJT/2979</t>
  </si>
  <si>
    <t>290ERJT/3210</t>
  </si>
  <si>
    <t>36X-636</t>
  </si>
  <si>
    <t xml:space="preserve">                                                                                         UPDATED:   8/15/00 </t>
  </si>
  <si>
    <t>unallocated</t>
  </si>
  <si>
    <t>(Shaded Rows Represent Turbines Assigned to Projects)</t>
  </si>
  <si>
    <t>7-8 9/00; 17-18 1/01</t>
  </si>
  <si>
    <t>THIS INFORMATION HAS NOT BEEN UPDATED - DO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</si>
</sst>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42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Times New Roman"/>
      <family val="1"/>
    </font>
    <font>
      <i/>
      <sz val="10"/>
      <name val="Arial"/>
      <family val="2"/>
    </font>
    <font>
      <b/>
      <sz val="18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0" fillId="0" borderId="21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quotePrefix="1" applyBorder="1" applyAlignment="1">
      <alignment horizontal="center" wrapText="1"/>
    </xf>
    <xf numFmtId="0" fontId="0" fillId="0" borderId="9" xfId="0" applyBorder="1"/>
    <xf numFmtId="0" fontId="26" fillId="8" borderId="30" xfId="0" applyFont="1" applyFill="1" applyBorder="1"/>
    <xf numFmtId="0" fontId="0" fillId="8" borderId="31" xfId="0" applyFill="1" applyBorder="1"/>
    <xf numFmtId="0" fontId="0" fillId="8" borderId="32" xfId="0" applyFill="1" applyBorder="1"/>
    <xf numFmtId="0" fontId="26" fillId="9" borderId="30" xfId="0" applyFont="1" applyFill="1" applyBorder="1"/>
    <xf numFmtId="0" fontId="0" fillId="9" borderId="31" xfId="0" applyFill="1" applyBorder="1"/>
    <xf numFmtId="0" fontId="26" fillId="10" borderId="30" xfId="0" applyFont="1" applyFill="1" applyBorder="1"/>
    <xf numFmtId="0" fontId="0" fillId="10" borderId="31" xfId="0" applyFill="1" applyBorder="1"/>
    <xf numFmtId="0" fontId="0" fillId="10" borderId="32" xfId="0" applyFill="1" applyBorder="1"/>
    <xf numFmtId="0" fontId="26" fillId="11" borderId="33" xfId="0" applyFont="1" applyFill="1" applyBorder="1"/>
    <xf numFmtId="0" fontId="0" fillId="11" borderId="34" xfId="0" applyFill="1" applyBorder="1"/>
    <xf numFmtId="0" fontId="26" fillId="6" borderId="33" xfId="0" applyFont="1" applyFill="1" applyBorder="1"/>
    <xf numFmtId="0" fontId="0" fillId="6" borderId="6" xfId="0" applyFill="1" applyBorder="1"/>
    <xf numFmtId="0" fontId="0" fillId="6" borderId="34" xfId="0" applyFill="1" applyBorder="1"/>
    <xf numFmtId="0" fontId="2" fillId="12" borderId="35" xfId="0" applyFont="1" applyFill="1" applyBorder="1"/>
    <xf numFmtId="0" fontId="0" fillId="8" borderId="35" xfId="0" applyFill="1" applyBorder="1"/>
    <xf numFmtId="0" fontId="2" fillId="8" borderId="35" xfId="0" applyFont="1" applyFill="1" applyBorder="1"/>
    <xf numFmtId="0" fontId="27" fillId="8" borderId="35" xfId="0" applyFont="1" applyFill="1" applyBorder="1" applyAlignment="1">
      <alignment horizontal="center"/>
    </xf>
    <xf numFmtId="0" fontId="27" fillId="9" borderId="35" xfId="0" applyFont="1" applyFill="1" applyBorder="1" applyAlignment="1">
      <alignment horizontal="center"/>
    </xf>
    <xf numFmtId="0" fontId="2" fillId="9" borderId="35" xfId="0" applyFont="1" applyFill="1" applyBorder="1"/>
    <xf numFmtId="0" fontId="2" fillId="9" borderId="35" xfId="0" applyFont="1" applyFill="1" applyBorder="1" applyAlignment="1">
      <alignment horizontal="center"/>
    </xf>
    <xf numFmtId="0" fontId="27" fillId="10" borderId="35" xfId="0" applyFont="1" applyFill="1" applyBorder="1" applyAlignment="1">
      <alignment horizontal="center"/>
    </xf>
    <xf numFmtId="0" fontId="27" fillId="11" borderId="35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7" fillId="6" borderId="35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27" fillId="12" borderId="36" xfId="0" applyFont="1" applyFill="1" applyBorder="1" applyAlignment="1">
      <alignment horizontal="center"/>
    </xf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13" fillId="13" borderId="36" xfId="0" applyFont="1" applyFill="1" applyBorder="1" applyAlignment="1">
      <alignment horizontal="center"/>
    </xf>
    <xf numFmtId="0" fontId="13" fillId="13" borderId="36" xfId="0" applyFont="1" applyFill="1" applyBorder="1"/>
    <xf numFmtId="0" fontId="13" fillId="13" borderId="36" xfId="0" quotePrefix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left"/>
    </xf>
    <xf numFmtId="0" fontId="13" fillId="14" borderId="36" xfId="0" applyFont="1" applyFill="1" applyBorder="1" applyAlignment="1">
      <alignment horizontal="center"/>
    </xf>
    <xf numFmtId="0" fontId="13" fillId="14" borderId="36" xfId="0" applyFont="1" applyFill="1" applyBorder="1"/>
    <xf numFmtId="0" fontId="13" fillId="14" borderId="36" xfId="0" quotePrefix="1" applyFont="1" applyFill="1" applyBorder="1" applyAlignment="1">
      <alignment horizontal="center"/>
    </xf>
    <xf numFmtId="14" fontId="13" fillId="14" borderId="36" xfId="0" applyNumberFormat="1" applyFont="1" applyFill="1" applyBorder="1" applyAlignment="1">
      <alignment horizontal="center"/>
    </xf>
    <xf numFmtId="0" fontId="13" fillId="14" borderId="36" xfId="0" applyFont="1" applyFill="1" applyBorder="1" applyAlignment="1">
      <alignment horizontal="left"/>
    </xf>
    <xf numFmtId="0" fontId="13" fillId="15" borderId="36" xfId="0" applyFont="1" applyFill="1" applyBorder="1" applyAlignment="1">
      <alignment horizontal="center"/>
    </xf>
    <xf numFmtId="0" fontId="13" fillId="15" borderId="36" xfId="0" applyFont="1" applyFill="1" applyBorder="1"/>
    <xf numFmtId="0" fontId="13" fillId="15" borderId="36" xfId="0" quotePrefix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left"/>
    </xf>
    <xf numFmtId="0" fontId="13" fillId="5" borderId="36" xfId="0" applyFont="1" applyFill="1" applyBorder="1" applyAlignment="1">
      <alignment horizontal="center"/>
    </xf>
    <xf numFmtId="0" fontId="13" fillId="5" borderId="36" xfId="0" applyFont="1" applyFill="1" applyBorder="1"/>
    <xf numFmtId="0" fontId="13" fillId="5" borderId="36" xfId="0" quotePrefix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0" fillId="0" borderId="0" xfId="0" applyFill="1"/>
    <xf numFmtId="0" fontId="2" fillId="0" borderId="30" xfId="0" applyFont="1" applyFill="1" applyBorder="1"/>
    <xf numFmtId="0" fontId="27" fillId="0" borderId="35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center"/>
    </xf>
    <xf numFmtId="0" fontId="27" fillId="0" borderId="36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13" fillId="0" borderId="36" xfId="0" applyFont="1" applyFill="1" applyBorder="1" applyAlignment="1">
      <alignment horizontal="center"/>
    </xf>
    <xf numFmtId="14" fontId="13" fillId="0" borderId="3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6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39" xfId="3" applyFont="1" applyBorder="1" applyAlignment="1">
      <alignment horizontal="center"/>
    </xf>
    <xf numFmtId="0" fontId="31" fillId="0" borderId="40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1" xfId="3" applyFont="1" applyBorder="1" applyAlignment="1">
      <alignment horizontal="center"/>
    </xf>
    <xf numFmtId="172" fontId="31" fillId="0" borderId="41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39" xfId="3" applyBorder="1" applyAlignment="1">
      <alignment horizontal="center"/>
    </xf>
    <xf numFmtId="0" fontId="30" fillId="0" borderId="40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left"/>
    </xf>
    <xf numFmtId="0" fontId="34" fillId="0" borderId="39" xfId="3" applyFont="1" applyBorder="1"/>
    <xf numFmtId="172" fontId="35" fillId="0" borderId="39" xfId="2" applyNumberFormat="1" applyFont="1" applyBorder="1" applyAlignment="1">
      <alignment horizontal="center"/>
    </xf>
    <xf numFmtId="172" fontId="34" fillId="0" borderId="39" xfId="2" applyNumberFormat="1" applyFont="1" applyBorder="1"/>
    <xf numFmtId="172" fontId="35" fillId="0" borderId="40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0" fillId="0" borderId="42" xfId="0" applyBorder="1" applyAlignment="1">
      <alignment horizontal="left" vertical="top" wrapText="1"/>
    </xf>
    <xf numFmtId="0" fontId="13" fillId="16" borderId="36" xfId="0" applyFont="1" applyFill="1" applyBorder="1"/>
    <xf numFmtId="0" fontId="13" fillId="16" borderId="36" xfId="0" applyFont="1" applyFill="1" applyBorder="1" applyAlignment="1">
      <alignment horizontal="center"/>
    </xf>
    <xf numFmtId="0" fontId="13" fillId="16" borderId="36" xfId="0" quotePrefix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left"/>
    </xf>
    <xf numFmtId="0" fontId="0" fillId="0" borderId="0" xfId="0" applyAlignment="1"/>
    <xf numFmtId="0" fontId="0" fillId="8" borderId="31" xfId="0" applyFill="1" applyBorder="1" applyAlignment="1">
      <alignment horizontal="center"/>
    </xf>
    <xf numFmtId="14" fontId="13" fillId="2" borderId="43" xfId="0" quotePrefix="1" applyNumberFormat="1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14" fontId="13" fillId="2" borderId="37" xfId="0" applyNumberFormat="1" applyFont="1" applyFill="1" applyBorder="1" applyAlignment="1">
      <alignment horizontal="center"/>
    </xf>
    <xf numFmtId="0" fontId="13" fillId="2" borderId="37" xfId="0" quotePrefix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14" fontId="13" fillId="2" borderId="35" xfId="0" applyNumberFormat="1" applyFont="1" applyFill="1" applyBorder="1" applyAlignment="1">
      <alignment horizontal="center"/>
    </xf>
    <xf numFmtId="0" fontId="13" fillId="2" borderId="35" xfId="0" quotePrefix="1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14" fontId="13" fillId="2" borderId="43" xfId="0" applyNumberFormat="1" applyFont="1" applyFill="1" applyBorder="1" applyAlignment="1">
      <alignment horizontal="center"/>
    </xf>
    <xf numFmtId="0" fontId="13" fillId="2" borderId="43" xfId="0" quotePrefix="1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14" fontId="13" fillId="2" borderId="38" xfId="0" applyNumberFormat="1" applyFont="1" applyFill="1" applyBorder="1" applyAlignment="1">
      <alignment horizontal="center"/>
    </xf>
    <xf numFmtId="0" fontId="13" fillId="2" borderId="38" xfId="0" quotePrefix="1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14" fontId="13" fillId="2" borderId="36" xfId="0" applyNumberFormat="1" applyFont="1" applyFill="1" applyBorder="1" applyAlignment="1">
      <alignment horizontal="center"/>
    </xf>
    <xf numFmtId="0" fontId="13" fillId="2" borderId="36" xfId="0" quotePrefix="1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5"/>
  <sheetViews>
    <sheetView tabSelected="1" zoomScale="75" zoomScaleNormal="75" workbookViewId="0">
      <selection sqref="A1:Q1"/>
    </sheetView>
  </sheetViews>
  <sheetFormatPr defaultRowHeight="12.75"/>
  <cols>
    <col min="1" max="1" width="12.7109375" style="4" bestFit="1" customWidth="1"/>
    <col min="2" max="2" width="16.5703125" style="8" bestFit="1" customWidth="1"/>
    <col min="3" max="3" width="9.140625" style="8"/>
    <col min="4" max="4" width="15.42578125" style="7" bestFit="1" customWidth="1"/>
    <col min="5" max="6" width="15" style="8" customWidth="1"/>
    <col min="7" max="7" width="13" style="8" customWidth="1"/>
    <col min="8" max="9" width="19.5703125" style="4" customWidth="1"/>
    <col min="10" max="10" width="22.28515625" style="4" customWidth="1"/>
    <col min="11" max="11" width="15.85546875" style="8" customWidth="1"/>
    <col min="12" max="13" width="9.140625" style="8"/>
    <col min="14" max="14" width="15" style="8" bestFit="1" customWidth="1"/>
    <col min="15" max="15" width="11.28515625" style="8" customWidth="1"/>
    <col min="16" max="16" width="23.85546875" style="41" customWidth="1"/>
    <col min="17" max="17" width="23" style="41" customWidth="1"/>
    <col min="18" max="158" width="9.140625" style="27"/>
    <col min="159" max="16384" width="9.140625" style="4"/>
  </cols>
  <sheetData>
    <row r="1" spans="1:158" s="113" customFormat="1" ht="18">
      <c r="A1" s="336" t="s">
        <v>158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8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39" thickBot="1">
      <c r="A3" s="137" t="s">
        <v>199</v>
      </c>
      <c r="B3" s="138" t="s">
        <v>21</v>
      </c>
      <c r="C3" s="138" t="s">
        <v>1</v>
      </c>
      <c r="D3" s="138" t="s">
        <v>6</v>
      </c>
      <c r="E3" s="138" t="s">
        <v>4</v>
      </c>
      <c r="F3" s="137" t="s">
        <v>53</v>
      </c>
      <c r="G3" s="137" t="s">
        <v>44</v>
      </c>
      <c r="H3" s="137" t="s">
        <v>63</v>
      </c>
      <c r="I3" s="137" t="s">
        <v>16</v>
      </c>
      <c r="J3" s="138" t="s">
        <v>26</v>
      </c>
      <c r="K3" s="137" t="s">
        <v>198</v>
      </c>
      <c r="L3" s="138" t="s">
        <v>17</v>
      </c>
      <c r="M3" s="137" t="s">
        <v>18</v>
      </c>
      <c r="N3" s="137" t="s">
        <v>202</v>
      </c>
      <c r="O3" s="137" t="s">
        <v>19</v>
      </c>
      <c r="P3" s="139" t="s">
        <v>15</v>
      </c>
      <c r="Q3" s="137" t="s">
        <v>157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82.5" customHeight="1" thickTop="1">
      <c r="A4" s="17" t="s">
        <v>9</v>
      </c>
      <c r="B4" s="9" t="s">
        <v>10</v>
      </c>
      <c r="C4" s="9">
        <v>4</v>
      </c>
      <c r="D4" s="9" t="s">
        <v>8</v>
      </c>
      <c r="E4" s="245" t="s">
        <v>5</v>
      </c>
      <c r="F4" s="245" t="s">
        <v>54</v>
      </c>
      <c r="G4" s="246" t="s">
        <v>191</v>
      </c>
      <c r="H4" s="24" t="s">
        <v>459</v>
      </c>
      <c r="I4" s="9">
        <v>56</v>
      </c>
      <c r="J4" s="24" t="s">
        <v>430</v>
      </c>
      <c r="K4" s="9" t="s">
        <v>193</v>
      </c>
      <c r="L4" s="9">
        <v>60</v>
      </c>
      <c r="M4" s="9">
        <v>186</v>
      </c>
      <c r="N4" s="247">
        <v>10400</v>
      </c>
      <c r="O4" s="245" t="s">
        <v>20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54</v>
      </c>
      <c r="G5" s="246" t="s">
        <v>209</v>
      </c>
      <c r="H5" s="24"/>
      <c r="I5" s="9">
        <v>56</v>
      </c>
      <c r="J5" s="11" t="s">
        <v>210</v>
      </c>
      <c r="K5" s="9" t="s">
        <v>211</v>
      </c>
      <c r="L5" s="9">
        <v>60</v>
      </c>
      <c r="M5" s="9">
        <v>186</v>
      </c>
      <c r="N5" s="248">
        <v>10400</v>
      </c>
      <c r="O5" s="245" t="s">
        <v>20</v>
      </c>
      <c r="P5" s="114" t="s">
        <v>424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44" t="s">
        <v>9</v>
      </c>
      <c r="B6" s="245" t="s">
        <v>10</v>
      </c>
      <c r="C6" s="9">
        <v>4</v>
      </c>
      <c r="D6" s="245" t="s">
        <v>8</v>
      </c>
      <c r="E6" s="245" t="s">
        <v>5</v>
      </c>
      <c r="F6" s="245" t="s">
        <v>54</v>
      </c>
      <c r="G6" s="246" t="s">
        <v>209</v>
      </c>
      <c r="H6" s="24"/>
      <c r="I6" s="9">
        <v>56</v>
      </c>
      <c r="J6" s="11" t="s">
        <v>212</v>
      </c>
      <c r="K6" s="9" t="s">
        <v>431</v>
      </c>
      <c r="L6" s="9">
        <v>60</v>
      </c>
      <c r="M6" s="9">
        <v>186</v>
      </c>
      <c r="N6" s="248">
        <v>10400</v>
      </c>
      <c r="O6" s="245" t="s">
        <v>20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44" t="s">
        <v>9</v>
      </c>
      <c r="B7" s="245" t="s">
        <v>10</v>
      </c>
      <c r="C7" s="9">
        <v>4</v>
      </c>
      <c r="D7" s="245" t="s">
        <v>8</v>
      </c>
      <c r="E7" s="245" t="s">
        <v>5</v>
      </c>
      <c r="F7" s="245" t="s">
        <v>54</v>
      </c>
      <c r="G7" s="246" t="s">
        <v>209</v>
      </c>
      <c r="H7" s="24"/>
      <c r="I7" s="9">
        <v>56</v>
      </c>
      <c r="J7" s="11" t="s">
        <v>429</v>
      </c>
      <c r="K7" s="9" t="s">
        <v>426</v>
      </c>
      <c r="L7" s="9">
        <v>60</v>
      </c>
      <c r="M7" s="9">
        <v>186</v>
      </c>
      <c r="N7" s="248">
        <v>10400</v>
      </c>
      <c r="O7" s="245" t="s">
        <v>20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44" t="s">
        <v>9</v>
      </c>
      <c r="B8" s="245" t="s">
        <v>10</v>
      </c>
      <c r="C8" s="9">
        <v>8</v>
      </c>
      <c r="D8" s="245" t="s">
        <v>8</v>
      </c>
      <c r="E8" s="245" t="s">
        <v>5</v>
      </c>
      <c r="F8" s="245" t="s">
        <v>54</v>
      </c>
      <c r="G8" s="246" t="s">
        <v>209</v>
      </c>
      <c r="H8" s="24"/>
      <c r="I8" s="9">
        <v>112</v>
      </c>
      <c r="J8" s="11" t="s">
        <v>349</v>
      </c>
      <c r="K8" s="9" t="s">
        <v>432</v>
      </c>
      <c r="L8" s="9">
        <v>60</v>
      </c>
      <c r="M8" s="9">
        <v>372</v>
      </c>
      <c r="N8" s="248">
        <v>10400</v>
      </c>
      <c r="O8" s="245" t="s">
        <v>20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>
      <c r="A9" s="18" t="s">
        <v>9</v>
      </c>
      <c r="B9" s="1" t="s">
        <v>12</v>
      </c>
      <c r="C9" s="1">
        <v>1</v>
      </c>
      <c r="D9" s="1" t="s">
        <v>8</v>
      </c>
      <c r="E9" s="1" t="s">
        <v>9</v>
      </c>
      <c r="F9" s="1" t="s">
        <v>55</v>
      </c>
      <c r="G9" s="1"/>
      <c r="H9" s="6">
        <v>36800</v>
      </c>
      <c r="I9" s="1">
        <v>31</v>
      </c>
      <c r="J9" s="5" t="s">
        <v>195</v>
      </c>
      <c r="K9" s="1" t="s">
        <v>433</v>
      </c>
      <c r="L9" s="1">
        <v>60</v>
      </c>
      <c r="M9" s="1">
        <v>250</v>
      </c>
      <c r="N9" s="249">
        <v>6800</v>
      </c>
      <c r="O9" s="1"/>
      <c r="P9" s="115" t="s">
        <v>208</v>
      </c>
      <c r="Q9" s="140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158" ht="54" customHeight="1">
      <c r="A10" s="18" t="s">
        <v>9</v>
      </c>
      <c r="B10" s="2" t="s">
        <v>12</v>
      </c>
      <c r="C10" s="1">
        <v>1</v>
      </c>
      <c r="D10" s="1" t="s">
        <v>8</v>
      </c>
      <c r="E10" s="1" t="s">
        <v>5</v>
      </c>
      <c r="F10" s="1" t="s">
        <v>54</v>
      </c>
      <c r="G10" s="1" t="s">
        <v>46</v>
      </c>
      <c r="H10" s="6">
        <v>36800</v>
      </c>
      <c r="I10" s="1">
        <v>35</v>
      </c>
      <c r="J10" s="3" t="s">
        <v>205</v>
      </c>
      <c r="K10" s="1" t="s">
        <v>194</v>
      </c>
      <c r="L10" s="1">
        <v>60</v>
      </c>
      <c r="M10" s="1">
        <v>170</v>
      </c>
      <c r="N10" s="249">
        <v>10500</v>
      </c>
      <c r="O10" s="1" t="s">
        <v>20</v>
      </c>
      <c r="P10" s="110" t="s">
        <v>52</v>
      </c>
      <c r="Q10" s="140" t="s">
        <v>425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14.25">
      <c r="A11" s="18" t="s">
        <v>9</v>
      </c>
      <c r="B11" s="2" t="s">
        <v>162</v>
      </c>
      <c r="C11" s="1">
        <v>3</v>
      </c>
      <c r="D11" s="1" t="s">
        <v>8</v>
      </c>
      <c r="E11" s="1" t="s">
        <v>5</v>
      </c>
      <c r="F11" s="1" t="s">
        <v>54</v>
      </c>
      <c r="G11" s="1" t="s">
        <v>46</v>
      </c>
      <c r="H11" s="6">
        <v>37438</v>
      </c>
      <c r="I11" s="1">
        <v>220</v>
      </c>
      <c r="J11" s="5" t="s">
        <v>163</v>
      </c>
      <c r="K11" s="1" t="s">
        <v>164</v>
      </c>
      <c r="L11" s="1">
        <v>60</v>
      </c>
      <c r="M11" s="1">
        <v>750</v>
      </c>
      <c r="N11" s="249">
        <v>6800</v>
      </c>
      <c r="O11" s="1" t="s">
        <v>20</v>
      </c>
      <c r="P11" s="110"/>
      <c r="Q11" s="140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25.5">
      <c r="A12" s="18" t="s">
        <v>9</v>
      </c>
      <c r="B12" s="2" t="s">
        <v>200</v>
      </c>
      <c r="C12" s="1">
        <v>1</v>
      </c>
      <c r="D12" s="1"/>
      <c r="E12" s="1" t="s">
        <v>9</v>
      </c>
      <c r="F12" s="1" t="s">
        <v>55</v>
      </c>
      <c r="G12" s="1"/>
      <c r="H12" s="147" t="s">
        <v>29</v>
      </c>
      <c r="I12" s="1">
        <v>0</v>
      </c>
      <c r="J12" s="5" t="s">
        <v>201</v>
      </c>
      <c r="K12" s="1" t="s">
        <v>204</v>
      </c>
      <c r="L12" s="1">
        <v>60</v>
      </c>
      <c r="M12" s="1">
        <v>110</v>
      </c>
      <c r="N12" s="249"/>
      <c r="O12" s="1" t="s">
        <v>30</v>
      </c>
      <c r="P12" s="110" t="s">
        <v>206</v>
      </c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s="38" customFormat="1" ht="25.5">
      <c r="A13" s="42" t="s">
        <v>9</v>
      </c>
      <c r="B13" s="34" t="s">
        <v>31</v>
      </c>
      <c r="C13" s="34">
        <v>2</v>
      </c>
      <c r="D13" s="34" t="s">
        <v>8</v>
      </c>
      <c r="E13" s="34" t="s">
        <v>9</v>
      </c>
      <c r="F13" s="34" t="s">
        <v>55</v>
      </c>
      <c r="G13" s="34" t="s">
        <v>46</v>
      </c>
      <c r="H13" s="147" t="s">
        <v>29</v>
      </c>
      <c r="I13" s="34">
        <v>9.5</v>
      </c>
      <c r="J13" s="148" t="s">
        <v>423</v>
      </c>
      <c r="K13" s="36" t="s">
        <v>193</v>
      </c>
      <c r="L13" s="34">
        <v>50</v>
      </c>
      <c r="M13" s="34">
        <v>70</v>
      </c>
      <c r="N13" s="250">
        <v>12500</v>
      </c>
      <c r="O13" s="34" t="s">
        <v>30</v>
      </c>
      <c r="P13" s="111"/>
      <c r="Q13" s="141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</row>
    <row r="14" spans="1:158" s="38" customFormat="1" ht="13.5" thickBot="1">
      <c r="A14" s="42" t="s">
        <v>9</v>
      </c>
      <c r="B14" s="34" t="s">
        <v>28</v>
      </c>
      <c r="C14" s="34">
        <v>2</v>
      </c>
      <c r="D14" s="34" t="s">
        <v>27</v>
      </c>
      <c r="E14" s="34" t="s">
        <v>5</v>
      </c>
      <c r="F14" s="34" t="s">
        <v>54</v>
      </c>
      <c r="G14" s="34" t="s">
        <v>46</v>
      </c>
      <c r="H14" s="34" t="s">
        <v>29</v>
      </c>
      <c r="I14" s="34">
        <v>26</v>
      </c>
      <c r="J14" s="37" t="s">
        <v>51</v>
      </c>
      <c r="K14" s="34" t="s">
        <v>203</v>
      </c>
      <c r="L14" s="34">
        <v>60</v>
      </c>
      <c r="M14" s="34">
        <v>166</v>
      </c>
      <c r="N14" s="250"/>
      <c r="O14" s="34" t="s">
        <v>30</v>
      </c>
      <c r="P14" s="116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16" customFormat="1" ht="7.5" customHeight="1" thickBot="1">
      <c r="A15" s="142"/>
      <c r="B15" s="43"/>
      <c r="C15" s="43"/>
      <c r="D15" s="43"/>
      <c r="E15" s="43"/>
      <c r="F15" s="43"/>
      <c r="G15" s="43"/>
      <c r="H15" s="43"/>
      <c r="I15" s="43"/>
      <c r="J15" s="120"/>
      <c r="K15" s="43"/>
      <c r="L15" s="43"/>
      <c r="M15" s="43"/>
      <c r="N15" s="251"/>
      <c r="O15" s="43"/>
      <c r="P15" s="121"/>
      <c r="Q15" s="143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2" customFormat="1" ht="38.25">
      <c r="A16" s="19" t="s">
        <v>11</v>
      </c>
      <c r="B16" s="9" t="s">
        <v>13</v>
      </c>
      <c r="C16" s="9">
        <v>1</v>
      </c>
      <c r="D16" s="9" t="s">
        <v>14</v>
      </c>
      <c r="E16" s="9" t="s">
        <v>32</v>
      </c>
      <c r="F16" s="9" t="s">
        <v>55</v>
      </c>
      <c r="G16" s="9" t="s">
        <v>46</v>
      </c>
      <c r="H16" s="14">
        <v>37196</v>
      </c>
      <c r="I16" s="9">
        <v>24</v>
      </c>
      <c r="J16" s="15" t="s">
        <v>436</v>
      </c>
      <c r="K16" s="10" t="s">
        <v>437</v>
      </c>
      <c r="L16" s="9">
        <v>60</v>
      </c>
      <c r="M16" s="9">
        <v>130</v>
      </c>
      <c r="N16" s="252">
        <v>11500</v>
      </c>
      <c r="O16" s="9" t="s">
        <v>20</v>
      </c>
      <c r="P16" s="114"/>
      <c r="Q16" s="24" t="s">
        <v>68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ht="25.5">
      <c r="A17" s="20" t="s">
        <v>11</v>
      </c>
      <c r="B17" s="1" t="s">
        <v>39</v>
      </c>
      <c r="C17" s="1">
        <v>2</v>
      </c>
      <c r="D17" s="1" t="s">
        <v>8</v>
      </c>
      <c r="E17" s="9" t="s">
        <v>48</v>
      </c>
      <c r="F17" s="1" t="s">
        <v>54</v>
      </c>
      <c r="G17" s="1" t="s">
        <v>46</v>
      </c>
      <c r="H17" s="2" t="s">
        <v>40</v>
      </c>
      <c r="I17" s="1">
        <v>95</v>
      </c>
      <c r="J17" s="5" t="s">
        <v>41</v>
      </c>
      <c r="K17" s="1" t="s">
        <v>64</v>
      </c>
      <c r="L17" s="1">
        <v>60</v>
      </c>
      <c r="M17" s="1">
        <v>500</v>
      </c>
      <c r="N17" s="249">
        <v>6800</v>
      </c>
      <c r="O17" s="1" t="s">
        <v>20</v>
      </c>
      <c r="P17" s="115"/>
      <c r="Q17" s="140" t="s">
        <v>156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</row>
    <row r="18" spans="1:158" ht="51">
      <c r="A18" s="20" t="s">
        <v>11</v>
      </c>
      <c r="B18" s="1" t="s">
        <v>39</v>
      </c>
      <c r="C18" s="1">
        <v>2</v>
      </c>
      <c r="D18" s="1" t="s">
        <v>8</v>
      </c>
      <c r="E18" s="9" t="s">
        <v>48</v>
      </c>
      <c r="F18" s="1" t="s">
        <v>54</v>
      </c>
      <c r="G18" s="1" t="s">
        <v>46</v>
      </c>
      <c r="H18" s="2" t="s">
        <v>42</v>
      </c>
      <c r="I18" s="1">
        <v>95</v>
      </c>
      <c r="J18" s="5" t="s">
        <v>41</v>
      </c>
      <c r="K18" s="1" t="s">
        <v>64</v>
      </c>
      <c r="L18" s="1">
        <v>60</v>
      </c>
      <c r="M18" s="1">
        <v>500</v>
      </c>
      <c r="N18" s="249">
        <v>6800</v>
      </c>
      <c r="O18" s="1" t="s">
        <v>20</v>
      </c>
      <c r="P18" s="115"/>
      <c r="Q18" s="140" t="s">
        <v>190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>
      <c r="A19" s="20" t="s">
        <v>11</v>
      </c>
      <c r="B19" s="1" t="s">
        <v>12</v>
      </c>
      <c r="C19" s="1">
        <v>1</v>
      </c>
      <c r="D19" s="1" t="s">
        <v>8</v>
      </c>
      <c r="E19" s="1" t="s">
        <v>11</v>
      </c>
      <c r="F19" s="1" t="s">
        <v>55</v>
      </c>
      <c r="G19" s="1" t="s">
        <v>46</v>
      </c>
      <c r="H19" s="136">
        <v>37135</v>
      </c>
      <c r="I19" s="1">
        <v>54</v>
      </c>
      <c r="J19" s="3" t="s">
        <v>197</v>
      </c>
      <c r="K19" s="2" t="s">
        <v>189</v>
      </c>
      <c r="L19" s="1">
        <v>60</v>
      </c>
      <c r="M19" s="1">
        <v>250</v>
      </c>
      <c r="N19" s="249">
        <v>6800</v>
      </c>
      <c r="O19" s="1" t="s">
        <v>20</v>
      </c>
      <c r="P19" s="115" t="s">
        <v>159</v>
      </c>
      <c r="Q19" s="140" t="s">
        <v>156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 ht="127.5">
      <c r="A20" s="20" t="s">
        <v>11</v>
      </c>
      <c r="B20" s="2" t="s">
        <v>207</v>
      </c>
      <c r="C20" s="1">
        <v>1</v>
      </c>
      <c r="D20" s="2" t="s">
        <v>43</v>
      </c>
      <c r="E20" s="1" t="s">
        <v>11</v>
      </c>
      <c r="F20" s="1" t="s">
        <v>55</v>
      </c>
      <c r="G20" s="1" t="s">
        <v>46</v>
      </c>
      <c r="H20" s="6">
        <v>37196</v>
      </c>
      <c r="I20" s="1">
        <v>64</v>
      </c>
      <c r="J20" s="3" t="s">
        <v>441</v>
      </c>
      <c r="K20" s="1" t="s">
        <v>64</v>
      </c>
      <c r="L20" s="1">
        <v>50</v>
      </c>
      <c r="M20" s="1">
        <v>155</v>
      </c>
      <c r="N20" s="249">
        <v>11260</v>
      </c>
      <c r="O20" s="1" t="s">
        <v>20</v>
      </c>
      <c r="P20" s="115"/>
      <c r="Q20" s="140" t="s">
        <v>69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s="38" customFormat="1" ht="14.25">
      <c r="A21" s="33" t="s">
        <v>11</v>
      </c>
      <c r="B21" s="34" t="s">
        <v>161</v>
      </c>
      <c r="C21" s="34">
        <v>2</v>
      </c>
      <c r="D21" s="34" t="s">
        <v>8</v>
      </c>
      <c r="E21" s="34" t="s">
        <v>196</v>
      </c>
      <c r="F21" s="34" t="s">
        <v>58</v>
      </c>
      <c r="G21" s="34" t="s">
        <v>46</v>
      </c>
      <c r="H21" s="34" t="s">
        <v>22</v>
      </c>
      <c r="I21" s="34">
        <v>36</v>
      </c>
      <c r="J21" s="37" t="s">
        <v>439</v>
      </c>
      <c r="K21" s="34" t="s">
        <v>64</v>
      </c>
      <c r="L21" s="34">
        <v>60</v>
      </c>
      <c r="M21" s="34">
        <v>166</v>
      </c>
      <c r="N21" s="250">
        <v>11900</v>
      </c>
      <c r="O21" s="34" t="s">
        <v>20</v>
      </c>
      <c r="P21" s="116" t="s">
        <v>440</v>
      </c>
      <c r="Q21" s="140" t="s">
        <v>156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</row>
    <row r="22" spans="1:158" s="38" customFormat="1" ht="64.5" thickBot="1">
      <c r="A22" s="33" t="s">
        <v>11</v>
      </c>
      <c r="B22" s="34" t="s">
        <v>160</v>
      </c>
      <c r="C22" s="34">
        <v>3</v>
      </c>
      <c r="D22" s="34" t="s">
        <v>8</v>
      </c>
      <c r="E22" s="35" t="s">
        <v>66</v>
      </c>
      <c r="F22" s="35" t="s">
        <v>67</v>
      </c>
      <c r="G22" s="34" t="s">
        <v>46</v>
      </c>
      <c r="H22" s="36" t="s">
        <v>37</v>
      </c>
      <c r="I22" s="34">
        <v>249</v>
      </c>
      <c r="J22" s="37" t="s">
        <v>38</v>
      </c>
      <c r="K22" s="34" t="s">
        <v>64</v>
      </c>
      <c r="L22" s="34">
        <v>50</v>
      </c>
      <c r="M22" s="34">
        <v>1125</v>
      </c>
      <c r="N22" s="250">
        <v>6800</v>
      </c>
      <c r="O22" s="34" t="s">
        <v>20</v>
      </c>
      <c r="P22" s="111" t="s">
        <v>65</v>
      </c>
      <c r="Q22" s="141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23" customFormat="1" ht="8.25" customHeight="1" thickBot="1">
      <c r="A23" s="142"/>
      <c r="B23" s="40"/>
      <c r="C23" s="40"/>
      <c r="D23" s="40"/>
      <c r="E23" s="40"/>
      <c r="F23" s="40"/>
      <c r="G23" s="40"/>
      <c r="H23" s="40"/>
      <c r="I23" s="40"/>
      <c r="J23" s="122"/>
      <c r="K23" s="40"/>
      <c r="L23" s="40"/>
      <c r="M23" s="40"/>
      <c r="N23" s="253"/>
      <c r="O23" s="40"/>
      <c r="P23" s="123"/>
      <c r="Q23" s="143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</row>
    <row r="24" spans="1:158">
      <c r="A24" s="149" t="s">
        <v>32</v>
      </c>
      <c r="B24" s="1" t="s">
        <v>13</v>
      </c>
      <c r="C24" s="1">
        <v>1</v>
      </c>
      <c r="D24" s="1" t="s">
        <v>14</v>
      </c>
      <c r="E24" s="1" t="s">
        <v>9</v>
      </c>
      <c r="F24" s="1" t="s">
        <v>55</v>
      </c>
      <c r="G24" s="1" t="s">
        <v>46</v>
      </c>
      <c r="H24" s="6">
        <v>36799</v>
      </c>
      <c r="I24" s="1">
        <v>24</v>
      </c>
      <c r="J24" s="5" t="s">
        <v>434</v>
      </c>
      <c r="K24" s="1" t="s">
        <v>435</v>
      </c>
      <c r="L24" s="1">
        <v>60</v>
      </c>
      <c r="M24" s="1">
        <v>130</v>
      </c>
      <c r="N24" s="249">
        <v>11500</v>
      </c>
      <c r="O24" s="1" t="s">
        <v>20</v>
      </c>
      <c r="P24" s="115" t="s">
        <v>438</v>
      </c>
      <c r="Q24" s="312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</row>
    <row r="25" spans="1:158" s="12" customFormat="1" ht="26.25" thickBot="1">
      <c r="A25" s="39" t="s">
        <v>32</v>
      </c>
      <c r="B25" s="9" t="s">
        <v>33</v>
      </c>
      <c r="C25" s="9">
        <v>9</v>
      </c>
      <c r="D25" s="9" t="s">
        <v>8</v>
      </c>
      <c r="E25" s="10" t="s">
        <v>34</v>
      </c>
      <c r="F25" s="9" t="s">
        <v>55</v>
      </c>
      <c r="G25" s="9" t="s">
        <v>46</v>
      </c>
      <c r="H25" s="9" t="s">
        <v>29</v>
      </c>
      <c r="I25" s="9">
        <v>72</v>
      </c>
      <c r="J25" s="15" t="s">
        <v>45</v>
      </c>
      <c r="K25" s="9" t="s">
        <v>35</v>
      </c>
      <c r="L25" s="9">
        <v>60</v>
      </c>
      <c r="M25" s="9">
        <v>270</v>
      </c>
      <c r="N25" s="252" t="s">
        <v>36</v>
      </c>
      <c r="O25" s="9" t="s">
        <v>30</v>
      </c>
      <c r="P25" s="114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</row>
    <row r="26" spans="1:158" s="16" customFormat="1" ht="7.5" customHeight="1" thickBot="1">
      <c r="A26" s="142"/>
      <c r="B26" s="43"/>
      <c r="C26" s="43"/>
      <c r="D26" s="43"/>
      <c r="E26" s="124"/>
      <c r="F26" s="43"/>
      <c r="G26" s="43"/>
      <c r="H26" s="43"/>
      <c r="I26" s="43"/>
      <c r="J26" s="120"/>
      <c r="K26" s="43"/>
      <c r="L26" s="43"/>
      <c r="M26" s="43"/>
      <c r="N26" s="251"/>
      <c r="O26" s="43"/>
      <c r="P26" s="121"/>
      <c r="Q26" s="143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2" customFormat="1" ht="14.25">
      <c r="A27" s="21" t="s">
        <v>0</v>
      </c>
      <c r="B27" s="9" t="s">
        <v>2</v>
      </c>
      <c r="C27" s="9">
        <v>2</v>
      </c>
      <c r="D27" s="9" t="s">
        <v>7</v>
      </c>
      <c r="E27" s="9" t="s">
        <v>5</v>
      </c>
      <c r="F27" s="9" t="s">
        <v>57</v>
      </c>
      <c r="G27" s="9" t="s">
        <v>46</v>
      </c>
      <c r="H27" s="9" t="s">
        <v>23</v>
      </c>
      <c r="I27" s="9">
        <v>70</v>
      </c>
      <c r="J27" s="15" t="s">
        <v>3</v>
      </c>
      <c r="K27" s="9" t="s">
        <v>25</v>
      </c>
      <c r="L27" s="9">
        <v>60</v>
      </c>
      <c r="M27" s="9">
        <v>368</v>
      </c>
      <c r="N27" s="252"/>
      <c r="O27" s="9" t="s">
        <v>20</v>
      </c>
      <c r="P27" s="114"/>
      <c r="Q27" s="2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ht="26.25" thickBot="1">
      <c r="A28" s="22" t="s">
        <v>0</v>
      </c>
      <c r="B28" s="1" t="s">
        <v>47</v>
      </c>
      <c r="C28" s="1">
        <v>2</v>
      </c>
      <c r="D28" s="1" t="s">
        <v>7</v>
      </c>
      <c r="E28" s="1" t="s">
        <v>5</v>
      </c>
      <c r="F28" s="1" t="s">
        <v>58</v>
      </c>
      <c r="G28" s="1" t="s">
        <v>46</v>
      </c>
      <c r="H28" s="1" t="s">
        <v>24</v>
      </c>
      <c r="I28" s="1">
        <v>75</v>
      </c>
      <c r="J28" s="3" t="s">
        <v>50</v>
      </c>
      <c r="K28" s="1" t="s">
        <v>25</v>
      </c>
      <c r="L28" s="1">
        <v>60</v>
      </c>
      <c r="M28" s="1">
        <v>368</v>
      </c>
      <c r="N28" s="249"/>
      <c r="O28" s="1" t="s">
        <v>20</v>
      </c>
      <c r="P28" s="115"/>
      <c r="Q28" s="140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158" s="16" customFormat="1" ht="13.5" thickBot="1">
      <c r="A29" s="142"/>
      <c r="B29" s="43"/>
      <c r="C29" s="43">
        <f>SUM(C4:C28)</f>
        <v>60</v>
      </c>
      <c r="D29" s="43"/>
      <c r="E29" s="43"/>
      <c r="F29" s="43"/>
      <c r="G29" s="43"/>
      <c r="H29" s="43"/>
      <c r="I29" s="43"/>
      <c r="J29" s="120"/>
      <c r="K29" s="43"/>
      <c r="L29" s="43"/>
      <c r="M29" s="43"/>
      <c r="N29" s="251"/>
      <c r="O29" s="43"/>
      <c r="P29" s="121"/>
      <c r="Q29" s="143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</row>
    <row r="30" spans="1:158" s="46" customFormat="1" ht="13.5" thickBot="1">
      <c r="A30" s="44" t="s">
        <v>59</v>
      </c>
      <c r="B30" s="45" t="s">
        <v>192</v>
      </c>
      <c r="C30" s="45" t="s">
        <v>192</v>
      </c>
      <c r="D30" s="45" t="s">
        <v>192</v>
      </c>
      <c r="E30" s="45" t="s">
        <v>192</v>
      </c>
      <c r="F30" s="45" t="s">
        <v>192</v>
      </c>
      <c r="G30" s="45" t="s">
        <v>192</v>
      </c>
      <c r="H30" s="45" t="s">
        <v>192</v>
      </c>
      <c r="I30" s="45" t="s">
        <v>192</v>
      </c>
      <c r="J30" s="45" t="s">
        <v>192</v>
      </c>
      <c r="K30" s="45" t="s">
        <v>192</v>
      </c>
      <c r="L30" s="45" t="s">
        <v>192</v>
      </c>
      <c r="M30" s="45" t="s">
        <v>192</v>
      </c>
      <c r="N30" s="254" t="s">
        <v>192</v>
      </c>
      <c r="O30" s="45" t="s">
        <v>192</v>
      </c>
      <c r="P30" s="45" t="s">
        <v>192</v>
      </c>
      <c r="Q30" s="45" t="s">
        <v>192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109" customFormat="1" ht="13.5" thickBot="1">
      <c r="A31" s="1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55"/>
      <c r="O31" s="43"/>
      <c r="P31" s="121"/>
      <c r="Q31" s="143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6" customFormat="1" ht="13.5" thickBot="1">
      <c r="A32" s="144" t="s">
        <v>60</v>
      </c>
      <c r="B32" s="9" t="s">
        <v>192</v>
      </c>
      <c r="C32" s="9" t="s">
        <v>192</v>
      </c>
      <c r="D32" s="9" t="s">
        <v>192</v>
      </c>
      <c r="E32" s="9" t="s">
        <v>192</v>
      </c>
      <c r="F32" s="9" t="s">
        <v>192</v>
      </c>
      <c r="G32" s="9" t="s">
        <v>192</v>
      </c>
      <c r="H32" s="9" t="s">
        <v>192</v>
      </c>
      <c r="I32" s="9" t="s">
        <v>192</v>
      </c>
      <c r="J32" s="9" t="s">
        <v>192</v>
      </c>
      <c r="K32" s="9" t="s">
        <v>192</v>
      </c>
      <c r="L32" s="9" t="s">
        <v>192</v>
      </c>
      <c r="M32" s="9" t="s">
        <v>192</v>
      </c>
      <c r="N32" s="256" t="s">
        <v>192</v>
      </c>
      <c r="O32" s="9" t="s">
        <v>192</v>
      </c>
      <c r="P32" s="9" t="s">
        <v>192</v>
      </c>
      <c r="Q32" s="9" t="s">
        <v>192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2" customFormat="1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ht="14.25">
      <c r="A34" s="30" t="s">
        <v>61</v>
      </c>
      <c r="B34" s="29"/>
      <c r="C34" s="28"/>
      <c r="D34" s="29"/>
      <c r="E34" s="28"/>
      <c r="F34" s="28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1:158" ht="14.25">
      <c r="A35" s="30" t="s">
        <v>49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4.25">
      <c r="A36" s="30" t="s">
        <v>62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s="38" customFormat="1" ht="14.25">
      <c r="A37" s="30" t="s">
        <v>56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</row>
    <row r="38" spans="1:158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7"/>
      <c r="B93" s="48"/>
      <c r="C93" s="48"/>
      <c r="D93" s="29"/>
      <c r="E93" s="48"/>
      <c r="F93" s="48"/>
      <c r="G93" s="48"/>
      <c r="H93" s="27"/>
      <c r="I93" s="48"/>
      <c r="J93" s="27"/>
      <c r="K93" s="48"/>
      <c r="L93" s="48"/>
      <c r="M93" s="48"/>
      <c r="N93" s="48"/>
      <c r="O93" s="48"/>
      <c r="P93" s="48"/>
      <c r="Q93" s="48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27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>
    <oddFooter>&amp;L&amp;"Arial,Bold"ENA Confidential&amp;C&amp;F&amp;R&amp;D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2.75"/>
  <cols>
    <col min="1" max="1" width="18.42578125" customWidth="1"/>
    <col min="2" max="2" width="16.5703125" customWidth="1"/>
    <col min="3" max="3" width="26.28515625" bestFit="1" customWidth="1"/>
    <col min="4" max="4" width="14.28515625" customWidth="1"/>
    <col min="6" max="6" width="13.85546875" customWidth="1"/>
    <col min="7" max="7" width="14.85546875" customWidth="1"/>
    <col min="8" max="8" width="13.140625" customWidth="1"/>
  </cols>
  <sheetData>
    <row r="1" spans="1:1">
      <c r="A1" t="s">
        <v>165</v>
      </c>
    </row>
    <row r="4" spans="1:1">
      <c r="A4" t="s">
        <v>166</v>
      </c>
    </row>
    <row r="8" spans="1:1">
      <c r="A8" t="s">
        <v>167</v>
      </c>
    </row>
    <row r="12" spans="1:1">
      <c r="A12" t="s">
        <v>168</v>
      </c>
    </row>
    <row r="15" spans="1:1">
      <c r="A15" t="s">
        <v>169</v>
      </c>
    </row>
    <row r="16" spans="1:1">
      <c r="A16" t="s">
        <v>170</v>
      </c>
    </row>
    <row r="17" spans="1:8">
      <c r="A17" t="s">
        <v>171</v>
      </c>
      <c r="E17" s="345" t="s">
        <v>185</v>
      </c>
      <c r="F17" s="345"/>
    </row>
    <row r="18" spans="1:8" ht="63.75">
      <c r="A18" s="128" t="s">
        <v>186</v>
      </c>
      <c r="B18" s="64" t="s">
        <v>166</v>
      </c>
      <c r="C18" s="64" t="s">
        <v>95</v>
      </c>
      <c r="D18" s="64" t="s">
        <v>184</v>
      </c>
      <c r="E18" s="64" t="s">
        <v>172</v>
      </c>
      <c r="F18" s="64" t="s">
        <v>173</v>
      </c>
      <c r="G18" s="128" t="s">
        <v>170</v>
      </c>
      <c r="H18" s="128" t="s">
        <v>171</v>
      </c>
    </row>
    <row r="19" spans="1:8" ht="38.25">
      <c r="A19">
        <v>0</v>
      </c>
      <c r="B19" s="127" t="s">
        <v>174</v>
      </c>
      <c r="C19" s="127" t="s">
        <v>175</v>
      </c>
      <c r="D19" s="127" t="s">
        <v>176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175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175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175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175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175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175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175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175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175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8.25">
      <c r="A29">
        <v>10</v>
      </c>
      <c r="B29" s="125">
        <v>36557</v>
      </c>
      <c r="C29" t="s">
        <v>177</v>
      </c>
      <c r="D29" s="126" t="s">
        <v>177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5.5">
      <c r="A30">
        <v>11</v>
      </c>
      <c r="B30" s="125">
        <v>36586</v>
      </c>
      <c r="C30" t="s">
        <v>178</v>
      </c>
      <c r="D30" s="126" t="s">
        <v>179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175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175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175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175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175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175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175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175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175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175</v>
      </c>
      <c r="G40" s="93">
        <v>0</v>
      </c>
      <c r="H40" s="93">
        <v>0.86109999999999998</v>
      </c>
    </row>
    <row r="41" spans="1:11" ht="38.25">
      <c r="A41">
        <v>22</v>
      </c>
      <c r="B41" s="125">
        <v>36558</v>
      </c>
      <c r="C41" t="s">
        <v>180</v>
      </c>
      <c r="D41" s="126" t="s">
        <v>180</v>
      </c>
      <c r="F41" s="93">
        <v>0.22220000000000001</v>
      </c>
      <c r="G41" s="93">
        <v>0.1111</v>
      </c>
      <c r="H41" s="93">
        <v>0.97219999999999995</v>
      </c>
    </row>
    <row r="42" spans="1:11" ht="25.5">
      <c r="A42">
        <v>23</v>
      </c>
      <c r="B42" s="125">
        <v>36587</v>
      </c>
      <c r="C42" t="s">
        <v>181</v>
      </c>
      <c r="D42" s="126" t="s">
        <v>182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183</v>
      </c>
      <c r="G44" t="s">
        <v>183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sqref="A1:Y1"/>
    </sheetView>
  </sheetViews>
  <sheetFormatPr defaultRowHeight="12.75"/>
  <cols>
    <col min="5" max="5" width="10.42578125" style="53" customWidth="1"/>
    <col min="20" max="22" width="10.7109375" customWidth="1"/>
    <col min="23" max="23" width="20.7109375" customWidth="1"/>
  </cols>
  <sheetData>
    <row r="1" spans="1:25" ht="35.25">
      <c r="A1" s="339" t="s">
        <v>244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</row>
    <row r="2" spans="1:25" ht="25.5">
      <c r="A2" s="340" t="s">
        <v>456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4" spans="1:25">
      <c r="D4" s="318"/>
    </row>
    <row r="6" spans="1:25">
      <c r="K6" s="53"/>
    </row>
    <row r="7" spans="1:25" ht="13.5" thickBot="1">
      <c r="K7" s="53"/>
    </row>
    <row r="8" spans="1:25" ht="24" thickBot="1">
      <c r="B8" s="170" t="s">
        <v>245</v>
      </c>
      <c r="C8" s="171"/>
      <c r="D8" s="171"/>
      <c r="E8" s="319"/>
      <c r="F8" s="172"/>
      <c r="G8" s="173" t="s">
        <v>246</v>
      </c>
      <c r="H8" s="174"/>
      <c r="I8" s="174"/>
      <c r="J8" s="174"/>
      <c r="K8" s="174"/>
      <c r="L8" s="174"/>
      <c r="M8" s="174"/>
      <c r="N8" s="174"/>
      <c r="O8" s="174"/>
      <c r="P8" s="174"/>
      <c r="Q8" s="175" t="s">
        <v>314</v>
      </c>
      <c r="R8" s="176"/>
      <c r="S8" s="177"/>
      <c r="T8" s="178" t="s">
        <v>315</v>
      </c>
      <c r="U8" s="179"/>
      <c r="V8" s="180" t="s">
        <v>247</v>
      </c>
      <c r="W8" s="181"/>
      <c r="X8" s="182"/>
    </row>
    <row r="9" spans="1:25">
      <c r="A9" s="183"/>
      <c r="B9" s="184"/>
      <c r="C9" s="185"/>
      <c r="D9" s="185"/>
      <c r="E9" s="186" t="s">
        <v>248</v>
      </c>
      <c r="F9" s="185"/>
      <c r="G9" s="187" t="s">
        <v>249</v>
      </c>
      <c r="H9" s="188"/>
      <c r="I9" s="188"/>
      <c r="J9" s="188"/>
      <c r="K9" s="188"/>
      <c r="L9" s="188"/>
      <c r="M9" s="189"/>
      <c r="N9" s="187" t="s">
        <v>250</v>
      </c>
      <c r="O9" s="189"/>
      <c r="P9" s="189"/>
      <c r="Q9" s="190" t="s">
        <v>251</v>
      </c>
      <c r="R9" s="190" t="s">
        <v>252</v>
      </c>
      <c r="S9" s="190" t="s">
        <v>253</v>
      </c>
      <c r="T9" s="191" t="s">
        <v>254</v>
      </c>
      <c r="U9" s="191" t="s">
        <v>255</v>
      </c>
      <c r="V9" s="192"/>
      <c r="W9" s="192"/>
      <c r="X9" s="193" t="s">
        <v>256</v>
      </c>
      <c r="Y9" s="194"/>
    </row>
    <row r="10" spans="1:25">
      <c r="A10" s="195" t="s">
        <v>257</v>
      </c>
      <c r="B10" s="196" t="s">
        <v>258</v>
      </c>
      <c r="C10" s="196" t="s">
        <v>259</v>
      </c>
      <c r="D10" s="196" t="s">
        <v>249</v>
      </c>
      <c r="E10" s="196" t="s">
        <v>260</v>
      </c>
      <c r="F10" s="196" t="s">
        <v>261</v>
      </c>
      <c r="G10" s="197" t="s">
        <v>262</v>
      </c>
      <c r="H10" s="197" t="s">
        <v>260</v>
      </c>
      <c r="I10" s="197" t="s">
        <v>263</v>
      </c>
      <c r="J10" s="197" t="s">
        <v>264</v>
      </c>
      <c r="K10" s="197" t="s">
        <v>265</v>
      </c>
      <c r="L10" s="197" t="s">
        <v>266</v>
      </c>
      <c r="M10" s="197" t="s">
        <v>267</v>
      </c>
      <c r="N10" s="197" t="s">
        <v>268</v>
      </c>
      <c r="O10" s="197" t="s">
        <v>269</v>
      </c>
      <c r="P10" s="197" t="s">
        <v>270</v>
      </c>
      <c r="Q10" s="198" t="s">
        <v>271</v>
      </c>
      <c r="R10" s="198" t="s">
        <v>271</v>
      </c>
      <c r="S10" s="198" t="s">
        <v>271</v>
      </c>
      <c r="T10" s="199" t="s">
        <v>272</v>
      </c>
      <c r="U10" s="199" t="s">
        <v>273</v>
      </c>
      <c r="V10" s="200" t="s">
        <v>274</v>
      </c>
      <c r="W10" s="200" t="s">
        <v>275</v>
      </c>
      <c r="X10" s="200" t="s">
        <v>276</v>
      </c>
      <c r="Y10" s="195" t="s">
        <v>257</v>
      </c>
    </row>
    <row r="11" spans="1:25" ht="13.5" thickBot="1">
      <c r="A11" s="201" t="s">
        <v>277</v>
      </c>
      <c r="B11" s="202" t="s">
        <v>278</v>
      </c>
      <c r="C11" s="202" t="s">
        <v>279</v>
      </c>
      <c r="D11" s="202" t="s">
        <v>279</v>
      </c>
      <c r="E11" s="202" t="s">
        <v>279</v>
      </c>
      <c r="F11" s="202" t="s">
        <v>280</v>
      </c>
      <c r="G11" s="203" t="s">
        <v>281</v>
      </c>
      <c r="H11" s="203" t="s">
        <v>282</v>
      </c>
      <c r="I11" s="203" t="s">
        <v>283</v>
      </c>
      <c r="J11" s="203" t="s">
        <v>284</v>
      </c>
      <c r="K11" s="203" t="s">
        <v>285</v>
      </c>
      <c r="L11" s="203" t="s">
        <v>286</v>
      </c>
      <c r="M11" s="203" t="s">
        <v>287</v>
      </c>
      <c r="N11" s="203" t="s">
        <v>288</v>
      </c>
      <c r="O11" s="203" t="s">
        <v>289</v>
      </c>
      <c r="P11" s="203" t="s">
        <v>290</v>
      </c>
      <c r="Q11" s="204" t="s">
        <v>291</v>
      </c>
      <c r="R11" s="204" t="s">
        <v>291</v>
      </c>
      <c r="S11" s="204" t="s">
        <v>291</v>
      </c>
      <c r="T11" s="205" t="s">
        <v>271</v>
      </c>
      <c r="U11" s="205" t="s">
        <v>292</v>
      </c>
      <c r="V11" s="206" t="s">
        <v>293</v>
      </c>
      <c r="W11" s="206"/>
      <c r="X11" s="206" t="s">
        <v>294</v>
      </c>
      <c r="Y11" s="201" t="s">
        <v>277</v>
      </c>
    </row>
    <row r="12" spans="1:25">
      <c r="A12" s="314">
        <v>1</v>
      </c>
      <c r="B12" s="314" t="s">
        <v>295</v>
      </c>
      <c r="C12" s="314">
        <v>308898</v>
      </c>
      <c r="D12" s="313" t="s">
        <v>448</v>
      </c>
      <c r="E12" s="314" t="s">
        <v>452</v>
      </c>
      <c r="F12" s="314">
        <v>601134</v>
      </c>
      <c r="G12" s="314" t="s">
        <v>296</v>
      </c>
      <c r="H12" s="314" t="s">
        <v>8</v>
      </c>
      <c r="I12" s="314" t="s">
        <v>297</v>
      </c>
      <c r="J12" s="315" t="s">
        <v>298</v>
      </c>
      <c r="K12" s="314" t="s">
        <v>299</v>
      </c>
      <c r="L12" s="314" t="s">
        <v>299</v>
      </c>
      <c r="M12" s="314" t="s">
        <v>300</v>
      </c>
      <c r="N12" s="314" t="s">
        <v>306</v>
      </c>
      <c r="O12" s="314"/>
      <c r="P12" s="314"/>
      <c r="Q12" s="316">
        <v>36737</v>
      </c>
      <c r="R12" s="316">
        <v>36697</v>
      </c>
      <c r="S12" s="316"/>
      <c r="T12" s="317" t="s">
        <v>301</v>
      </c>
      <c r="U12" s="313" t="s">
        <v>0</v>
      </c>
      <c r="V12" s="314" t="s">
        <v>311</v>
      </c>
      <c r="W12" s="313"/>
      <c r="X12" s="313"/>
      <c r="Y12" s="314">
        <v>1</v>
      </c>
    </row>
    <row r="13" spans="1:25">
      <c r="A13" s="314">
        <v>2</v>
      </c>
      <c r="B13" s="314" t="s">
        <v>295</v>
      </c>
      <c r="C13" s="314">
        <v>308951</v>
      </c>
      <c r="D13" s="313"/>
      <c r="E13" s="314"/>
      <c r="F13" s="314">
        <v>601134</v>
      </c>
      <c r="G13" s="314" t="s">
        <v>296</v>
      </c>
      <c r="H13" s="314" t="s">
        <v>8</v>
      </c>
      <c r="I13" s="314" t="s">
        <v>297</v>
      </c>
      <c r="J13" s="315" t="s">
        <v>298</v>
      </c>
      <c r="K13" s="314" t="s">
        <v>307</v>
      </c>
      <c r="L13" s="314" t="s">
        <v>307</v>
      </c>
      <c r="M13" s="314" t="s">
        <v>300</v>
      </c>
      <c r="N13" s="314" t="s">
        <v>306</v>
      </c>
      <c r="O13" s="314"/>
      <c r="P13" s="314"/>
      <c r="Q13" s="316">
        <v>36737</v>
      </c>
      <c r="R13" s="316">
        <v>36733</v>
      </c>
      <c r="S13" s="316"/>
      <c r="T13" s="317" t="s">
        <v>301</v>
      </c>
      <c r="U13" s="313" t="s">
        <v>0</v>
      </c>
      <c r="V13" s="314" t="s">
        <v>311</v>
      </c>
      <c r="W13" s="313"/>
      <c r="X13" s="313"/>
      <c r="Y13" s="314">
        <v>2</v>
      </c>
    </row>
    <row r="14" spans="1:25">
      <c r="A14" s="314">
        <v>3</v>
      </c>
      <c r="B14" s="314" t="s">
        <v>295</v>
      </c>
      <c r="C14" s="314">
        <v>308972</v>
      </c>
      <c r="D14" s="313"/>
      <c r="E14" s="314"/>
      <c r="F14" s="314">
        <v>601134</v>
      </c>
      <c r="G14" s="314" t="s">
        <v>296</v>
      </c>
      <c r="H14" s="314" t="s">
        <v>8</v>
      </c>
      <c r="I14" s="314" t="s">
        <v>297</v>
      </c>
      <c r="J14" s="315" t="s">
        <v>298</v>
      </c>
      <c r="K14" s="314" t="s">
        <v>299</v>
      </c>
      <c r="L14" s="314" t="s">
        <v>299</v>
      </c>
      <c r="M14" s="314" t="s">
        <v>300</v>
      </c>
      <c r="N14" s="314" t="s">
        <v>306</v>
      </c>
      <c r="O14" s="314"/>
      <c r="P14" s="314"/>
      <c r="Q14" s="316">
        <v>36737</v>
      </c>
      <c r="R14" s="316">
        <v>36753</v>
      </c>
      <c r="S14" s="316"/>
      <c r="T14" s="317" t="s">
        <v>301</v>
      </c>
      <c r="U14" s="313" t="s">
        <v>0</v>
      </c>
      <c r="V14" s="314" t="s">
        <v>311</v>
      </c>
      <c r="W14" s="313"/>
      <c r="X14" s="313"/>
      <c r="Y14" s="314">
        <v>3</v>
      </c>
    </row>
    <row r="15" spans="1:25">
      <c r="A15" s="314">
        <v>4</v>
      </c>
      <c r="B15" s="314" t="s">
        <v>295</v>
      </c>
      <c r="C15" s="314">
        <v>308999</v>
      </c>
      <c r="D15" s="313"/>
      <c r="E15" s="314"/>
      <c r="F15" s="314">
        <v>601134</v>
      </c>
      <c r="G15" s="314" t="s">
        <v>296</v>
      </c>
      <c r="H15" s="314" t="s">
        <v>8</v>
      </c>
      <c r="I15" s="314" t="s">
        <v>297</v>
      </c>
      <c r="J15" s="315" t="s">
        <v>298</v>
      </c>
      <c r="K15" s="314" t="s">
        <v>307</v>
      </c>
      <c r="L15" s="314" t="s">
        <v>307</v>
      </c>
      <c r="M15" s="314" t="s">
        <v>300</v>
      </c>
      <c r="N15" s="314" t="s">
        <v>306</v>
      </c>
      <c r="O15" s="314"/>
      <c r="P15" s="314"/>
      <c r="Q15" s="316">
        <v>36768</v>
      </c>
      <c r="R15" s="316">
        <v>36712</v>
      </c>
      <c r="S15" s="316"/>
      <c r="T15" s="317" t="s">
        <v>301</v>
      </c>
      <c r="U15" s="313" t="s">
        <v>0</v>
      </c>
      <c r="V15" s="314" t="s">
        <v>311</v>
      </c>
      <c r="W15" s="313"/>
      <c r="X15" s="313"/>
      <c r="Y15" s="314">
        <v>4</v>
      </c>
    </row>
    <row r="16" spans="1:25">
      <c r="A16" s="314">
        <v>5</v>
      </c>
      <c r="B16" s="314" t="s">
        <v>295</v>
      </c>
      <c r="C16" s="314">
        <v>309020</v>
      </c>
      <c r="D16" s="313" t="s">
        <v>450</v>
      </c>
      <c r="E16" s="314"/>
      <c r="F16" s="314">
        <v>601134</v>
      </c>
      <c r="G16" s="314" t="s">
        <v>296</v>
      </c>
      <c r="H16" s="314" t="s">
        <v>8</v>
      </c>
      <c r="I16" s="314" t="s">
        <v>297</v>
      </c>
      <c r="J16" s="315" t="s">
        <v>298</v>
      </c>
      <c r="K16" s="314" t="s">
        <v>299</v>
      </c>
      <c r="L16" s="314" t="s">
        <v>299</v>
      </c>
      <c r="M16" s="314" t="s">
        <v>300</v>
      </c>
      <c r="N16" s="314" t="s">
        <v>306</v>
      </c>
      <c r="O16" s="314"/>
      <c r="P16" s="314"/>
      <c r="Q16" s="316">
        <v>36768</v>
      </c>
      <c r="R16" s="316">
        <v>36717</v>
      </c>
      <c r="S16" s="316"/>
      <c r="T16" s="317" t="s">
        <v>301</v>
      </c>
      <c r="U16" s="313" t="s">
        <v>0</v>
      </c>
      <c r="V16" s="314" t="s">
        <v>311</v>
      </c>
      <c r="W16" s="313"/>
      <c r="X16" s="313"/>
      <c r="Y16" s="314">
        <v>5</v>
      </c>
    </row>
    <row r="17" spans="1:25">
      <c r="A17" s="314">
        <v>6</v>
      </c>
      <c r="B17" s="314" t="s">
        <v>295</v>
      </c>
      <c r="C17" s="314">
        <v>309073</v>
      </c>
      <c r="D17" s="313" t="s">
        <v>451</v>
      </c>
      <c r="E17" s="314" t="s">
        <v>455</v>
      </c>
      <c r="F17" s="314">
        <v>601134</v>
      </c>
      <c r="G17" s="314" t="s">
        <v>296</v>
      </c>
      <c r="H17" s="314" t="s">
        <v>8</v>
      </c>
      <c r="I17" s="314" t="s">
        <v>297</v>
      </c>
      <c r="J17" s="315" t="s">
        <v>298</v>
      </c>
      <c r="K17" s="314" t="s">
        <v>307</v>
      </c>
      <c r="L17" s="314" t="s">
        <v>307</v>
      </c>
      <c r="M17" s="314" t="s">
        <v>300</v>
      </c>
      <c r="N17" s="314" t="s">
        <v>306</v>
      </c>
      <c r="O17" s="314"/>
      <c r="P17" s="314"/>
      <c r="Q17" s="316">
        <v>36768</v>
      </c>
      <c r="R17" s="316">
        <v>36728</v>
      </c>
      <c r="S17" s="316"/>
      <c r="T17" s="317" t="s">
        <v>301</v>
      </c>
      <c r="U17" s="313" t="s">
        <v>0</v>
      </c>
      <c r="V17" s="314" t="s">
        <v>447</v>
      </c>
      <c r="W17" s="313"/>
      <c r="X17" s="313"/>
      <c r="Y17" s="314">
        <v>6</v>
      </c>
    </row>
    <row r="18" spans="1:25">
      <c r="A18" s="207">
        <v>7</v>
      </c>
      <c r="B18" s="207" t="s">
        <v>302</v>
      </c>
      <c r="C18" s="207">
        <v>309101</v>
      </c>
      <c r="D18" s="208" t="s">
        <v>449</v>
      </c>
      <c r="E18" s="207" t="s">
        <v>453</v>
      </c>
      <c r="F18" s="207" t="s">
        <v>303</v>
      </c>
      <c r="G18" s="207" t="s">
        <v>304</v>
      </c>
      <c r="H18" s="207" t="s">
        <v>305</v>
      </c>
      <c r="I18" s="207" t="s">
        <v>297</v>
      </c>
      <c r="J18" s="209" t="s">
        <v>298</v>
      </c>
      <c r="K18" s="207" t="s">
        <v>299</v>
      </c>
      <c r="L18" s="207" t="s">
        <v>299</v>
      </c>
      <c r="M18" s="207" t="s">
        <v>300</v>
      </c>
      <c r="N18" s="207"/>
      <c r="O18" s="207"/>
      <c r="P18" s="207"/>
      <c r="Q18" s="210">
        <v>36799</v>
      </c>
      <c r="R18" s="210">
        <v>36699</v>
      </c>
      <c r="S18" s="210"/>
      <c r="T18" s="211" t="s">
        <v>301</v>
      </c>
      <c r="U18" s="208" t="s">
        <v>445</v>
      </c>
      <c r="V18" s="207" t="s">
        <v>447</v>
      </c>
      <c r="W18" s="208"/>
      <c r="X18" s="207" t="s">
        <v>240</v>
      </c>
      <c r="Y18" s="207">
        <v>7</v>
      </c>
    </row>
    <row r="19" spans="1:25">
      <c r="A19" s="207">
        <v>8</v>
      </c>
      <c r="B19" s="207" t="s">
        <v>302</v>
      </c>
      <c r="C19" s="207">
        <v>309123</v>
      </c>
      <c r="D19" s="208"/>
      <c r="E19" s="207" t="s">
        <v>454</v>
      </c>
      <c r="F19" s="207" t="s">
        <v>303</v>
      </c>
      <c r="G19" s="207" t="s">
        <v>304</v>
      </c>
      <c r="H19" s="207" t="s">
        <v>305</v>
      </c>
      <c r="I19" s="207" t="s">
        <v>297</v>
      </c>
      <c r="J19" s="209" t="s">
        <v>298</v>
      </c>
      <c r="K19" s="207" t="s">
        <v>307</v>
      </c>
      <c r="L19" s="207" t="s">
        <v>307</v>
      </c>
      <c r="M19" s="207" t="s">
        <v>300</v>
      </c>
      <c r="N19" s="207"/>
      <c r="O19" s="207"/>
      <c r="P19" s="207"/>
      <c r="Q19" s="210">
        <v>36799</v>
      </c>
      <c r="R19" s="210">
        <v>36707</v>
      </c>
      <c r="S19" s="210"/>
      <c r="T19" s="211" t="s">
        <v>301</v>
      </c>
      <c r="U19" s="208" t="s">
        <v>445</v>
      </c>
      <c r="V19" s="207" t="s">
        <v>311</v>
      </c>
      <c r="W19" s="208"/>
      <c r="X19" s="207" t="s">
        <v>240</v>
      </c>
      <c r="Y19" s="207">
        <v>8</v>
      </c>
    </row>
    <row r="20" spans="1:25">
      <c r="A20" s="212">
        <v>9</v>
      </c>
      <c r="B20" s="212" t="s">
        <v>308</v>
      </c>
      <c r="C20" s="212">
        <v>309266</v>
      </c>
      <c r="D20" s="213"/>
      <c r="E20" s="212"/>
      <c r="F20" s="212" t="s">
        <v>309</v>
      </c>
      <c r="G20" s="212" t="s">
        <v>296</v>
      </c>
      <c r="H20" s="212" t="s">
        <v>305</v>
      </c>
      <c r="I20" s="212" t="s">
        <v>297</v>
      </c>
      <c r="J20" s="214" t="s">
        <v>298</v>
      </c>
      <c r="K20" s="212" t="s">
        <v>299</v>
      </c>
      <c r="L20" s="212" t="s">
        <v>299</v>
      </c>
      <c r="M20" s="212" t="s">
        <v>310</v>
      </c>
      <c r="N20" s="212" t="s">
        <v>192</v>
      </c>
      <c r="O20" s="212"/>
      <c r="P20" s="212"/>
      <c r="Q20" s="215">
        <v>36829</v>
      </c>
      <c r="R20" s="215">
        <v>36757</v>
      </c>
      <c r="S20" s="215"/>
      <c r="T20" s="216" t="s">
        <v>237</v>
      </c>
      <c r="U20" s="213" t="s">
        <v>237</v>
      </c>
      <c r="V20" s="212" t="s">
        <v>447</v>
      </c>
      <c r="W20" s="213"/>
      <c r="X20" s="213"/>
      <c r="Y20" s="212">
        <v>9</v>
      </c>
    </row>
    <row r="21" spans="1:25">
      <c r="A21" s="212">
        <v>10</v>
      </c>
      <c r="B21" s="212" t="s">
        <v>308</v>
      </c>
      <c r="C21" s="212">
        <v>309307</v>
      </c>
      <c r="D21" s="213"/>
      <c r="E21" s="212"/>
      <c r="F21" s="212" t="s">
        <v>309</v>
      </c>
      <c r="G21" s="212" t="s">
        <v>296</v>
      </c>
      <c r="H21" s="212" t="s">
        <v>305</v>
      </c>
      <c r="I21" s="212" t="s">
        <v>297</v>
      </c>
      <c r="J21" s="214" t="s">
        <v>298</v>
      </c>
      <c r="K21" s="212" t="s">
        <v>307</v>
      </c>
      <c r="L21" s="212" t="s">
        <v>307</v>
      </c>
      <c r="M21" s="212" t="s">
        <v>310</v>
      </c>
      <c r="N21" s="212" t="s">
        <v>192</v>
      </c>
      <c r="O21" s="212"/>
      <c r="P21" s="212"/>
      <c r="Q21" s="215">
        <v>36829</v>
      </c>
      <c r="R21" s="215">
        <v>36770</v>
      </c>
      <c r="S21" s="215"/>
      <c r="T21" s="216" t="s">
        <v>237</v>
      </c>
      <c r="U21" s="213" t="s">
        <v>237</v>
      </c>
      <c r="V21" s="212" t="s">
        <v>311</v>
      </c>
      <c r="W21" s="213"/>
      <c r="X21" s="213"/>
      <c r="Y21" s="212">
        <v>10</v>
      </c>
    </row>
    <row r="22" spans="1:25">
      <c r="A22" s="212">
        <v>11</v>
      </c>
      <c r="B22" s="212" t="s">
        <v>308</v>
      </c>
      <c r="C22" s="212">
        <v>309376</v>
      </c>
      <c r="D22" s="213"/>
      <c r="E22" s="212"/>
      <c r="F22" s="212" t="s">
        <v>309</v>
      </c>
      <c r="G22" s="212" t="s">
        <v>296</v>
      </c>
      <c r="H22" s="212" t="s">
        <v>305</v>
      </c>
      <c r="I22" s="212" t="s">
        <v>297</v>
      </c>
      <c r="J22" s="214" t="s">
        <v>298</v>
      </c>
      <c r="K22" s="212" t="s">
        <v>299</v>
      </c>
      <c r="L22" s="212" t="s">
        <v>299</v>
      </c>
      <c r="M22" s="212" t="s">
        <v>310</v>
      </c>
      <c r="N22" s="212" t="s">
        <v>192</v>
      </c>
      <c r="O22" s="212"/>
      <c r="P22" s="212"/>
      <c r="Q22" s="215">
        <v>36829</v>
      </c>
      <c r="R22" s="215">
        <v>36775</v>
      </c>
      <c r="S22" s="215"/>
      <c r="T22" s="216" t="s">
        <v>237</v>
      </c>
      <c r="U22" s="213" t="s">
        <v>237</v>
      </c>
      <c r="V22" s="212" t="s">
        <v>311</v>
      </c>
      <c r="W22" s="213"/>
      <c r="X22" s="213"/>
      <c r="Y22" s="212">
        <v>11</v>
      </c>
    </row>
    <row r="23" spans="1:25">
      <c r="A23" s="212">
        <v>12</v>
      </c>
      <c r="B23" s="212" t="s">
        <v>308</v>
      </c>
      <c r="C23" s="212">
        <v>309398</v>
      </c>
      <c r="D23" s="213"/>
      <c r="E23" s="212"/>
      <c r="F23" s="212" t="s">
        <v>309</v>
      </c>
      <c r="G23" s="212" t="s">
        <v>296</v>
      </c>
      <c r="H23" s="212" t="s">
        <v>305</v>
      </c>
      <c r="I23" s="212" t="s">
        <v>297</v>
      </c>
      <c r="J23" s="214" t="s">
        <v>298</v>
      </c>
      <c r="K23" s="212" t="s">
        <v>307</v>
      </c>
      <c r="L23" s="212" t="s">
        <v>307</v>
      </c>
      <c r="M23" s="212" t="s">
        <v>310</v>
      </c>
      <c r="N23" s="212" t="s">
        <v>192</v>
      </c>
      <c r="O23" s="212"/>
      <c r="P23" s="212"/>
      <c r="Q23" s="215">
        <v>36860</v>
      </c>
      <c r="R23" s="215">
        <v>36783</v>
      </c>
      <c r="S23" s="215"/>
      <c r="T23" s="216" t="s">
        <v>237</v>
      </c>
      <c r="U23" s="213" t="s">
        <v>237</v>
      </c>
      <c r="V23" s="212" t="s">
        <v>311</v>
      </c>
      <c r="W23" s="213"/>
      <c r="X23" s="213"/>
      <c r="Y23" s="212">
        <v>12</v>
      </c>
    </row>
    <row r="24" spans="1:25">
      <c r="A24" s="217">
        <v>13</v>
      </c>
      <c r="B24" s="217" t="s">
        <v>312</v>
      </c>
      <c r="C24" s="217">
        <v>309420</v>
      </c>
      <c r="D24" s="218"/>
      <c r="E24" s="217"/>
      <c r="F24" s="217" t="s">
        <v>313</v>
      </c>
      <c r="G24" s="217" t="s">
        <v>296</v>
      </c>
      <c r="H24" s="217" t="s">
        <v>305</v>
      </c>
      <c r="I24" s="217" t="s">
        <v>297</v>
      </c>
      <c r="J24" s="219" t="s">
        <v>298</v>
      </c>
      <c r="K24" s="217" t="s">
        <v>299</v>
      </c>
      <c r="L24" s="217" t="s">
        <v>299</v>
      </c>
      <c r="M24" s="217" t="s">
        <v>300</v>
      </c>
      <c r="N24" s="217">
        <v>45</v>
      </c>
      <c r="O24" s="217"/>
      <c r="P24" s="217"/>
      <c r="Q24" s="220">
        <v>36860</v>
      </c>
      <c r="R24" s="220">
        <v>36790</v>
      </c>
      <c r="S24" s="220"/>
      <c r="T24" s="221" t="s">
        <v>301</v>
      </c>
      <c r="U24" s="221" t="s">
        <v>428</v>
      </c>
      <c r="V24" s="220" t="s">
        <v>447</v>
      </c>
      <c r="W24" s="218"/>
      <c r="X24" s="218"/>
      <c r="Y24" s="217">
        <v>13</v>
      </c>
    </row>
    <row r="25" spans="1:25">
      <c r="A25" s="217">
        <v>14</v>
      </c>
      <c r="B25" s="217" t="s">
        <v>312</v>
      </c>
      <c r="C25" s="217">
        <v>309505</v>
      </c>
      <c r="D25" s="218"/>
      <c r="E25" s="217"/>
      <c r="F25" s="217" t="s">
        <v>313</v>
      </c>
      <c r="G25" s="217" t="s">
        <v>296</v>
      </c>
      <c r="H25" s="217" t="s">
        <v>305</v>
      </c>
      <c r="I25" s="217" t="s">
        <v>297</v>
      </c>
      <c r="J25" s="219" t="s">
        <v>298</v>
      </c>
      <c r="K25" s="217" t="s">
        <v>307</v>
      </c>
      <c r="L25" s="217" t="s">
        <v>307</v>
      </c>
      <c r="M25" s="217" t="s">
        <v>300</v>
      </c>
      <c r="N25" s="217">
        <v>45</v>
      </c>
      <c r="O25" s="217"/>
      <c r="P25" s="217"/>
      <c r="Q25" s="220">
        <v>36890</v>
      </c>
      <c r="R25" s="220">
        <v>36797</v>
      </c>
      <c r="S25" s="220"/>
      <c r="T25" s="221" t="s">
        <v>301</v>
      </c>
      <c r="U25" s="221" t="s">
        <v>428</v>
      </c>
      <c r="V25" s="220" t="s">
        <v>447</v>
      </c>
      <c r="W25" s="218"/>
      <c r="X25" s="218"/>
      <c r="Y25" s="217">
        <v>14</v>
      </c>
    </row>
    <row r="26" spans="1:25">
      <c r="A26" s="217">
        <v>15</v>
      </c>
      <c r="B26" s="217" t="s">
        <v>312</v>
      </c>
      <c r="C26" s="217"/>
      <c r="D26" s="218"/>
      <c r="E26" s="217"/>
      <c r="F26" s="217" t="s">
        <v>313</v>
      </c>
      <c r="G26" s="217" t="s">
        <v>296</v>
      </c>
      <c r="H26" s="217" t="s">
        <v>305</v>
      </c>
      <c r="I26" s="217" t="s">
        <v>297</v>
      </c>
      <c r="J26" s="219" t="s">
        <v>298</v>
      </c>
      <c r="K26" s="217" t="s">
        <v>307</v>
      </c>
      <c r="L26" s="217" t="s">
        <v>307</v>
      </c>
      <c r="M26" s="217" t="s">
        <v>300</v>
      </c>
      <c r="N26" s="217">
        <v>45</v>
      </c>
      <c r="O26" s="217"/>
      <c r="P26" s="217"/>
      <c r="Q26" s="220">
        <v>36890</v>
      </c>
      <c r="R26" s="220">
        <v>36824</v>
      </c>
      <c r="S26" s="220"/>
      <c r="T26" s="221" t="s">
        <v>301</v>
      </c>
      <c r="U26" s="221" t="s">
        <v>428</v>
      </c>
      <c r="V26" s="220" t="s">
        <v>311</v>
      </c>
      <c r="W26" s="218"/>
      <c r="X26" s="218"/>
      <c r="Y26" s="217">
        <v>15</v>
      </c>
    </row>
    <row r="27" spans="1:25">
      <c r="A27" s="217">
        <v>16</v>
      </c>
      <c r="B27" s="217" t="s">
        <v>302</v>
      </c>
      <c r="C27" s="217"/>
      <c r="D27" s="218"/>
      <c r="E27" s="217"/>
      <c r="F27" s="217" t="s">
        <v>313</v>
      </c>
      <c r="G27" s="217" t="s">
        <v>296</v>
      </c>
      <c r="H27" s="217" t="s">
        <v>305</v>
      </c>
      <c r="I27" s="217" t="s">
        <v>297</v>
      </c>
      <c r="J27" s="219" t="s">
        <v>298</v>
      </c>
      <c r="K27" s="217" t="s">
        <v>299</v>
      </c>
      <c r="L27" s="217" t="s">
        <v>299</v>
      </c>
      <c r="M27" s="217" t="s">
        <v>300</v>
      </c>
      <c r="N27" s="217">
        <v>45</v>
      </c>
      <c r="O27" s="217"/>
      <c r="P27" s="217"/>
      <c r="Q27" s="220">
        <v>36921</v>
      </c>
      <c r="R27" s="220">
        <v>36831</v>
      </c>
      <c r="S27" s="220"/>
      <c r="T27" s="221" t="s">
        <v>301</v>
      </c>
      <c r="U27" s="221" t="s">
        <v>428</v>
      </c>
      <c r="V27" s="220" t="s">
        <v>447</v>
      </c>
      <c r="W27" s="218"/>
      <c r="X27" s="218"/>
      <c r="Y27" s="217">
        <v>16</v>
      </c>
    </row>
    <row r="28" spans="1:25">
      <c r="A28" s="207">
        <v>17</v>
      </c>
      <c r="B28" s="207" t="s">
        <v>302</v>
      </c>
      <c r="C28" s="207"/>
      <c r="D28" s="208"/>
      <c r="E28" s="207"/>
      <c r="F28" s="207" t="s">
        <v>303</v>
      </c>
      <c r="G28" s="207" t="s">
        <v>304</v>
      </c>
      <c r="H28" s="207" t="s">
        <v>305</v>
      </c>
      <c r="I28" s="207" t="s">
        <v>297</v>
      </c>
      <c r="J28" s="209" t="s">
        <v>298</v>
      </c>
      <c r="K28" s="207" t="s">
        <v>307</v>
      </c>
      <c r="L28" s="207" t="s">
        <v>307</v>
      </c>
      <c r="M28" s="207" t="s">
        <v>300</v>
      </c>
      <c r="N28" s="207" t="s">
        <v>240</v>
      </c>
      <c r="O28" s="207"/>
      <c r="P28" s="207"/>
      <c r="Q28" s="210">
        <v>36921</v>
      </c>
      <c r="R28" s="210">
        <v>36843</v>
      </c>
      <c r="S28" s="210"/>
      <c r="T28" s="211" t="s">
        <v>301</v>
      </c>
      <c r="U28" s="208" t="s">
        <v>445</v>
      </c>
      <c r="V28" s="207" t="s">
        <v>447</v>
      </c>
      <c r="W28" s="208"/>
      <c r="X28" s="207">
        <v>1</v>
      </c>
      <c r="Y28" s="207">
        <v>17</v>
      </c>
    </row>
    <row r="29" spans="1:25">
      <c r="A29" s="207">
        <v>18</v>
      </c>
      <c r="B29" s="207" t="s">
        <v>302</v>
      </c>
      <c r="C29" s="207"/>
      <c r="D29" s="208"/>
      <c r="E29" s="207"/>
      <c r="F29" s="207" t="s">
        <v>303</v>
      </c>
      <c r="G29" s="207" t="s">
        <v>304</v>
      </c>
      <c r="H29" s="207" t="s">
        <v>305</v>
      </c>
      <c r="I29" s="207" t="s">
        <v>297</v>
      </c>
      <c r="J29" s="209" t="s">
        <v>298</v>
      </c>
      <c r="K29" s="207" t="s">
        <v>299</v>
      </c>
      <c r="L29" s="207" t="s">
        <v>299</v>
      </c>
      <c r="M29" s="207" t="s">
        <v>300</v>
      </c>
      <c r="N29" s="207" t="s">
        <v>240</v>
      </c>
      <c r="O29" s="207"/>
      <c r="P29" s="207"/>
      <c r="Q29" s="210">
        <v>36921</v>
      </c>
      <c r="R29" s="210">
        <v>36850</v>
      </c>
      <c r="S29" s="210"/>
      <c r="T29" s="211" t="s">
        <v>301</v>
      </c>
      <c r="U29" s="208" t="s">
        <v>445</v>
      </c>
      <c r="V29" s="207" t="s">
        <v>311</v>
      </c>
      <c r="W29" s="208"/>
      <c r="X29" s="207">
        <v>1</v>
      </c>
      <c r="Y29" s="207">
        <v>18</v>
      </c>
    </row>
    <row r="30" spans="1:25">
      <c r="A30" s="222">
        <v>19</v>
      </c>
      <c r="B30" s="222" t="s">
        <v>302</v>
      </c>
      <c r="C30" s="222"/>
      <c r="D30" s="223"/>
      <c r="E30" s="222"/>
      <c r="F30" s="222" t="s">
        <v>303</v>
      </c>
      <c r="G30" s="222" t="s">
        <v>304</v>
      </c>
      <c r="H30" s="222" t="s">
        <v>305</v>
      </c>
      <c r="I30" s="222" t="s">
        <v>297</v>
      </c>
      <c r="J30" s="224" t="s">
        <v>298</v>
      </c>
      <c r="K30" s="222" t="s">
        <v>307</v>
      </c>
      <c r="L30" s="222" t="s">
        <v>307</v>
      </c>
      <c r="M30" s="222" t="s">
        <v>310</v>
      </c>
      <c r="N30" s="222" t="s">
        <v>192</v>
      </c>
      <c r="O30" s="222"/>
      <c r="P30" s="222"/>
      <c r="Q30" s="225">
        <v>36950</v>
      </c>
      <c r="R30" s="225">
        <v>36857</v>
      </c>
      <c r="S30" s="225"/>
      <c r="T30" s="226" t="s">
        <v>301</v>
      </c>
      <c r="U30" s="223" t="s">
        <v>243</v>
      </c>
      <c r="V30" s="222" t="s">
        <v>311</v>
      </c>
      <c r="W30" s="223"/>
      <c r="X30" s="222">
        <v>1</v>
      </c>
      <c r="Y30" s="222">
        <v>19</v>
      </c>
    </row>
    <row r="31" spans="1:25">
      <c r="A31" s="222">
        <v>20</v>
      </c>
      <c r="B31" s="222" t="s">
        <v>312</v>
      </c>
      <c r="C31" s="222"/>
      <c r="D31" s="223"/>
      <c r="E31" s="222"/>
      <c r="F31" s="222" t="s">
        <v>303</v>
      </c>
      <c r="G31" s="222" t="s">
        <v>304</v>
      </c>
      <c r="H31" s="222" t="s">
        <v>305</v>
      </c>
      <c r="I31" s="222" t="s">
        <v>297</v>
      </c>
      <c r="J31" s="224" t="s">
        <v>298</v>
      </c>
      <c r="K31" s="222" t="s">
        <v>299</v>
      </c>
      <c r="L31" s="222" t="s">
        <v>299</v>
      </c>
      <c r="M31" s="222" t="s">
        <v>310</v>
      </c>
      <c r="N31" s="222" t="s">
        <v>192</v>
      </c>
      <c r="O31" s="222"/>
      <c r="P31" s="222"/>
      <c r="Q31" s="225">
        <v>36950</v>
      </c>
      <c r="R31" s="225">
        <v>36871</v>
      </c>
      <c r="S31" s="225"/>
      <c r="T31" s="226" t="s">
        <v>301</v>
      </c>
      <c r="U31" s="223" t="s">
        <v>243</v>
      </c>
      <c r="V31" s="222" t="s">
        <v>311</v>
      </c>
      <c r="W31" s="223"/>
      <c r="X31" s="222">
        <v>1</v>
      </c>
      <c r="Y31" s="222">
        <v>20</v>
      </c>
    </row>
    <row r="32" spans="1:25">
      <c r="A32" s="314">
        <v>21</v>
      </c>
      <c r="B32" s="314" t="s">
        <v>308</v>
      </c>
      <c r="C32" s="314"/>
      <c r="D32" s="313"/>
      <c r="E32" s="314"/>
      <c r="F32" s="314" t="s">
        <v>309</v>
      </c>
      <c r="G32" s="314" t="s">
        <v>296</v>
      </c>
      <c r="H32" s="314" t="s">
        <v>8</v>
      </c>
      <c r="I32" s="314" t="s">
        <v>297</v>
      </c>
      <c r="J32" s="315" t="s">
        <v>298</v>
      </c>
      <c r="K32" s="314" t="s">
        <v>307</v>
      </c>
      <c r="L32" s="314" t="s">
        <v>307</v>
      </c>
      <c r="M32" s="314" t="s">
        <v>300</v>
      </c>
      <c r="N32" s="314" t="s">
        <v>306</v>
      </c>
      <c r="O32" s="314"/>
      <c r="P32" s="314"/>
      <c r="Q32" s="316">
        <v>36980</v>
      </c>
      <c r="R32" s="316">
        <v>36896</v>
      </c>
      <c r="S32" s="316"/>
      <c r="T32" s="317" t="s">
        <v>301</v>
      </c>
      <c r="U32" s="313" t="s">
        <v>0</v>
      </c>
      <c r="V32" s="314" t="s">
        <v>311</v>
      </c>
      <c r="W32" s="313"/>
      <c r="X32" s="313"/>
      <c r="Y32" s="314">
        <v>21</v>
      </c>
    </row>
    <row r="33" spans="1:25">
      <c r="A33" s="314">
        <v>22</v>
      </c>
      <c r="B33" s="314" t="s">
        <v>308</v>
      </c>
      <c r="C33" s="314"/>
      <c r="D33" s="313"/>
      <c r="E33" s="314"/>
      <c r="F33" s="314" t="s">
        <v>309</v>
      </c>
      <c r="G33" s="314" t="s">
        <v>296</v>
      </c>
      <c r="H33" s="314" t="s">
        <v>8</v>
      </c>
      <c r="I33" s="314" t="s">
        <v>297</v>
      </c>
      <c r="J33" s="315" t="s">
        <v>298</v>
      </c>
      <c r="K33" s="314" t="s">
        <v>299</v>
      </c>
      <c r="L33" s="314" t="s">
        <v>299</v>
      </c>
      <c r="M33" s="314" t="s">
        <v>300</v>
      </c>
      <c r="N33" s="314" t="s">
        <v>306</v>
      </c>
      <c r="O33" s="314"/>
      <c r="P33" s="314"/>
      <c r="Q33" s="316">
        <v>36980</v>
      </c>
      <c r="R33" s="316">
        <v>36903</v>
      </c>
      <c r="S33" s="316"/>
      <c r="T33" s="317" t="s">
        <v>301</v>
      </c>
      <c r="U33" s="313" t="s">
        <v>0</v>
      </c>
      <c r="V33" s="314" t="s">
        <v>447</v>
      </c>
      <c r="W33" s="313"/>
      <c r="X33" s="313"/>
      <c r="Y33" s="314">
        <v>22</v>
      </c>
    </row>
    <row r="34" spans="1:25">
      <c r="A34" s="222">
        <v>23</v>
      </c>
      <c r="B34" s="222" t="s">
        <v>308</v>
      </c>
      <c r="C34" s="222"/>
      <c r="D34" s="223"/>
      <c r="E34" s="222"/>
      <c r="F34" s="222" t="s">
        <v>309</v>
      </c>
      <c r="G34" s="222" t="s">
        <v>296</v>
      </c>
      <c r="H34" s="222" t="s">
        <v>305</v>
      </c>
      <c r="I34" s="222" t="s">
        <v>297</v>
      </c>
      <c r="J34" s="224" t="s">
        <v>298</v>
      </c>
      <c r="K34" s="222" t="s">
        <v>307</v>
      </c>
      <c r="L34" s="222" t="s">
        <v>307</v>
      </c>
      <c r="M34" s="222" t="s">
        <v>310</v>
      </c>
      <c r="N34" s="222" t="s">
        <v>192</v>
      </c>
      <c r="O34" s="222"/>
      <c r="P34" s="222"/>
      <c r="Q34" s="225">
        <v>37011</v>
      </c>
      <c r="R34" s="225">
        <v>36911</v>
      </c>
      <c r="S34" s="225"/>
      <c r="T34" s="226" t="s">
        <v>301</v>
      </c>
      <c r="U34" s="223" t="s">
        <v>243</v>
      </c>
      <c r="V34" s="222" t="s">
        <v>447</v>
      </c>
      <c r="W34" s="223"/>
      <c r="X34" s="223"/>
      <c r="Y34" s="222">
        <v>23</v>
      </c>
    </row>
    <row r="35" spans="1:25" ht="13.5" thickBot="1">
      <c r="A35" s="227">
        <v>24</v>
      </c>
      <c r="B35" s="227" t="s">
        <v>308</v>
      </c>
      <c r="C35" s="227"/>
      <c r="D35" s="228"/>
      <c r="E35" s="227"/>
      <c r="F35" s="227" t="s">
        <v>309</v>
      </c>
      <c r="G35" s="227" t="s">
        <v>296</v>
      </c>
      <c r="H35" s="227" t="s">
        <v>305</v>
      </c>
      <c r="I35" s="227" t="s">
        <v>297</v>
      </c>
      <c r="J35" s="229" t="s">
        <v>298</v>
      </c>
      <c r="K35" s="227" t="s">
        <v>299</v>
      </c>
      <c r="L35" s="227" t="s">
        <v>299</v>
      </c>
      <c r="M35" s="227" t="s">
        <v>310</v>
      </c>
      <c r="N35" s="227" t="s">
        <v>192</v>
      </c>
      <c r="O35" s="227"/>
      <c r="P35" s="227"/>
      <c r="Q35" s="230">
        <v>37011</v>
      </c>
      <c r="R35" s="230">
        <v>36963</v>
      </c>
      <c r="S35" s="230"/>
      <c r="T35" s="231" t="s">
        <v>301</v>
      </c>
      <c r="U35" s="228" t="s">
        <v>243</v>
      </c>
      <c r="V35" s="227" t="s">
        <v>311</v>
      </c>
      <c r="W35" s="228"/>
      <c r="X35" s="228"/>
      <c r="Y35" s="227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mergeCells count="2">
    <mergeCell ref="A1:Y1"/>
    <mergeCell ref="A2:Y2"/>
  </mergeCells>
  <pageMargins left="0.5" right="0.5" top="1" bottom="1" header="0.5" footer="0.5"/>
  <pageSetup scale="52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zoomScaleNormal="100" workbookViewId="0">
      <pane xSplit="1" ySplit="7" topLeftCell="B11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RowHeight="12.75"/>
  <cols>
    <col min="1" max="1" width="9.140625" style="232"/>
    <col min="2" max="7" width="10.7109375" style="232" customWidth="1"/>
    <col min="8" max="8" width="13.85546875" style="232" bestFit="1" customWidth="1"/>
    <col min="9" max="9" width="15.85546875" style="232" bestFit="1" customWidth="1"/>
    <col min="10" max="10" width="17" style="232" bestFit="1" customWidth="1"/>
    <col min="11" max="16384" width="9.140625" style="232"/>
  </cols>
  <sheetData>
    <row r="1" spans="1:10" ht="27.75">
      <c r="A1" s="341" t="s">
        <v>422</v>
      </c>
      <c r="B1" s="341"/>
      <c r="C1" s="341"/>
      <c r="D1" s="341"/>
      <c r="E1" s="341"/>
      <c r="F1" s="341"/>
      <c r="G1" s="341"/>
      <c r="H1" s="341"/>
      <c r="I1" s="341"/>
      <c r="J1" s="341"/>
    </row>
    <row r="2" spans="1:10">
      <c r="A2" s="345" t="s">
        <v>442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13.5" thickBot="1">
      <c r="A3" s="346" t="s">
        <v>458</v>
      </c>
      <c r="B3" s="346"/>
      <c r="C3" s="346"/>
      <c r="D3" s="346"/>
      <c r="E3" s="346"/>
      <c r="F3" s="346"/>
      <c r="G3" s="346"/>
      <c r="H3" s="346"/>
      <c r="I3" s="346"/>
      <c r="J3" s="346"/>
    </row>
    <row r="4" spans="1:10" ht="13.5" thickBot="1">
      <c r="G4" s="342" t="s">
        <v>316</v>
      </c>
      <c r="H4" s="343"/>
      <c r="I4" s="342" t="s">
        <v>317</v>
      </c>
      <c r="J4" s="344"/>
    </row>
    <row r="5" spans="1:10">
      <c r="A5" s="233"/>
      <c r="B5" s="234"/>
      <c r="C5" s="235" t="s">
        <v>318</v>
      </c>
      <c r="D5" s="234" t="s">
        <v>319</v>
      </c>
      <c r="E5" s="234"/>
      <c r="F5" s="234" t="s">
        <v>320</v>
      </c>
      <c r="G5" s="234"/>
      <c r="H5" s="234"/>
      <c r="I5" s="234"/>
      <c r="J5" s="234"/>
    </row>
    <row r="6" spans="1:10">
      <c r="A6" s="236" t="s">
        <v>257</v>
      </c>
      <c r="B6" s="236" t="s">
        <v>321</v>
      </c>
      <c r="C6" s="236" t="s">
        <v>322</v>
      </c>
      <c r="D6" s="236" t="s">
        <v>323</v>
      </c>
      <c r="E6" s="236" t="s">
        <v>324</v>
      </c>
      <c r="F6" s="236" t="s">
        <v>325</v>
      </c>
      <c r="G6" s="236" t="s">
        <v>326</v>
      </c>
      <c r="H6" s="236" t="s">
        <v>327</v>
      </c>
      <c r="I6" s="236" t="s">
        <v>328</v>
      </c>
      <c r="J6" s="236" t="s">
        <v>329</v>
      </c>
    </row>
    <row r="7" spans="1:10" ht="13.5" thickBot="1">
      <c r="A7" s="237" t="s">
        <v>277</v>
      </c>
      <c r="B7" s="237" t="s">
        <v>330</v>
      </c>
      <c r="C7" s="237" t="s">
        <v>331</v>
      </c>
      <c r="D7" s="237" t="s">
        <v>331</v>
      </c>
      <c r="E7" s="237" t="s">
        <v>332</v>
      </c>
      <c r="F7" s="237" t="s">
        <v>333</v>
      </c>
      <c r="G7" s="237" t="s">
        <v>334</v>
      </c>
      <c r="H7" s="237" t="s">
        <v>335</v>
      </c>
      <c r="I7" s="237" t="s">
        <v>336</v>
      </c>
      <c r="J7" s="237" t="s">
        <v>336</v>
      </c>
    </row>
    <row r="8" spans="1:10">
      <c r="A8" s="324">
        <v>1</v>
      </c>
      <c r="B8" s="325"/>
      <c r="C8" s="325">
        <v>36737</v>
      </c>
      <c r="D8" s="325">
        <v>36703</v>
      </c>
      <c r="E8" s="324"/>
      <c r="F8" s="324"/>
      <c r="G8" s="324"/>
      <c r="H8" s="324"/>
      <c r="I8" s="326" t="s">
        <v>0</v>
      </c>
      <c r="J8" s="326"/>
    </row>
    <row r="9" spans="1:10">
      <c r="A9" s="327">
        <v>2</v>
      </c>
      <c r="B9" s="328"/>
      <c r="C9" s="328">
        <v>36799</v>
      </c>
      <c r="D9" s="328">
        <v>36703</v>
      </c>
      <c r="E9" s="327"/>
      <c r="F9" s="327"/>
      <c r="G9" s="327"/>
      <c r="H9" s="327"/>
      <c r="I9" s="329" t="s">
        <v>0</v>
      </c>
      <c r="J9" s="329"/>
    </row>
    <row r="10" spans="1:10">
      <c r="A10" s="330">
        <v>3</v>
      </c>
      <c r="B10" s="331"/>
      <c r="C10" s="331">
        <v>36799</v>
      </c>
      <c r="D10" s="331">
        <v>36707</v>
      </c>
      <c r="E10" s="330"/>
      <c r="F10" s="330"/>
      <c r="G10" s="330"/>
      <c r="H10" s="330"/>
      <c r="I10" s="332" t="s">
        <v>0</v>
      </c>
      <c r="J10" s="332"/>
    </row>
    <row r="11" spans="1:10">
      <c r="A11" s="333">
        <v>4</v>
      </c>
      <c r="B11" s="334"/>
      <c r="C11" s="334">
        <v>36768</v>
      </c>
      <c r="D11" s="334">
        <v>36712</v>
      </c>
      <c r="E11" s="333"/>
      <c r="F11" s="333"/>
      <c r="G11" s="333"/>
      <c r="H11" s="335"/>
      <c r="I11" s="335" t="s">
        <v>0</v>
      </c>
      <c r="J11" s="333"/>
    </row>
    <row r="12" spans="1:10">
      <c r="A12" s="327">
        <v>5</v>
      </c>
      <c r="B12" s="328"/>
      <c r="C12" s="328">
        <v>36768</v>
      </c>
      <c r="D12" s="328">
        <v>36717</v>
      </c>
      <c r="E12" s="327"/>
      <c r="F12" s="327"/>
      <c r="G12" s="327"/>
      <c r="H12" s="327"/>
      <c r="I12" s="327" t="s">
        <v>0</v>
      </c>
      <c r="J12" s="327"/>
    </row>
    <row r="13" spans="1:10">
      <c r="A13" s="330">
        <v>6</v>
      </c>
      <c r="B13" s="331"/>
      <c r="C13" s="331">
        <v>36768</v>
      </c>
      <c r="D13" s="331">
        <v>36728</v>
      </c>
      <c r="E13" s="330"/>
      <c r="F13" s="330"/>
      <c r="G13" s="330"/>
      <c r="H13" s="330"/>
      <c r="I13" s="330" t="s">
        <v>0</v>
      </c>
      <c r="J13" s="330"/>
    </row>
    <row r="14" spans="1:10">
      <c r="A14" s="238">
        <v>7</v>
      </c>
      <c r="B14" s="239">
        <v>37377</v>
      </c>
      <c r="C14" s="239">
        <v>36737</v>
      </c>
      <c r="D14" s="239">
        <v>36733</v>
      </c>
      <c r="E14" s="238"/>
      <c r="F14" s="238"/>
      <c r="G14" s="238"/>
      <c r="H14" s="243" t="s">
        <v>444</v>
      </c>
      <c r="I14" s="243"/>
      <c r="J14" s="238" t="s">
        <v>340</v>
      </c>
    </row>
    <row r="15" spans="1:10">
      <c r="A15" s="238"/>
      <c r="B15" s="239"/>
      <c r="C15" s="239"/>
      <c r="D15" s="239"/>
      <c r="E15" s="238"/>
      <c r="F15" s="238"/>
      <c r="G15" s="238"/>
      <c r="H15" s="238" t="s">
        <v>339</v>
      </c>
      <c r="I15" s="243"/>
      <c r="J15" s="238" t="s">
        <v>338</v>
      </c>
    </row>
    <row r="16" spans="1:10">
      <c r="A16" s="240"/>
      <c r="B16" s="241"/>
      <c r="C16" s="241"/>
      <c r="D16" s="241"/>
      <c r="E16" s="240"/>
      <c r="F16" s="240"/>
      <c r="G16" s="240"/>
      <c r="H16" s="240"/>
      <c r="I16" s="240"/>
      <c r="J16" s="242" t="s">
        <v>345</v>
      </c>
    </row>
    <row r="17" spans="1:10">
      <c r="A17" s="238">
        <v>8</v>
      </c>
      <c r="B17" s="239">
        <v>37377</v>
      </c>
      <c r="C17" s="239">
        <v>36737</v>
      </c>
      <c r="D17" s="239">
        <v>36753</v>
      </c>
      <c r="E17" s="238"/>
      <c r="F17" s="238"/>
      <c r="G17" s="238"/>
      <c r="H17" s="243" t="s">
        <v>444</v>
      </c>
      <c r="I17" s="243"/>
      <c r="J17" s="238" t="s">
        <v>338</v>
      </c>
    </row>
    <row r="18" spans="1:10">
      <c r="A18" s="238"/>
      <c r="B18" s="239"/>
      <c r="C18" s="239"/>
      <c r="D18" s="239"/>
      <c r="E18" s="238"/>
      <c r="F18" s="238"/>
      <c r="G18" s="238"/>
      <c r="H18" s="238" t="s">
        <v>339</v>
      </c>
      <c r="I18" s="243"/>
      <c r="J18" s="243" t="s">
        <v>345</v>
      </c>
    </row>
    <row r="19" spans="1:10">
      <c r="A19" s="240"/>
      <c r="B19" s="241"/>
      <c r="C19" s="241"/>
      <c r="D19" s="241"/>
      <c r="E19" s="240"/>
      <c r="F19" s="240"/>
      <c r="G19" s="240"/>
      <c r="H19" s="240"/>
      <c r="I19" s="240"/>
      <c r="J19" s="240" t="s">
        <v>341</v>
      </c>
    </row>
    <row r="20" spans="1:10">
      <c r="A20" s="327">
        <v>9</v>
      </c>
      <c r="B20" s="320">
        <v>37012</v>
      </c>
      <c r="C20" s="328">
        <v>36829</v>
      </c>
      <c r="D20" s="328">
        <v>36757</v>
      </c>
      <c r="E20" s="327" t="s">
        <v>237</v>
      </c>
      <c r="F20" s="327"/>
      <c r="G20" s="327"/>
      <c r="H20" s="320"/>
      <c r="I20" s="320"/>
      <c r="J20" s="327"/>
    </row>
    <row r="21" spans="1:10">
      <c r="A21" s="327">
        <v>10</v>
      </c>
      <c r="B21" s="320">
        <v>37012</v>
      </c>
      <c r="C21" s="328">
        <v>36829</v>
      </c>
      <c r="D21" s="328">
        <v>36770</v>
      </c>
      <c r="E21" s="327" t="s">
        <v>237</v>
      </c>
      <c r="F21" s="327"/>
      <c r="G21" s="327"/>
      <c r="H21" s="320"/>
      <c r="I21" s="320"/>
      <c r="J21" s="320"/>
    </row>
    <row r="22" spans="1:10">
      <c r="A22" s="327">
        <v>11</v>
      </c>
      <c r="B22" s="320">
        <v>37012</v>
      </c>
      <c r="C22" s="328">
        <v>36829</v>
      </c>
      <c r="D22" s="328">
        <v>36775</v>
      </c>
      <c r="E22" s="327" t="s">
        <v>237</v>
      </c>
      <c r="F22" s="327"/>
      <c r="G22" s="327"/>
      <c r="H22" s="320"/>
      <c r="I22" s="320"/>
      <c r="J22" s="320"/>
    </row>
    <row r="23" spans="1:10">
      <c r="A23" s="327">
        <v>12</v>
      </c>
      <c r="B23" s="320">
        <v>37012</v>
      </c>
      <c r="C23" s="328">
        <v>36860</v>
      </c>
      <c r="D23" s="328">
        <v>36783</v>
      </c>
      <c r="E23" s="327" t="s">
        <v>237</v>
      </c>
      <c r="F23" s="327"/>
      <c r="G23" s="327"/>
      <c r="H23" s="320"/>
      <c r="I23" s="320"/>
      <c r="J23" s="320"/>
    </row>
    <row r="24" spans="1:10">
      <c r="A24" s="327">
        <v>13</v>
      </c>
      <c r="B24" s="328"/>
      <c r="C24" s="328">
        <v>36860</v>
      </c>
      <c r="D24" s="328">
        <v>36790</v>
      </c>
      <c r="E24" s="327"/>
      <c r="F24" s="327"/>
      <c r="G24" s="327" t="s">
        <v>428</v>
      </c>
      <c r="H24" s="329"/>
      <c r="I24" s="327"/>
      <c r="J24" s="329"/>
    </row>
    <row r="25" spans="1:10">
      <c r="A25" s="327">
        <v>14</v>
      </c>
      <c r="B25" s="328"/>
      <c r="C25" s="328">
        <v>36890</v>
      </c>
      <c r="D25" s="328">
        <v>36797</v>
      </c>
      <c r="E25" s="327"/>
      <c r="F25" s="327"/>
      <c r="G25" s="327" t="s">
        <v>428</v>
      </c>
      <c r="H25" s="329"/>
      <c r="I25" s="327"/>
      <c r="J25" s="329"/>
    </row>
    <row r="26" spans="1:10">
      <c r="A26" s="327">
        <v>15</v>
      </c>
      <c r="B26" s="328"/>
      <c r="C26" s="328">
        <v>36890</v>
      </c>
      <c r="D26" s="328">
        <v>36824</v>
      </c>
      <c r="E26" s="327"/>
      <c r="F26" s="327"/>
      <c r="G26" s="327" t="s">
        <v>428</v>
      </c>
      <c r="H26" s="329"/>
      <c r="I26" s="327"/>
      <c r="J26" s="329"/>
    </row>
    <row r="27" spans="1:10">
      <c r="A27" s="330">
        <v>16</v>
      </c>
      <c r="B27" s="331"/>
      <c r="C27" s="331">
        <v>36921</v>
      </c>
      <c r="D27" s="331">
        <v>36831</v>
      </c>
      <c r="E27" s="330"/>
      <c r="F27" s="330"/>
      <c r="G27" s="330" t="s">
        <v>428</v>
      </c>
      <c r="H27" s="332"/>
      <c r="I27" s="330"/>
      <c r="J27" s="332"/>
    </row>
    <row r="28" spans="1:10">
      <c r="A28" s="238">
        <v>17</v>
      </c>
      <c r="B28" s="239">
        <v>37377</v>
      </c>
      <c r="C28" s="239">
        <v>36921</v>
      </c>
      <c r="D28" s="239">
        <v>36843</v>
      </c>
      <c r="E28" s="238"/>
      <c r="F28" s="238"/>
      <c r="G28" s="238"/>
      <c r="H28" s="238"/>
      <c r="I28" s="238"/>
      <c r="J28" s="243" t="s">
        <v>337</v>
      </c>
    </row>
    <row r="29" spans="1:10">
      <c r="A29" s="238"/>
      <c r="B29" s="239"/>
      <c r="C29" s="239"/>
      <c r="D29" s="239"/>
      <c r="E29" s="238"/>
      <c r="F29" s="238"/>
      <c r="G29" s="238"/>
      <c r="H29" s="238"/>
      <c r="I29" s="238"/>
      <c r="J29" s="243" t="s">
        <v>348</v>
      </c>
    </row>
    <row r="30" spans="1:10">
      <c r="A30" s="238"/>
      <c r="B30" s="239"/>
      <c r="C30" s="239"/>
      <c r="D30" s="239"/>
      <c r="E30" s="238"/>
      <c r="F30" s="238"/>
      <c r="G30" s="238"/>
      <c r="H30" s="238"/>
      <c r="I30" s="238"/>
      <c r="J30" s="238" t="s">
        <v>346</v>
      </c>
    </row>
    <row r="31" spans="1:10">
      <c r="A31" s="240"/>
      <c r="B31" s="241"/>
      <c r="C31" s="241"/>
      <c r="D31" s="241"/>
      <c r="E31" s="240"/>
      <c r="F31" s="240"/>
      <c r="G31" s="240"/>
      <c r="H31" s="242"/>
      <c r="I31" s="240"/>
      <c r="J31" s="240" t="s">
        <v>338</v>
      </c>
    </row>
    <row r="32" spans="1:10">
      <c r="A32" s="238">
        <v>18</v>
      </c>
      <c r="B32" s="239">
        <v>37377</v>
      </c>
      <c r="C32" s="239">
        <v>36921</v>
      </c>
      <c r="D32" s="239">
        <v>36850</v>
      </c>
      <c r="E32" s="238"/>
      <c r="F32" s="238"/>
      <c r="G32" s="238"/>
      <c r="H32" s="238"/>
      <c r="I32" s="238"/>
      <c r="J32" s="238" t="s">
        <v>340</v>
      </c>
    </row>
    <row r="33" spans="1:10">
      <c r="A33" s="238"/>
      <c r="B33" s="239"/>
      <c r="C33" s="239"/>
      <c r="D33" s="239"/>
      <c r="E33" s="238"/>
      <c r="F33" s="238"/>
      <c r="G33" s="238"/>
      <c r="H33" s="238"/>
      <c r="I33" s="238"/>
      <c r="J33" s="243" t="s">
        <v>348</v>
      </c>
    </row>
    <row r="34" spans="1:10">
      <c r="A34" s="238"/>
      <c r="B34" s="239"/>
      <c r="C34" s="239"/>
      <c r="D34" s="239"/>
      <c r="E34" s="238"/>
      <c r="F34" s="238"/>
      <c r="G34" s="238"/>
      <c r="H34" s="238"/>
      <c r="I34" s="238"/>
      <c r="J34" s="238" t="s">
        <v>338</v>
      </c>
    </row>
    <row r="35" spans="1:10">
      <c r="A35" s="238"/>
      <c r="B35" s="239"/>
      <c r="C35" s="239"/>
      <c r="D35" s="239"/>
      <c r="E35" s="238"/>
      <c r="F35" s="238"/>
      <c r="G35" s="238"/>
      <c r="H35" s="238"/>
      <c r="I35" s="238"/>
      <c r="J35" s="238" t="s">
        <v>347</v>
      </c>
    </row>
    <row r="36" spans="1:10">
      <c r="A36" s="240"/>
      <c r="B36" s="241"/>
      <c r="C36" s="241"/>
      <c r="D36" s="241"/>
      <c r="E36" s="240"/>
      <c r="F36" s="240"/>
      <c r="G36" s="240"/>
      <c r="H36" s="242"/>
      <c r="I36" s="240"/>
      <c r="J36" s="242" t="s">
        <v>345</v>
      </c>
    </row>
    <row r="37" spans="1:10">
      <c r="A37" s="333">
        <v>19</v>
      </c>
      <c r="B37" s="334">
        <v>37377</v>
      </c>
      <c r="C37" s="334">
        <v>36950</v>
      </c>
      <c r="D37" s="334">
        <v>36857</v>
      </c>
      <c r="E37" s="333"/>
      <c r="F37" s="333"/>
      <c r="G37" s="333"/>
      <c r="H37" s="333"/>
      <c r="I37" s="335" t="s">
        <v>243</v>
      </c>
      <c r="J37" s="333"/>
    </row>
    <row r="38" spans="1:10">
      <c r="A38" s="327">
        <v>20</v>
      </c>
      <c r="B38" s="328">
        <v>37377</v>
      </c>
      <c r="C38" s="328">
        <v>36950</v>
      </c>
      <c r="D38" s="328">
        <v>36871</v>
      </c>
      <c r="E38" s="327"/>
      <c r="F38" s="327"/>
      <c r="G38" s="327"/>
      <c r="H38" s="327"/>
      <c r="I38" s="329" t="s">
        <v>243</v>
      </c>
      <c r="J38" s="327"/>
    </row>
    <row r="39" spans="1:10">
      <c r="A39" s="330">
        <v>21</v>
      </c>
      <c r="B39" s="331" t="s">
        <v>342</v>
      </c>
      <c r="C39" s="331">
        <v>36980</v>
      </c>
      <c r="D39" s="331">
        <v>36896</v>
      </c>
      <c r="E39" s="330"/>
      <c r="F39" s="330"/>
      <c r="G39" s="330"/>
      <c r="H39" s="332"/>
      <c r="I39" s="330" t="s">
        <v>0</v>
      </c>
      <c r="J39" s="332"/>
    </row>
    <row r="40" spans="1:10">
      <c r="A40" s="330">
        <v>22</v>
      </c>
      <c r="B40" s="331" t="s">
        <v>342</v>
      </c>
      <c r="C40" s="331">
        <v>36980</v>
      </c>
      <c r="D40" s="331">
        <v>36903</v>
      </c>
      <c r="E40" s="330"/>
      <c r="F40" s="330"/>
      <c r="G40" s="330"/>
      <c r="H40" s="332"/>
      <c r="I40" s="330" t="s">
        <v>0</v>
      </c>
      <c r="J40" s="332"/>
    </row>
    <row r="41" spans="1:10">
      <c r="A41" s="330">
        <v>23</v>
      </c>
      <c r="B41" s="331" t="s">
        <v>342</v>
      </c>
      <c r="C41" s="331">
        <v>37011</v>
      </c>
      <c r="D41" s="331">
        <v>36911</v>
      </c>
      <c r="E41" s="330"/>
      <c r="F41" s="330"/>
      <c r="G41" s="330"/>
      <c r="H41" s="332"/>
      <c r="I41" s="330" t="s">
        <v>243</v>
      </c>
      <c r="J41" s="332"/>
    </row>
    <row r="42" spans="1:10" ht="13.5" thickBot="1">
      <c r="A42" s="321">
        <v>24</v>
      </c>
      <c r="B42" s="322" t="s">
        <v>342</v>
      </c>
      <c r="C42" s="322">
        <v>37011</v>
      </c>
      <c r="D42" s="322">
        <v>36963</v>
      </c>
      <c r="E42" s="321"/>
      <c r="F42" s="321"/>
      <c r="G42" s="321"/>
      <c r="H42" s="323"/>
      <c r="I42" s="321" t="s">
        <v>243</v>
      </c>
      <c r="J42" s="323"/>
    </row>
    <row r="44" spans="1:10">
      <c r="A44" s="153" t="s">
        <v>343</v>
      </c>
      <c r="B44" s="232" t="s">
        <v>344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5">
    <mergeCell ref="A1:J1"/>
    <mergeCell ref="G4:H4"/>
    <mergeCell ref="I4:J4"/>
    <mergeCell ref="A2:J2"/>
    <mergeCell ref="A3:J3"/>
  </mergeCells>
  <printOptions horizontalCentered="1"/>
  <pageMargins left="0.75" right="0.75" top="0.25" bottom="0.5" header="0.5" footer="0.5"/>
  <pageSetup scale="99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opLeftCell="B1" zoomScaleNormal="100" workbookViewId="0">
      <selection activeCell="B1" sqref="B1:W1"/>
    </sheetView>
  </sheetViews>
  <sheetFormatPr defaultColWidth="8" defaultRowHeight="12.75"/>
  <cols>
    <col min="1" max="1" width="14.28515625" style="267" hidden="1" customWidth="1"/>
    <col min="2" max="2" width="10.42578125" style="267" customWidth="1"/>
    <col min="3" max="3" width="6.5703125" style="270" customWidth="1"/>
    <col min="4" max="4" width="8.42578125" style="270" customWidth="1"/>
    <col min="5" max="5" width="19.5703125" style="270" customWidth="1"/>
    <col min="6" max="6" width="2.5703125" style="267" customWidth="1"/>
    <col min="7" max="7" width="10.5703125" style="267" customWidth="1"/>
    <col min="8" max="8" width="2.5703125" style="267" customWidth="1"/>
    <col min="9" max="9" width="16.85546875" style="267" hidden="1" customWidth="1"/>
    <col min="10" max="10" width="2.7109375" style="267" hidden="1" customWidth="1"/>
    <col min="11" max="11" width="17" style="267" hidden="1" customWidth="1"/>
    <col min="12" max="12" width="2.7109375" style="267" hidden="1" customWidth="1"/>
    <col min="13" max="13" width="14" style="267" hidden="1" customWidth="1"/>
    <col min="14" max="14" width="2.7109375" style="267" customWidth="1"/>
    <col min="15" max="15" width="18.28515625" style="267" customWidth="1"/>
    <col min="16" max="16" width="2.7109375" style="267" customWidth="1"/>
    <col min="17" max="17" width="16" style="267" hidden="1" customWidth="1"/>
    <col min="18" max="18" width="2.7109375" style="267" hidden="1" customWidth="1"/>
    <col min="19" max="19" width="14.42578125" style="267" hidden="1" customWidth="1"/>
    <col min="20" max="20" width="2.7109375" style="267" hidden="1" customWidth="1"/>
    <col min="21" max="21" width="17.85546875" style="267" customWidth="1"/>
    <col min="22" max="22" width="3" style="267" customWidth="1"/>
    <col min="23" max="23" width="16.7109375" style="267" customWidth="1"/>
    <col min="24" max="16384" width="8" style="267"/>
  </cols>
  <sheetData>
    <row r="1" spans="1:23" ht="22.5">
      <c r="B1" s="347" t="s">
        <v>460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</row>
    <row r="2" spans="1:23" s="257" customFormat="1" ht="15.75">
      <c r="B2" s="348" t="s">
        <v>443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</row>
    <row r="3" spans="1:23" s="257" customFormat="1" ht="15.75">
      <c r="B3" s="348" t="s">
        <v>350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s="257" customFormat="1" ht="15.75"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 spans="1:23" s="257" customFormat="1" ht="15.75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W5" s="258" t="s">
        <v>351</v>
      </c>
    </row>
    <row r="6" spans="1:23" s="257" customFormat="1" ht="16.5" thickBot="1">
      <c r="A6" s="258"/>
      <c r="B6" s="258"/>
      <c r="C6" s="258"/>
      <c r="D6" s="258"/>
      <c r="E6" s="258"/>
      <c r="F6" s="258"/>
      <c r="G6" s="258"/>
      <c r="H6" s="258"/>
      <c r="I6" s="349" t="s">
        <v>352</v>
      </c>
      <c r="J6" s="349"/>
      <c r="K6" s="349"/>
      <c r="L6" s="349"/>
      <c r="M6" s="349"/>
      <c r="N6" s="349"/>
      <c r="O6" s="349"/>
      <c r="P6" s="258"/>
      <c r="Q6" s="349" t="s">
        <v>353</v>
      </c>
      <c r="R6" s="349"/>
      <c r="S6" s="349"/>
      <c r="T6" s="349"/>
      <c r="U6" s="349"/>
      <c r="W6" s="259" t="s">
        <v>183</v>
      </c>
    </row>
    <row r="7" spans="1:23" s="260" customFormat="1" ht="19.5" customHeight="1">
      <c r="B7" s="261" t="s">
        <v>354</v>
      </c>
      <c r="C7" s="262"/>
      <c r="D7" s="263"/>
      <c r="G7" s="260" t="s">
        <v>323</v>
      </c>
      <c r="I7" s="260" t="s">
        <v>355</v>
      </c>
      <c r="K7" s="260" t="s">
        <v>356</v>
      </c>
      <c r="O7" s="260" t="s">
        <v>183</v>
      </c>
      <c r="Q7" s="260" t="s">
        <v>355</v>
      </c>
      <c r="S7" s="260" t="s">
        <v>356</v>
      </c>
      <c r="U7" s="260" t="s">
        <v>183</v>
      </c>
    </row>
    <row r="8" spans="1:23" s="264" customFormat="1">
      <c r="C8" s="264" t="s">
        <v>357</v>
      </c>
      <c r="D8" s="264" t="s">
        <v>358</v>
      </c>
      <c r="E8" s="264" t="s">
        <v>359</v>
      </c>
      <c r="G8" s="264" t="s">
        <v>331</v>
      </c>
      <c r="I8" s="264" t="s">
        <v>360</v>
      </c>
      <c r="K8" s="264" t="s">
        <v>361</v>
      </c>
      <c r="M8" s="264" t="s">
        <v>362</v>
      </c>
      <c r="O8" s="264" t="s">
        <v>360</v>
      </c>
      <c r="P8" s="265"/>
      <c r="Q8" s="264" t="s">
        <v>360</v>
      </c>
      <c r="S8" s="264" t="s">
        <v>361</v>
      </c>
      <c r="U8" s="264" t="s">
        <v>360</v>
      </c>
    </row>
    <row r="9" spans="1:23">
      <c r="A9" s="266"/>
      <c r="C9" s="260"/>
      <c r="D9" s="260"/>
      <c r="E9" s="266"/>
      <c r="I9" s="266"/>
      <c r="J9" s="266"/>
      <c r="K9" s="266"/>
      <c r="L9" s="266"/>
      <c r="M9" s="266"/>
      <c r="N9" s="266"/>
      <c r="O9" s="266"/>
      <c r="P9" s="266"/>
      <c r="Q9" s="268"/>
      <c r="R9" s="266"/>
      <c r="S9" s="266"/>
      <c r="T9" s="266"/>
      <c r="U9"/>
    </row>
    <row r="10" spans="1:23" ht="13.5">
      <c r="A10" s="267" t="s">
        <v>363</v>
      </c>
      <c r="B10" s="269"/>
      <c r="C10" s="270">
        <v>1</v>
      </c>
      <c r="D10" s="270">
        <v>110</v>
      </c>
      <c r="E10" s="271" t="s">
        <v>364</v>
      </c>
      <c r="G10" s="272">
        <v>2000</v>
      </c>
      <c r="H10" s="272"/>
      <c r="I10" s="273">
        <f>1000500-1000500</f>
        <v>0</v>
      </c>
      <c r="J10" s="273"/>
      <c r="K10" s="273">
        <f>956260+183957-956260-183957</f>
        <v>0</v>
      </c>
      <c r="M10" s="273">
        <f>115175+57978-115175-57978</f>
        <v>0</v>
      </c>
      <c r="N10" s="273"/>
      <c r="O10" s="274">
        <f t="shared" ref="O10:O16" si="0">SUM(I10:M10)</f>
        <v>0</v>
      </c>
      <c r="P10" s="275" t="s">
        <v>365</v>
      </c>
      <c r="Q10" s="276"/>
      <c r="R10" s="273"/>
      <c r="S10" s="273"/>
      <c r="T10" s="273"/>
      <c r="U10" s="274">
        <f t="shared" ref="U10:U16" si="1">SUM(Q10:S10)</f>
        <v>0</v>
      </c>
      <c r="W10" s="277">
        <f t="shared" ref="W10:W16" si="2">U10+O10</f>
        <v>0</v>
      </c>
    </row>
    <row r="11" spans="1:23" ht="13.5">
      <c r="A11" s="267" t="s">
        <v>366</v>
      </c>
      <c r="B11" s="269"/>
      <c r="D11" s="269" t="s">
        <v>427</v>
      </c>
      <c r="E11" s="278" t="s">
        <v>367</v>
      </c>
      <c r="F11" s="275"/>
      <c r="G11" s="272">
        <v>2001</v>
      </c>
      <c r="H11" s="272"/>
      <c r="I11" s="273"/>
      <c r="J11" s="273"/>
      <c r="K11" s="273"/>
      <c r="L11" s="273"/>
      <c r="M11" s="273">
        <v>90675</v>
      </c>
      <c r="O11" s="274">
        <f t="shared" si="0"/>
        <v>90675</v>
      </c>
      <c r="P11" s="275" t="s">
        <v>368</v>
      </c>
      <c r="Q11" s="273">
        <f>(110400000+108000000+105600000)*(C11/24)</f>
        <v>0</v>
      </c>
      <c r="R11" s="275"/>
      <c r="S11" s="273">
        <f>((10800000+6700000)*(C11/24))</f>
        <v>0</v>
      </c>
      <c r="T11" s="275"/>
      <c r="U11" s="274">
        <f t="shared" si="1"/>
        <v>0</v>
      </c>
      <c r="W11" s="277">
        <f t="shared" si="2"/>
        <v>90675</v>
      </c>
    </row>
    <row r="12" spans="1:23" ht="13.5">
      <c r="B12" s="269"/>
      <c r="C12" s="270">
        <v>4</v>
      </c>
      <c r="D12" s="270">
        <f>45*C12</f>
        <v>180</v>
      </c>
      <c r="E12" s="271" t="s">
        <v>369</v>
      </c>
      <c r="F12" s="275"/>
      <c r="G12" s="272">
        <v>2001</v>
      </c>
      <c r="H12" s="272"/>
      <c r="I12" s="273"/>
      <c r="J12" s="273"/>
      <c r="K12" s="273"/>
      <c r="L12" s="273"/>
      <c r="M12" s="273"/>
      <c r="N12" s="275"/>
      <c r="O12" s="274">
        <f t="shared" si="0"/>
        <v>0</v>
      </c>
      <c r="P12" s="277"/>
      <c r="Q12" s="276">
        <f>(110400000+108000000+105600000)*(C12/24)</f>
        <v>54000000</v>
      </c>
      <c r="R12" s="275"/>
      <c r="S12" s="273">
        <f>((10800000+6700000)*(C12/24))</f>
        <v>2916666.6666666665</v>
      </c>
      <c r="U12" s="274">
        <f t="shared" si="1"/>
        <v>56916666.666666664</v>
      </c>
      <c r="V12" s="275" t="s">
        <v>370</v>
      </c>
      <c r="W12" s="277">
        <f t="shared" si="2"/>
        <v>56916666.666666664</v>
      </c>
    </row>
    <row r="13" spans="1:23" ht="13.5">
      <c r="B13" s="269"/>
      <c r="C13" s="270">
        <v>4</v>
      </c>
      <c r="D13" s="270">
        <f>45*C13</f>
        <v>180</v>
      </c>
      <c r="E13" s="271" t="s">
        <v>446</v>
      </c>
      <c r="F13" s="275"/>
      <c r="G13" s="272">
        <v>2001</v>
      </c>
      <c r="H13" s="272"/>
      <c r="I13" s="273"/>
      <c r="J13" s="273"/>
      <c r="K13" s="273"/>
      <c r="L13" s="273"/>
      <c r="M13" s="273"/>
      <c r="N13" s="275"/>
      <c r="O13" s="274">
        <f t="shared" si="0"/>
        <v>0</v>
      </c>
      <c r="P13" s="277"/>
      <c r="Q13" s="276">
        <f>(110400000+108000000+105600000)*(C13/24)</f>
        <v>54000000</v>
      </c>
      <c r="R13" s="275"/>
      <c r="S13" s="273">
        <f>((10800000+6700000)*(C13/24))</f>
        <v>2916666.6666666665</v>
      </c>
      <c r="U13" s="274">
        <f t="shared" si="1"/>
        <v>56916666.666666664</v>
      </c>
      <c r="V13" s="275" t="s">
        <v>370</v>
      </c>
      <c r="W13" s="277">
        <f t="shared" si="2"/>
        <v>56916666.666666664</v>
      </c>
    </row>
    <row r="14" spans="1:23" ht="13.5">
      <c r="B14" s="269"/>
      <c r="C14" s="270">
        <v>4</v>
      </c>
      <c r="D14" s="270">
        <f>45*C14</f>
        <v>180</v>
      </c>
      <c r="E14" s="271" t="s">
        <v>371</v>
      </c>
      <c r="F14" s="275"/>
      <c r="G14" s="272">
        <v>2001</v>
      </c>
      <c r="H14" s="272"/>
      <c r="I14" s="273"/>
      <c r="J14" s="273"/>
      <c r="K14" s="273"/>
      <c r="L14" s="273"/>
      <c r="M14" s="273"/>
      <c r="N14" s="275"/>
      <c r="O14" s="274">
        <f t="shared" si="0"/>
        <v>0</v>
      </c>
      <c r="P14" s="277"/>
      <c r="Q14" s="276">
        <f>(110400000+108000000+105600000)*(C14/24)</f>
        <v>54000000</v>
      </c>
      <c r="R14" s="275"/>
      <c r="S14" s="273">
        <f>((10800000+6700000)*(C14/24))</f>
        <v>2916666.6666666665</v>
      </c>
      <c r="U14" s="274">
        <f t="shared" si="1"/>
        <v>56916666.666666664</v>
      </c>
      <c r="V14" s="275" t="s">
        <v>370</v>
      </c>
      <c r="W14" s="277">
        <f t="shared" si="2"/>
        <v>56916666.666666664</v>
      </c>
    </row>
    <row r="15" spans="1:23">
      <c r="B15" s="269"/>
      <c r="C15" s="270">
        <v>3</v>
      </c>
      <c r="D15" s="270">
        <v>620</v>
      </c>
      <c r="E15" s="271" t="s">
        <v>372</v>
      </c>
      <c r="G15" s="270">
        <v>2002</v>
      </c>
      <c r="H15" s="270"/>
      <c r="I15" s="273"/>
      <c r="O15" s="274">
        <f t="shared" si="0"/>
        <v>0</v>
      </c>
      <c r="Q15" s="279">
        <v>198000000</v>
      </c>
      <c r="U15" s="274">
        <f t="shared" si="1"/>
        <v>198000000</v>
      </c>
      <c r="W15" s="277">
        <f t="shared" si="2"/>
        <v>198000000</v>
      </c>
    </row>
    <row r="16" spans="1:23">
      <c r="A16" s="280" t="s">
        <v>51</v>
      </c>
      <c r="B16" s="269"/>
      <c r="C16" s="281">
        <v>2</v>
      </c>
      <c r="D16" s="281">
        <f>(166/2)*C16</f>
        <v>166</v>
      </c>
      <c r="E16" s="271" t="s">
        <v>373</v>
      </c>
      <c r="G16" s="272">
        <v>2001</v>
      </c>
      <c r="H16" s="272"/>
      <c r="I16" s="282"/>
      <c r="K16" s="282"/>
      <c r="M16" s="282"/>
      <c r="O16" s="283">
        <f t="shared" si="0"/>
        <v>0</v>
      </c>
      <c r="Q16" s="284">
        <v>33000000</v>
      </c>
      <c r="S16" s="282"/>
      <c r="U16" s="283">
        <f t="shared" si="1"/>
        <v>33000000</v>
      </c>
      <c r="W16" s="285">
        <f t="shared" si="2"/>
        <v>33000000</v>
      </c>
    </row>
    <row r="17" spans="1:23" s="266" customFormat="1" ht="24" customHeight="1" thickBot="1">
      <c r="B17" s="260" t="s">
        <v>374</v>
      </c>
      <c r="C17" s="286">
        <f>SUM(C10:C16)</f>
        <v>18</v>
      </c>
      <c r="D17" s="286">
        <f>SUM(D10:D16)</f>
        <v>1436</v>
      </c>
      <c r="E17" s="260"/>
      <c r="I17" s="287">
        <f>SUM(I10:I16)</f>
        <v>0</v>
      </c>
      <c r="K17" s="287">
        <f>SUM(K10:K16)</f>
        <v>0</v>
      </c>
      <c r="M17" s="287">
        <f>SUM(M10:M16)</f>
        <v>90675</v>
      </c>
      <c r="O17" s="287">
        <f>SUM(O10:O16)</f>
        <v>90675</v>
      </c>
      <c r="Q17" s="287">
        <f>SUM(Q10:Q16)</f>
        <v>393000000</v>
      </c>
      <c r="S17" s="287">
        <f>SUM(S10:S16)</f>
        <v>8750000</v>
      </c>
      <c r="U17" s="287">
        <f>SUM(U10:U16)</f>
        <v>401750000</v>
      </c>
      <c r="W17" s="287">
        <f>SUM(W10:W16)</f>
        <v>401840675</v>
      </c>
    </row>
    <row r="18" spans="1:23" ht="13.5" thickTop="1">
      <c r="B18" s="270"/>
      <c r="G18" s="270"/>
      <c r="H18" s="270"/>
      <c r="Q18" s="279"/>
      <c r="U18"/>
    </row>
    <row r="19" spans="1:23" ht="19.5" customHeight="1">
      <c r="B19" s="261" t="s">
        <v>375</v>
      </c>
      <c r="C19" s="262"/>
      <c r="D19" s="263"/>
      <c r="G19" s="260" t="s">
        <v>376</v>
      </c>
      <c r="H19" s="260"/>
      <c r="Q19" s="279"/>
      <c r="U19"/>
    </row>
    <row r="20" spans="1:23">
      <c r="C20" s="264" t="s">
        <v>357</v>
      </c>
      <c r="D20" s="264" t="s">
        <v>358</v>
      </c>
      <c r="G20" s="264" t="s">
        <v>331</v>
      </c>
      <c r="H20" s="264"/>
      <c r="Q20" s="279"/>
      <c r="U20"/>
    </row>
    <row r="21" spans="1:23" ht="13.5">
      <c r="A21" s="267" t="s">
        <v>377</v>
      </c>
      <c r="B21" s="269"/>
      <c r="C21" s="281">
        <v>2</v>
      </c>
      <c r="D21" s="281">
        <f>(60/2)*C21</f>
        <v>60</v>
      </c>
      <c r="E21" s="271" t="s">
        <v>378</v>
      </c>
      <c r="G21" s="269" t="s">
        <v>379</v>
      </c>
      <c r="H21" s="269"/>
      <c r="I21" s="294">
        <v>9500000</v>
      </c>
      <c r="J21" s="273"/>
      <c r="K21" s="294">
        <v>0</v>
      </c>
      <c r="L21" s="275"/>
      <c r="M21" s="294">
        <v>0</v>
      </c>
      <c r="N21" s="273"/>
      <c r="O21" s="283">
        <f>SUM(I21:M21)</f>
        <v>9500000</v>
      </c>
      <c r="P21" s="275" t="s">
        <v>380</v>
      </c>
      <c r="Q21" s="279"/>
      <c r="U21" s="283">
        <f>SUM(Q21:S21)</f>
        <v>0</v>
      </c>
      <c r="W21" s="285">
        <f>U21+O21</f>
        <v>9500000</v>
      </c>
    </row>
    <row r="22" spans="1:23" s="266" customFormat="1" ht="24" customHeight="1" thickBot="1">
      <c r="B22" s="260" t="s">
        <v>374</v>
      </c>
      <c r="C22" s="286">
        <f>SUM(C21)</f>
        <v>2</v>
      </c>
      <c r="D22" s="286">
        <f>SUM(D21)</f>
        <v>60</v>
      </c>
      <c r="E22" s="260"/>
      <c r="G22" s="288"/>
      <c r="H22" s="288"/>
      <c r="I22" s="287">
        <f>SUM(I21:I21)</f>
        <v>9500000</v>
      </c>
      <c r="J22" s="289"/>
      <c r="K22" s="287">
        <f>SUM(K21:K21)</f>
        <v>0</v>
      </c>
      <c r="L22" s="289"/>
      <c r="M22" s="287">
        <f>SUM(M21:M21)</f>
        <v>0</v>
      </c>
      <c r="N22" s="289"/>
      <c r="O22" s="287">
        <f>SUM(O21:O21)</f>
        <v>9500000</v>
      </c>
      <c r="P22" s="289"/>
      <c r="Q22" s="287">
        <f>SUM(Q21:Q21)</f>
        <v>0</v>
      </c>
      <c r="R22" s="289"/>
      <c r="S22" s="287">
        <f>SUM(S21:S21)</f>
        <v>0</v>
      </c>
      <c r="T22" s="289"/>
      <c r="U22" s="287">
        <f>SUM(U21:U21)</f>
        <v>0</v>
      </c>
      <c r="V22" s="289"/>
      <c r="W22" s="287">
        <f>SUM(W21:W21)</f>
        <v>9500000</v>
      </c>
    </row>
    <row r="23" spans="1:23" ht="13.5" thickTop="1">
      <c r="B23" s="270"/>
      <c r="G23" s="270"/>
      <c r="H23" s="270"/>
      <c r="Q23" s="279"/>
      <c r="U23"/>
    </row>
    <row r="24" spans="1:23" ht="19.5" customHeight="1">
      <c r="B24" s="261" t="s">
        <v>381</v>
      </c>
      <c r="C24" s="290"/>
      <c r="D24" s="291"/>
      <c r="G24" s="260" t="s">
        <v>382</v>
      </c>
      <c r="H24" s="260"/>
      <c r="I24" s="260" t="s">
        <v>383</v>
      </c>
      <c r="K24" s="260" t="s">
        <v>384</v>
      </c>
      <c r="O24" s="260" t="s">
        <v>385</v>
      </c>
      <c r="Q24" s="279"/>
      <c r="U24"/>
    </row>
    <row r="25" spans="1:23">
      <c r="D25" s="264" t="s">
        <v>358</v>
      </c>
      <c r="G25" s="264" t="s">
        <v>331</v>
      </c>
      <c r="H25" s="264"/>
      <c r="I25" s="264" t="s">
        <v>382</v>
      </c>
      <c r="J25" s="260"/>
      <c r="K25" s="264" t="s">
        <v>386</v>
      </c>
      <c r="L25" s="260"/>
      <c r="M25" s="264" t="s">
        <v>387</v>
      </c>
      <c r="N25" s="260"/>
      <c r="O25" s="264" t="s">
        <v>388</v>
      </c>
      <c r="Q25" s="279"/>
      <c r="U25"/>
    </row>
    <row r="26" spans="1:23">
      <c r="B26" s="292"/>
      <c r="D26" s="270">
        <v>475</v>
      </c>
      <c r="E26" s="293" t="s">
        <v>389</v>
      </c>
      <c r="G26" s="288">
        <v>36312</v>
      </c>
      <c r="H26" s="288"/>
      <c r="I26" s="273">
        <v>126003080</v>
      </c>
      <c r="J26" s="273"/>
      <c r="K26" s="273">
        <v>0</v>
      </c>
      <c r="L26" s="273"/>
      <c r="M26" s="273">
        <v>-2663435</v>
      </c>
      <c r="O26" s="274">
        <f>SUM(I26:M26)</f>
        <v>123339645</v>
      </c>
      <c r="Q26" s="279"/>
      <c r="U26"/>
      <c r="W26" s="277">
        <f>U26+O26</f>
        <v>123339645</v>
      </c>
    </row>
    <row r="27" spans="1:23">
      <c r="B27" s="292"/>
      <c r="D27" s="270">
        <v>475</v>
      </c>
      <c r="E27" s="293" t="s">
        <v>390</v>
      </c>
      <c r="G27" s="288">
        <v>36312</v>
      </c>
      <c r="H27" s="288"/>
      <c r="I27" s="273">
        <v>152963616</v>
      </c>
      <c r="J27" s="273"/>
      <c r="K27" s="273">
        <v>147438</v>
      </c>
      <c r="L27" s="273"/>
      <c r="M27" s="273">
        <v>-3240782</v>
      </c>
      <c r="O27" s="274">
        <f>SUM(I27:M27)</f>
        <v>149870272</v>
      </c>
      <c r="Q27" s="279"/>
      <c r="U27"/>
      <c r="W27" s="277">
        <f>U27+O27</f>
        <v>149870272</v>
      </c>
    </row>
    <row r="28" spans="1:23">
      <c r="B28" s="292"/>
      <c r="D28" s="281">
        <v>390</v>
      </c>
      <c r="E28" s="293" t="s">
        <v>391</v>
      </c>
      <c r="G28" s="288">
        <v>36312</v>
      </c>
      <c r="H28" s="288"/>
      <c r="I28" s="294">
        <v>147500329</v>
      </c>
      <c r="J28" s="273"/>
      <c r="K28" s="294">
        <v>1556274</v>
      </c>
      <c r="L28" s="273"/>
      <c r="M28" s="294">
        <v>-2954500</v>
      </c>
      <c r="O28" s="283">
        <f>SUM(I28:M28)</f>
        <v>146102103</v>
      </c>
      <c r="Q28" s="284"/>
      <c r="S28" s="282"/>
      <c r="U28" s="117"/>
      <c r="W28" s="285">
        <f>U28+O28</f>
        <v>146102103</v>
      </c>
    </row>
    <row r="29" spans="1:23" s="266" customFormat="1" ht="24" customHeight="1" thickBot="1">
      <c r="B29" s="260" t="s">
        <v>374</v>
      </c>
      <c r="C29" s="295"/>
      <c r="D29" s="286">
        <f>SUM(D26:D28)</f>
        <v>1340</v>
      </c>
      <c r="E29" s="260"/>
      <c r="I29" s="287">
        <f>SUM(I26:I28)</f>
        <v>426467025</v>
      </c>
      <c r="K29" s="287">
        <f>SUM(K26:K28)</f>
        <v>1703712</v>
      </c>
      <c r="M29" s="287">
        <f>SUM(M26:M28)</f>
        <v>-8858717</v>
      </c>
      <c r="O29" s="287">
        <f>SUM(O26:O28)</f>
        <v>419312020</v>
      </c>
      <c r="Q29" s="287">
        <f>SUM(Q26:Q28)</f>
        <v>0</v>
      </c>
      <c r="S29" s="287">
        <f>SUM(S26:S28)</f>
        <v>0</v>
      </c>
      <c r="U29" s="287">
        <f>SUM(U26:U28)</f>
        <v>0</v>
      </c>
      <c r="W29" s="287">
        <f>SUM(W26:W28)</f>
        <v>419312020</v>
      </c>
    </row>
    <row r="30" spans="1:23" ht="13.5" thickTop="1">
      <c r="B30" s="270"/>
      <c r="G30" s="270"/>
      <c r="H30" s="270"/>
      <c r="Q30" s="279"/>
      <c r="U30"/>
    </row>
    <row r="31" spans="1:23">
      <c r="B31" s="261" t="s">
        <v>392</v>
      </c>
      <c r="C31" s="290"/>
      <c r="D31" s="291"/>
      <c r="E31" s="296"/>
      <c r="G31" s="270"/>
      <c r="H31" s="270"/>
      <c r="O31" s="274"/>
      <c r="Q31" s="279"/>
      <c r="U31"/>
    </row>
    <row r="32" spans="1:23">
      <c r="B32" s="270"/>
      <c r="D32" s="270">
        <v>608</v>
      </c>
      <c r="E32" s="293" t="s">
        <v>393</v>
      </c>
      <c r="G32" s="288">
        <v>36670</v>
      </c>
      <c r="H32" s="288"/>
      <c r="I32" s="273">
        <v>272051707</v>
      </c>
      <c r="O32" s="274">
        <f>SUM(I32:M32)</f>
        <v>272051707</v>
      </c>
      <c r="Q32" s="279"/>
      <c r="U32"/>
      <c r="W32" s="277">
        <f>U32+O32</f>
        <v>272051707</v>
      </c>
    </row>
    <row r="33" spans="2:23">
      <c r="B33" s="270"/>
      <c r="D33" s="270">
        <v>509</v>
      </c>
      <c r="E33" s="293" t="s">
        <v>394</v>
      </c>
      <c r="G33" s="288">
        <v>36678</v>
      </c>
      <c r="H33" s="288"/>
      <c r="I33" s="273">
        <v>177623262</v>
      </c>
      <c r="O33" s="274">
        <f>SUM(I33:M33)</f>
        <v>177623262</v>
      </c>
      <c r="Q33" s="279"/>
      <c r="U33"/>
      <c r="W33" s="277">
        <f>U33+O33</f>
        <v>177623262</v>
      </c>
    </row>
    <row r="34" spans="2:23">
      <c r="B34" s="292"/>
      <c r="D34" s="281">
        <v>470</v>
      </c>
      <c r="E34" s="293" t="s">
        <v>395</v>
      </c>
      <c r="G34" s="288">
        <v>36678</v>
      </c>
      <c r="H34" s="288"/>
      <c r="I34" s="294">
        <v>162991024</v>
      </c>
      <c r="K34" s="282"/>
      <c r="M34" s="282"/>
      <c r="O34" s="283">
        <f>SUM(I34:M34)</f>
        <v>162991024</v>
      </c>
      <c r="Q34" s="284"/>
      <c r="S34" s="282"/>
      <c r="U34" s="117"/>
      <c r="W34" s="285">
        <f>U34+O34</f>
        <v>162991024</v>
      </c>
    </row>
    <row r="35" spans="2:23" s="266" customFormat="1" ht="24" customHeight="1" thickBot="1">
      <c r="B35" s="260" t="s">
        <v>374</v>
      </c>
      <c r="C35" s="295"/>
      <c r="D35" s="286">
        <f>SUM(D32:D34)</f>
        <v>1587</v>
      </c>
      <c r="E35" s="260"/>
      <c r="I35" s="287">
        <f>SUM(I32:I34)</f>
        <v>612665993</v>
      </c>
      <c r="K35" s="287">
        <f>SUM(K32:K34)</f>
        <v>0</v>
      </c>
      <c r="M35" s="287">
        <f>SUM(M32:M34)</f>
        <v>0</v>
      </c>
      <c r="O35" s="287">
        <f>SUM(O32:O34)</f>
        <v>612665993</v>
      </c>
      <c r="P35" s="275" t="s">
        <v>396</v>
      </c>
      <c r="Q35" s="287">
        <f>SUM(Q32:Q34)</f>
        <v>0</v>
      </c>
      <c r="S35" s="287">
        <f>SUM(S32:S34)</f>
        <v>0</v>
      </c>
      <c r="U35" s="287">
        <f>SUM(U32:U34)</f>
        <v>0</v>
      </c>
      <c r="W35" s="287">
        <f>SUM(W32:W34)</f>
        <v>612665993</v>
      </c>
    </row>
    <row r="36" spans="2:23" ht="13.5" thickTop="1">
      <c r="B36" s="270"/>
      <c r="G36" s="270"/>
      <c r="H36" s="270"/>
      <c r="Q36" s="279"/>
      <c r="U36"/>
    </row>
    <row r="37" spans="2:23" s="297" customFormat="1" ht="15">
      <c r="B37" s="298" t="s">
        <v>397</v>
      </c>
      <c r="C37" s="299"/>
      <c r="D37" s="300">
        <f>D35+D29+D22+D17</f>
        <v>4423</v>
      </c>
      <c r="E37" s="301" t="s">
        <v>398</v>
      </c>
      <c r="F37" s="302"/>
      <c r="G37" s="299"/>
      <c r="H37" s="299"/>
      <c r="I37" s="303"/>
      <c r="J37" s="304"/>
      <c r="K37" s="303"/>
      <c r="L37" s="304"/>
      <c r="M37" s="303"/>
      <c r="N37" s="304"/>
      <c r="O37" s="303">
        <f>O35+O29+O22+O17</f>
        <v>1041568688</v>
      </c>
      <c r="P37" s="304"/>
      <c r="Q37" s="303"/>
      <c r="R37" s="304"/>
      <c r="S37" s="303"/>
      <c r="T37" s="304"/>
      <c r="U37" s="303">
        <f>U35+U29+U22+U17</f>
        <v>401750000</v>
      </c>
      <c r="V37" s="304"/>
      <c r="W37" s="305">
        <f>W35+W29+W22+W17</f>
        <v>1443318688</v>
      </c>
    </row>
    <row r="38" spans="2:23">
      <c r="B38" s="270"/>
      <c r="G38" s="270"/>
      <c r="H38" s="270"/>
      <c r="Q38" s="279"/>
      <c r="U38"/>
    </row>
    <row r="39" spans="2:23">
      <c r="B39" s="270"/>
      <c r="G39" s="270"/>
      <c r="H39" s="270"/>
      <c r="Q39" s="279"/>
      <c r="U39"/>
    </row>
    <row r="40" spans="2:23" ht="13.5">
      <c r="C40" s="275" t="s">
        <v>365</v>
      </c>
      <c r="D40" s="280" t="s">
        <v>399</v>
      </c>
      <c r="E40" s="275"/>
    </row>
    <row r="41" spans="2:23" ht="13.5">
      <c r="C41" s="275" t="s">
        <v>368</v>
      </c>
      <c r="D41" s="280" t="s">
        <v>400</v>
      </c>
      <c r="E41" s="275"/>
    </row>
    <row r="42" spans="2:23" ht="13.5">
      <c r="C42" s="275" t="s">
        <v>380</v>
      </c>
      <c r="D42" s="280" t="s">
        <v>401</v>
      </c>
      <c r="E42" s="275"/>
    </row>
    <row r="43" spans="2:23" ht="13.5">
      <c r="C43" s="275" t="s">
        <v>370</v>
      </c>
      <c r="D43" s="280" t="s">
        <v>421</v>
      </c>
      <c r="E43" s="275"/>
    </row>
    <row r="44" spans="2:23" ht="13.5">
      <c r="C44" s="275" t="s">
        <v>396</v>
      </c>
      <c r="D44" s="293" t="s">
        <v>402</v>
      </c>
      <c r="K44" s="306"/>
      <c r="L44" s="306"/>
      <c r="M44" s="306"/>
      <c r="N44" s="306"/>
    </row>
    <row r="45" spans="2:23">
      <c r="K45" s="306"/>
      <c r="L45" s="306"/>
      <c r="M45" s="306"/>
      <c r="N45" s="306"/>
    </row>
    <row r="46" spans="2:23">
      <c r="B46" s="307"/>
      <c r="K46" s="306"/>
      <c r="L46" s="306"/>
      <c r="M46" s="306"/>
      <c r="N46" s="306"/>
    </row>
    <row r="47" spans="2:23" ht="13.5" thickBot="1">
      <c r="B47" s="308" t="s">
        <v>403</v>
      </c>
      <c r="C47" s="309"/>
      <c r="D47" s="309"/>
      <c r="E47" s="309"/>
      <c r="F47" s="310"/>
      <c r="G47" s="310"/>
      <c r="H47" s="310"/>
      <c r="I47" s="310"/>
      <c r="J47" s="310"/>
      <c r="K47" s="311"/>
      <c r="L47" s="306"/>
      <c r="M47" s="306"/>
      <c r="N47" s="306"/>
    </row>
    <row r="48" spans="2:23">
      <c r="E48" s="271"/>
      <c r="K48" s="306"/>
      <c r="L48" s="306"/>
      <c r="M48" s="306"/>
      <c r="N48" s="306"/>
    </row>
    <row r="49" spans="2:15">
      <c r="B49" s="280" t="s">
        <v>404</v>
      </c>
      <c r="D49" s="270">
        <v>1</v>
      </c>
      <c r="E49" s="271" t="s">
        <v>405</v>
      </c>
      <c r="K49" s="306"/>
      <c r="L49" s="306"/>
      <c r="M49" s="306"/>
      <c r="N49" s="306"/>
      <c r="O49" s="280" t="s">
        <v>352</v>
      </c>
    </row>
    <row r="50" spans="2:15">
      <c r="B50" s="280" t="s">
        <v>406</v>
      </c>
      <c r="D50" s="270">
        <v>1</v>
      </c>
      <c r="E50" s="271" t="s">
        <v>405</v>
      </c>
      <c r="K50" s="306"/>
      <c r="L50" s="306"/>
      <c r="M50" s="306"/>
      <c r="N50" s="306"/>
      <c r="O50" s="280" t="s">
        <v>407</v>
      </c>
    </row>
    <row r="51" spans="2:15">
      <c r="B51" s="280" t="s">
        <v>408</v>
      </c>
      <c r="D51" s="270">
        <v>1</v>
      </c>
      <c r="E51" s="271" t="s">
        <v>405</v>
      </c>
      <c r="K51" s="306"/>
      <c r="L51" s="306"/>
      <c r="M51" s="306"/>
      <c r="N51" s="306"/>
      <c r="O51" s="280" t="s">
        <v>407</v>
      </c>
    </row>
    <row r="52" spans="2:15">
      <c r="B52" s="280"/>
      <c r="E52" s="271"/>
      <c r="K52" s="306"/>
      <c r="L52" s="306"/>
      <c r="M52" s="306"/>
      <c r="N52" s="306"/>
      <c r="O52" s="280"/>
    </row>
    <row r="53" spans="2:15">
      <c r="B53" s="280" t="s">
        <v>409</v>
      </c>
      <c r="D53" s="270">
        <v>1</v>
      </c>
      <c r="E53" s="271" t="s">
        <v>410</v>
      </c>
      <c r="K53" s="306"/>
      <c r="L53" s="306"/>
      <c r="M53" s="306"/>
      <c r="N53" s="306"/>
      <c r="O53" s="280" t="s">
        <v>407</v>
      </c>
    </row>
    <row r="54" spans="2:15">
      <c r="E54" s="271"/>
      <c r="K54" s="306"/>
      <c r="L54" s="306"/>
      <c r="M54" s="306"/>
      <c r="N54" s="306"/>
    </row>
    <row r="55" spans="2:15">
      <c r="B55" s="280" t="s">
        <v>411</v>
      </c>
      <c r="D55" s="270">
        <v>2</v>
      </c>
      <c r="E55" s="271" t="s">
        <v>412</v>
      </c>
      <c r="K55" s="306"/>
      <c r="L55" s="306"/>
      <c r="M55" s="306"/>
      <c r="N55" s="306"/>
    </row>
    <row r="56" spans="2:15">
      <c r="E56" s="271"/>
      <c r="K56" s="306"/>
      <c r="L56" s="306"/>
      <c r="M56" s="306"/>
      <c r="N56" s="306"/>
    </row>
    <row r="57" spans="2:15">
      <c r="B57" s="280" t="s">
        <v>413</v>
      </c>
      <c r="D57" s="270">
        <v>2</v>
      </c>
      <c r="E57" s="271" t="s">
        <v>414</v>
      </c>
      <c r="K57" s="306"/>
      <c r="L57" s="306"/>
      <c r="M57" s="306"/>
      <c r="N57" s="306"/>
      <c r="O57" s="280" t="s">
        <v>415</v>
      </c>
    </row>
    <row r="58" spans="2:15">
      <c r="D58" s="270">
        <v>3</v>
      </c>
      <c r="E58" s="271" t="s">
        <v>416</v>
      </c>
      <c r="K58" s="306"/>
      <c r="L58" s="306"/>
      <c r="M58" s="306"/>
      <c r="N58" s="306"/>
    </row>
    <row r="59" spans="2:15">
      <c r="K59" s="306"/>
      <c r="L59" s="306"/>
      <c r="M59" s="306"/>
      <c r="N59" s="306"/>
    </row>
    <row r="60" spans="2:15">
      <c r="B60" s="280" t="s">
        <v>417</v>
      </c>
      <c r="D60" s="270">
        <v>1</v>
      </c>
      <c r="E60" s="271" t="s">
        <v>414</v>
      </c>
      <c r="K60" s="306"/>
      <c r="L60" s="306"/>
      <c r="M60" s="306"/>
      <c r="N60" s="306"/>
      <c r="O60" s="280" t="s">
        <v>407</v>
      </c>
    </row>
    <row r="61" spans="2:15">
      <c r="K61" s="306"/>
      <c r="L61" s="306"/>
      <c r="M61" s="306"/>
      <c r="N61" s="306"/>
    </row>
    <row r="62" spans="2:15">
      <c r="B62" s="280" t="s">
        <v>212</v>
      </c>
      <c r="D62" s="270">
        <v>4</v>
      </c>
      <c r="E62" s="293" t="s">
        <v>418</v>
      </c>
      <c r="O62" s="280" t="s">
        <v>419</v>
      </c>
    </row>
    <row r="64" spans="2:15">
      <c r="B64" s="280" t="s">
        <v>0</v>
      </c>
      <c r="D64" s="270">
        <v>4</v>
      </c>
      <c r="E64" s="293" t="s">
        <v>10</v>
      </c>
      <c r="O64" s="280" t="s">
        <v>420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6">
    <mergeCell ref="B1:W1"/>
    <mergeCell ref="B2:W2"/>
    <mergeCell ref="B3:W3"/>
    <mergeCell ref="B4:W4"/>
    <mergeCell ref="I6:O6"/>
    <mergeCell ref="Q6:U6"/>
  </mergeCells>
  <printOptions horizontalCentered="1"/>
  <pageMargins left="0.75" right="0.75" top="1" bottom="1" header="0.5" footer="0.5"/>
  <pageSetup scale="73" orientation="landscape" r:id="rId2"/>
  <headerFooter alignWithMargins="0">
    <oddFooter>&amp;R&amp;D</oddFooter>
  </headerFooter>
  <rowBreaks count="1" manualBreakCount="1">
    <brk id="45" max="16383" man="1"/>
  </row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showGridLines="0" workbookViewId="0">
      <selection sqref="A1:V1"/>
    </sheetView>
  </sheetViews>
  <sheetFormatPr defaultRowHeight="12.75"/>
  <cols>
    <col min="1" max="1" width="6.140625" bestFit="1" customWidth="1"/>
    <col min="2" max="2" width="9.85546875" bestFit="1" customWidth="1"/>
    <col min="3" max="4" width="18.42578125" bestFit="1" customWidth="1"/>
    <col min="5" max="6" width="8.28515625" bestFit="1" customWidth="1"/>
    <col min="7" max="7" width="11.7109375" bestFit="1" customWidth="1"/>
    <col min="8" max="8" width="7.5703125" bestFit="1" customWidth="1"/>
    <col min="9" max="9" width="11.7109375" bestFit="1" customWidth="1"/>
    <col min="10" max="12" width="7.5703125" bestFit="1" customWidth="1"/>
    <col min="13" max="13" width="9.28515625" bestFit="1" customWidth="1"/>
    <col min="14" max="14" width="13" bestFit="1" customWidth="1"/>
    <col min="15" max="15" width="12" bestFit="1" customWidth="1"/>
    <col min="16" max="16" width="11.28515625" bestFit="1" customWidth="1"/>
    <col min="17" max="17" width="5.28515625" bestFit="1" customWidth="1"/>
  </cols>
  <sheetData>
    <row r="1" spans="1:22" ht="23.25" thickBot="1">
      <c r="A1" s="347" t="s">
        <v>460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</row>
    <row r="2" spans="1:22" ht="16.5" thickBot="1">
      <c r="A2" s="350" t="s">
        <v>213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2"/>
    </row>
    <row r="3" spans="1:22" ht="15.75">
      <c r="A3" s="150"/>
      <c r="B3" s="151"/>
      <c r="C3" s="152" t="s">
        <v>214</v>
      </c>
      <c r="D3" s="152" t="s">
        <v>215</v>
      </c>
      <c r="E3" s="48"/>
      <c r="F3" s="48"/>
      <c r="G3" s="152" t="s">
        <v>216</v>
      </c>
      <c r="H3" s="152" t="s">
        <v>216</v>
      </c>
      <c r="I3" s="152" t="s">
        <v>217</v>
      </c>
      <c r="J3" s="152" t="s">
        <v>217</v>
      </c>
      <c r="K3" s="48"/>
      <c r="L3" s="152" t="s">
        <v>218</v>
      </c>
      <c r="M3" s="152" t="s">
        <v>219</v>
      </c>
      <c r="N3" s="152" t="s">
        <v>219</v>
      </c>
      <c r="O3" s="152" t="s">
        <v>220</v>
      </c>
      <c r="P3" s="152" t="s">
        <v>221</v>
      </c>
      <c r="Q3" s="154" t="s">
        <v>222</v>
      </c>
    </row>
    <row r="4" spans="1:22" ht="13.5" thickBot="1">
      <c r="A4" s="155" t="s">
        <v>223</v>
      </c>
      <c r="B4" s="156" t="s">
        <v>224</v>
      </c>
      <c r="C4" s="156" t="s">
        <v>225</v>
      </c>
      <c r="D4" s="156" t="s">
        <v>225</v>
      </c>
      <c r="E4" s="156" t="s">
        <v>226</v>
      </c>
      <c r="F4" s="156" t="s">
        <v>227</v>
      </c>
      <c r="G4" s="156" t="s">
        <v>228</v>
      </c>
      <c r="H4" s="156" t="s">
        <v>229</v>
      </c>
      <c r="I4" s="156" t="s">
        <v>228</v>
      </c>
      <c r="J4" s="156" t="s">
        <v>229</v>
      </c>
      <c r="K4" s="156" t="s">
        <v>230</v>
      </c>
      <c r="L4" s="156" t="s">
        <v>231</v>
      </c>
      <c r="M4" s="156" t="s">
        <v>232</v>
      </c>
      <c r="N4" s="156" t="s">
        <v>233</v>
      </c>
      <c r="O4" s="156" t="s">
        <v>234</v>
      </c>
      <c r="P4" s="157" t="s">
        <v>235</v>
      </c>
      <c r="Q4" s="158" t="s">
        <v>236</v>
      </c>
    </row>
    <row r="5" spans="1:22">
      <c r="A5" s="159">
        <v>1</v>
      </c>
      <c r="B5" s="160" t="s">
        <v>0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2"/>
    </row>
    <row r="6" spans="1:22">
      <c r="A6" s="163">
        <v>2</v>
      </c>
      <c r="B6" s="164" t="s">
        <v>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1:22">
      <c r="A7" s="163">
        <v>3</v>
      </c>
      <c r="B7" s="164" t="s">
        <v>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1:22">
      <c r="A8" s="163">
        <v>4</v>
      </c>
      <c r="B8" s="164" t="s">
        <v>0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6"/>
    </row>
    <row r="9" spans="1:22">
      <c r="A9" s="163">
        <v>5</v>
      </c>
      <c r="B9" s="164" t="s">
        <v>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6"/>
    </row>
    <row r="10" spans="1:22">
      <c r="A10" s="163">
        <v>6</v>
      </c>
      <c r="B10" s="164" t="s">
        <v>0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6"/>
    </row>
    <row r="11" spans="1:22">
      <c r="A11" s="163">
        <v>7</v>
      </c>
      <c r="B11" s="164" t="s">
        <v>457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</row>
    <row r="12" spans="1:22">
      <c r="A12" s="163">
        <v>8</v>
      </c>
      <c r="B12" s="164" t="s">
        <v>457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</row>
    <row r="13" spans="1:22" ht="38.25">
      <c r="A13" s="163">
        <v>9</v>
      </c>
      <c r="B13" s="164" t="s">
        <v>237</v>
      </c>
      <c r="C13" s="167" t="s">
        <v>238</v>
      </c>
      <c r="D13" s="167" t="s">
        <v>238</v>
      </c>
      <c r="E13" s="168" t="s">
        <v>238</v>
      </c>
      <c r="F13" s="165" t="s">
        <v>239</v>
      </c>
      <c r="G13" s="165" t="s">
        <v>239</v>
      </c>
      <c r="H13" s="165" t="s">
        <v>239</v>
      </c>
      <c r="I13" s="165" t="s">
        <v>239</v>
      </c>
      <c r="J13" s="165" t="s">
        <v>239</v>
      </c>
      <c r="K13" s="165" t="s">
        <v>239</v>
      </c>
      <c r="L13" s="165" t="s">
        <v>239</v>
      </c>
      <c r="M13" s="165" t="s">
        <v>192</v>
      </c>
      <c r="N13" s="165" t="s">
        <v>192</v>
      </c>
      <c r="O13" s="165" t="s">
        <v>239</v>
      </c>
      <c r="P13" s="165" t="s">
        <v>239</v>
      </c>
      <c r="Q13" s="166" t="s">
        <v>240</v>
      </c>
    </row>
    <row r="14" spans="1:22">
      <c r="A14" s="163">
        <v>10</v>
      </c>
      <c r="B14" s="164" t="s">
        <v>237</v>
      </c>
      <c r="C14" s="165" t="s">
        <v>241</v>
      </c>
      <c r="D14" s="165" t="s">
        <v>241</v>
      </c>
      <c r="E14" s="165" t="s">
        <v>241</v>
      </c>
      <c r="F14" s="165" t="s">
        <v>46</v>
      </c>
      <c r="G14" s="165" t="s">
        <v>46</v>
      </c>
      <c r="H14" s="165" t="s">
        <v>242</v>
      </c>
      <c r="I14" s="165" t="s">
        <v>242</v>
      </c>
      <c r="J14" s="165" t="s">
        <v>242</v>
      </c>
      <c r="K14" s="165" t="s">
        <v>46</v>
      </c>
      <c r="L14" s="165" t="s">
        <v>46</v>
      </c>
      <c r="M14" s="165" t="s">
        <v>192</v>
      </c>
      <c r="N14" s="165" t="s">
        <v>192</v>
      </c>
      <c r="O14" s="165" t="s">
        <v>46</v>
      </c>
      <c r="P14" s="165" t="s">
        <v>46</v>
      </c>
      <c r="Q14" s="166" t="s">
        <v>240</v>
      </c>
    </row>
    <row r="15" spans="1:22">
      <c r="A15" s="163">
        <v>11</v>
      </c>
      <c r="B15" s="164" t="s">
        <v>237</v>
      </c>
      <c r="C15" s="165" t="s">
        <v>241</v>
      </c>
      <c r="D15" s="165" t="s">
        <v>241</v>
      </c>
      <c r="E15" s="165" t="s">
        <v>241</v>
      </c>
      <c r="F15" s="165" t="s">
        <v>46</v>
      </c>
      <c r="G15" s="165" t="s">
        <v>46</v>
      </c>
      <c r="H15" s="165" t="s">
        <v>242</v>
      </c>
      <c r="I15" s="165" t="s">
        <v>46</v>
      </c>
      <c r="J15" s="165" t="s">
        <v>46</v>
      </c>
      <c r="K15" s="165" t="s">
        <v>46</v>
      </c>
      <c r="L15" s="165" t="s">
        <v>46</v>
      </c>
      <c r="M15" s="165" t="s">
        <v>192</v>
      </c>
      <c r="N15" s="165" t="s">
        <v>192</v>
      </c>
      <c r="O15" s="165" t="s">
        <v>46</v>
      </c>
      <c r="P15" s="165" t="s">
        <v>46</v>
      </c>
      <c r="Q15" s="166" t="s">
        <v>240</v>
      </c>
    </row>
    <row r="16" spans="1:22">
      <c r="A16" s="163">
        <v>12</v>
      </c>
      <c r="B16" s="164" t="s">
        <v>237</v>
      </c>
      <c r="C16" s="165" t="s">
        <v>241</v>
      </c>
      <c r="D16" s="165" t="s">
        <v>241</v>
      </c>
      <c r="E16" s="165" t="s">
        <v>241</v>
      </c>
      <c r="F16" s="165" t="s">
        <v>46</v>
      </c>
      <c r="G16" s="165" t="s">
        <v>46</v>
      </c>
      <c r="H16" s="165" t="s">
        <v>46</v>
      </c>
      <c r="I16" s="165" t="s">
        <v>46</v>
      </c>
      <c r="J16" s="165" t="s">
        <v>46</v>
      </c>
      <c r="K16" s="165" t="s">
        <v>46</v>
      </c>
      <c r="L16" s="165" t="s">
        <v>46</v>
      </c>
      <c r="M16" s="165" t="s">
        <v>192</v>
      </c>
      <c r="N16" s="165" t="s">
        <v>192</v>
      </c>
      <c r="O16" s="165" t="s">
        <v>46</v>
      </c>
      <c r="P16" s="165" t="s">
        <v>46</v>
      </c>
      <c r="Q16" s="166" t="s">
        <v>240</v>
      </c>
    </row>
    <row r="17" spans="1:17">
      <c r="A17" s="163">
        <v>13</v>
      </c>
      <c r="B17" s="164" t="s">
        <v>428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</row>
    <row r="18" spans="1:17">
      <c r="A18" s="163">
        <v>14</v>
      </c>
      <c r="B18" s="164" t="s">
        <v>428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</row>
    <row r="19" spans="1:17">
      <c r="A19" s="163">
        <v>15</v>
      </c>
      <c r="B19" s="164" t="s">
        <v>428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</row>
    <row r="20" spans="1:17">
      <c r="A20" s="163">
        <v>16</v>
      </c>
      <c r="B20" s="164" t="s">
        <v>428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</row>
    <row r="21" spans="1:17">
      <c r="A21" s="163">
        <v>17</v>
      </c>
      <c r="B21" s="164" t="s">
        <v>457</v>
      </c>
      <c r="C21" s="165" t="s">
        <v>46</v>
      </c>
      <c r="D21" s="165" t="s">
        <v>46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</row>
    <row r="22" spans="1:17">
      <c r="A22" s="163">
        <v>18</v>
      </c>
      <c r="B22" s="164" t="s">
        <v>457</v>
      </c>
      <c r="C22" s="165" t="s">
        <v>46</v>
      </c>
      <c r="D22" s="165" t="s">
        <v>46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</row>
    <row r="23" spans="1:17">
      <c r="A23" s="163">
        <v>19</v>
      </c>
      <c r="B23" s="164" t="s">
        <v>243</v>
      </c>
      <c r="C23" s="165" t="s">
        <v>46</v>
      </c>
      <c r="D23" s="165" t="s">
        <v>46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</row>
    <row r="24" spans="1:17">
      <c r="A24" s="163">
        <v>20</v>
      </c>
      <c r="B24" s="164" t="s">
        <v>243</v>
      </c>
      <c r="C24" s="165" t="s">
        <v>46</v>
      </c>
      <c r="D24" s="165" t="s">
        <v>46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</row>
    <row r="25" spans="1:17">
      <c r="A25" s="163">
        <v>21</v>
      </c>
      <c r="B25" s="164" t="s">
        <v>0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</row>
    <row r="26" spans="1:17">
      <c r="A26" s="163">
        <v>22</v>
      </c>
      <c r="B26" s="164" t="s">
        <v>0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</row>
    <row r="27" spans="1:17">
      <c r="A27" s="163">
        <v>23</v>
      </c>
      <c r="B27" s="164" t="s">
        <v>243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</row>
    <row r="28" spans="1:17" ht="13.5" thickBot="1">
      <c r="A28" s="155">
        <v>24</v>
      </c>
      <c r="B28" s="169" t="s">
        <v>243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8"/>
    </row>
    <row r="29" spans="1:17">
      <c r="F29" s="53"/>
      <c r="K29" s="53"/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M34" s="53"/>
      <c r="N34" s="53"/>
      <c r="O34" s="53"/>
      <c r="P34" s="53"/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  <row r="41" spans="13:17">
      <c r="Q41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2">
    <mergeCell ref="A2:Q2"/>
    <mergeCell ref="A1:V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RowHeight="12.75"/>
  <cols>
    <col min="1" max="1" width="6.85546875" style="47" customWidth="1"/>
    <col min="2" max="2" width="9.140625" style="47"/>
    <col min="3" max="3" width="3.140625" style="47" customWidth="1"/>
    <col min="4" max="4" width="11.85546875" style="47" customWidth="1"/>
    <col min="5" max="5" width="3.42578125" style="47" customWidth="1"/>
    <col min="6" max="6" width="22" style="47" customWidth="1"/>
    <col min="7" max="7" width="2.5703125" style="47" customWidth="1"/>
    <col min="8" max="8" width="12.28515625" style="47" customWidth="1"/>
    <col min="9" max="9" width="0.140625" style="47" hidden="1" customWidth="1"/>
    <col min="10" max="10" width="2.140625" style="47" customWidth="1"/>
    <col min="11" max="11" width="11.140625" style="47" customWidth="1"/>
    <col min="12" max="12" width="2.140625" style="47" customWidth="1"/>
    <col min="13" max="13" width="12.28515625" style="47" customWidth="1"/>
    <col min="14" max="14" width="2" style="47" customWidth="1"/>
    <col min="15" max="15" width="11.140625" style="47" customWidth="1"/>
    <col min="16" max="16" width="2" style="47" customWidth="1"/>
    <col min="17" max="17" width="12.28515625" style="47" customWidth="1"/>
    <col min="18" max="18" width="2.5703125" style="47" customWidth="1"/>
    <col min="19" max="19" width="11.140625" style="47" customWidth="1"/>
    <col min="20" max="20" width="2.5703125" style="47" customWidth="1"/>
    <col min="21" max="21" width="12.85546875" style="47" customWidth="1"/>
    <col min="22" max="22" width="3" style="47" customWidth="1"/>
    <col min="23" max="23" width="12.85546875" style="47" customWidth="1"/>
    <col min="24" max="24" width="2.5703125" style="47" customWidth="1"/>
    <col min="25" max="25" width="16.42578125" style="47" customWidth="1"/>
    <col min="26" max="26" width="11.28515625" style="47" customWidth="1"/>
    <col min="27" max="27" width="11.42578125" style="47" customWidth="1"/>
    <col min="28" max="16384" width="9.140625" style="47"/>
  </cols>
  <sheetData>
    <row r="1" spans="1:27" ht="15.75">
      <c r="A1" s="353" t="s">
        <v>11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97"/>
      <c r="W1" s="97"/>
    </row>
    <row r="2" spans="1:27" ht="15.75">
      <c r="A2" s="353" t="s">
        <v>88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97"/>
      <c r="W2" s="98"/>
    </row>
    <row r="3" spans="1:27" ht="15.75">
      <c r="A3" s="353" t="s">
        <v>146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54"/>
      <c r="I6" s="354"/>
      <c r="J6" s="27"/>
      <c r="K6" s="27"/>
      <c r="L6" s="27"/>
      <c r="M6" s="355"/>
      <c r="N6" s="355"/>
      <c r="O6" s="355"/>
      <c r="P6" s="355"/>
      <c r="Q6" s="355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147</v>
      </c>
      <c r="C7" s="64"/>
      <c r="D7" s="64" t="s">
        <v>148</v>
      </c>
      <c r="E7" s="64"/>
      <c r="F7" s="64"/>
      <c r="G7" s="68"/>
      <c r="J7" s="27"/>
      <c r="K7" s="27"/>
      <c r="L7" s="27"/>
      <c r="U7" s="64" t="s">
        <v>92</v>
      </c>
      <c r="V7" s="64"/>
      <c r="W7" s="64" t="s">
        <v>93</v>
      </c>
      <c r="Y7" s="100"/>
      <c r="Z7" s="47"/>
      <c r="AA7" s="47"/>
    </row>
    <row r="8" spans="1:27" customFormat="1" ht="13.5" thickBot="1">
      <c r="B8" s="67" t="s">
        <v>73</v>
      </c>
      <c r="C8" s="94"/>
      <c r="D8" s="67" t="s">
        <v>94</v>
      </c>
      <c r="E8" s="66"/>
      <c r="F8" s="67" t="s">
        <v>95</v>
      </c>
      <c r="G8" s="27"/>
      <c r="H8" s="69" t="s">
        <v>96</v>
      </c>
      <c r="I8" s="71"/>
      <c r="J8" s="70"/>
      <c r="K8" s="69" t="s">
        <v>97</v>
      </c>
      <c r="L8" s="70"/>
      <c r="M8" s="69" t="s">
        <v>98</v>
      </c>
      <c r="N8" s="71"/>
      <c r="O8" s="69" t="s">
        <v>99</v>
      </c>
      <c r="P8" s="71"/>
      <c r="Q8" s="69" t="s">
        <v>100</v>
      </c>
      <c r="R8" s="72"/>
      <c r="S8" s="67" t="s">
        <v>101</v>
      </c>
      <c r="T8" s="72"/>
      <c r="U8" s="67" t="s">
        <v>102</v>
      </c>
      <c r="V8" s="94"/>
      <c r="W8" s="67" t="s">
        <v>102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103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104</v>
      </c>
      <c r="E11" s="73"/>
      <c r="F11" t="s">
        <v>105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106</v>
      </c>
      <c r="E12" s="73"/>
      <c r="F12" t="s">
        <v>105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107</v>
      </c>
      <c r="E13" s="73"/>
      <c r="F13" t="s">
        <v>105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108</v>
      </c>
      <c r="E14" s="73"/>
      <c r="F14" t="s">
        <v>105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109</v>
      </c>
      <c r="E15" s="73"/>
      <c r="F15" t="s">
        <v>105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110</v>
      </c>
      <c r="E16" s="73"/>
      <c r="F16" t="s">
        <v>105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111</v>
      </c>
      <c r="E17" s="73"/>
      <c r="F17" t="s">
        <v>105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112</v>
      </c>
      <c r="E18" s="73"/>
      <c r="F18" t="s">
        <v>105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113</v>
      </c>
      <c r="E19" s="73"/>
      <c r="F19" t="s">
        <v>105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114</v>
      </c>
      <c r="E20" s="73"/>
      <c r="F20" t="s">
        <v>105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115</v>
      </c>
      <c r="E21" s="73"/>
      <c r="F21" t="s">
        <v>105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116</v>
      </c>
      <c r="E22" s="73"/>
      <c r="F22" t="s">
        <v>105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117</v>
      </c>
      <c r="E23" s="73"/>
      <c r="F23" t="s">
        <v>105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118</v>
      </c>
      <c r="E24" s="73"/>
      <c r="F24" t="s">
        <v>105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119</v>
      </c>
      <c r="E25" s="73"/>
      <c r="F25" t="s">
        <v>105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120</v>
      </c>
      <c r="E26" s="73"/>
      <c r="F26" t="s">
        <v>105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122</v>
      </c>
      <c r="E27" s="73"/>
      <c r="F27" t="s">
        <v>105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124</v>
      </c>
      <c r="E28" s="73"/>
      <c r="F28" t="s">
        <v>149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150</v>
      </c>
      <c r="E29" s="73"/>
      <c r="F29" t="s">
        <v>151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152</v>
      </c>
      <c r="E30" s="73"/>
      <c r="F30" t="s">
        <v>125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126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5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5">
      <c r="B35" s="86" t="s">
        <v>153</v>
      </c>
      <c r="C35" s="73"/>
      <c r="D35" s="73"/>
      <c r="E35" s="73"/>
      <c r="F35" s="87" t="s">
        <v>128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5">
      <c r="B36" s="89">
        <v>36591</v>
      </c>
      <c r="C36" s="47"/>
      <c r="D36" s="47"/>
      <c r="E36" s="73"/>
      <c r="F36" s="90" t="s">
        <v>129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5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5">
      <c r="B38" s="47"/>
      <c r="C38" s="47"/>
      <c r="D38" s="47"/>
      <c r="E38" s="73"/>
      <c r="F38" t="s">
        <v>130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154</v>
      </c>
    </row>
    <row r="41" spans="2:27">
      <c r="F41"/>
    </row>
    <row r="42" spans="2:27">
      <c r="F42" t="s">
        <v>132</v>
      </c>
    </row>
    <row r="43" spans="2:27">
      <c r="F43"/>
    </row>
    <row r="44" spans="2:27">
      <c r="F44" t="s">
        <v>133</v>
      </c>
    </row>
    <row r="60" spans="1:23" ht="15.75">
      <c r="A60" s="353" t="s">
        <v>87</v>
      </c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97"/>
      <c r="W60" s="97"/>
    </row>
    <row r="61" spans="1:23" ht="15.75">
      <c r="A61" s="353" t="s">
        <v>134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97"/>
      <c r="W61" s="97"/>
    </row>
    <row r="62" spans="1:23" ht="15.75">
      <c r="A62" s="353" t="s">
        <v>146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54"/>
      <c r="I65" s="354"/>
      <c r="J65" s="27"/>
      <c r="K65" s="27"/>
      <c r="L65" s="27"/>
      <c r="M65" s="95"/>
      <c r="N65" s="27"/>
      <c r="O65" s="27"/>
      <c r="P65" s="27"/>
      <c r="U65" s="64" t="s">
        <v>93</v>
      </c>
      <c r="V65" s="64"/>
      <c r="W65" s="94"/>
      <c r="Y65" s="47"/>
      <c r="Z65" s="47"/>
      <c r="AA65" s="47"/>
    </row>
    <row r="66" spans="2:27" customFormat="1" ht="13.5" thickBot="1">
      <c r="B66" s="66" t="s">
        <v>73</v>
      </c>
      <c r="C66" s="66"/>
      <c r="D66" s="66"/>
      <c r="E66" s="66"/>
      <c r="F66" s="67" t="s">
        <v>136</v>
      </c>
      <c r="G66" s="47"/>
      <c r="H66" s="69" t="s">
        <v>96</v>
      </c>
      <c r="I66" s="71"/>
      <c r="J66" s="70"/>
      <c r="K66" s="69" t="s">
        <v>97</v>
      </c>
      <c r="L66" s="70"/>
      <c r="M66" s="69" t="s">
        <v>98</v>
      </c>
      <c r="N66" s="71"/>
      <c r="O66" s="69" t="s">
        <v>99</v>
      </c>
      <c r="P66" s="71"/>
      <c r="Q66" s="69" t="s">
        <v>100</v>
      </c>
      <c r="R66" s="72"/>
      <c r="S66" s="69" t="s">
        <v>101</v>
      </c>
      <c r="T66" s="72"/>
      <c r="U66" s="67" t="s">
        <v>102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103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137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138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149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151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125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153</v>
      </c>
      <c r="F93" s="108" t="s">
        <v>128</v>
      </c>
    </row>
    <row r="94" spans="2:27">
      <c r="B94" s="89">
        <v>36591</v>
      </c>
      <c r="F94"/>
    </row>
    <row r="95" spans="2:27" ht="15">
      <c r="F95" t="s">
        <v>139</v>
      </c>
    </row>
    <row r="96" spans="2:27">
      <c r="F96" t="s">
        <v>140</v>
      </c>
    </row>
    <row r="97" spans="6:6">
      <c r="F97" t="s">
        <v>141</v>
      </c>
    </row>
    <row r="98" spans="6:6">
      <c r="F98"/>
    </row>
    <row r="99" spans="6:6">
      <c r="F99" t="s">
        <v>142</v>
      </c>
    </row>
    <row r="100" spans="6:6">
      <c r="F100" t="s">
        <v>143</v>
      </c>
    </row>
    <row r="101" spans="6:6">
      <c r="F101"/>
    </row>
    <row r="102" spans="6:6">
      <c r="F102" t="s">
        <v>144</v>
      </c>
    </row>
    <row r="103" spans="6:6">
      <c r="F103"/>
    </row>
    <row r="104" spans="6:6">
      <c r="F104" t="s">
        <v>155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1:U61"/>
    <mergeCell ref="A62:U62"/>
    <mergeCell ref="H65:I65"/>
    <mergeCell ref="A1:U1"/>
    <mergeCell ref="A2:U2"/>
    <mergeCell ref="A3:U3"/>
    <mergeCell ref="H6:I6"/>
    <mergeCell ref="M6:Q6"/>
    <mergeCell ref="A60:U6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2.75"/>
  <cols>
    <col min="2" max="2" width="16.7109375" bestFit="1" customWidth="1"/>
  </cols>
  <sheetData>
    <row r="1" spans="1:2" ht="28.5">
      <c r="A1" s="129" t="s">
        <v>187</v>
      </c>
      <c r="B1" s="129" t="s">
        <v>188</v>
      </c>
    </row>
    <row r="2" spans="1:2" ht="14.25">
      <c r="A2" s="130"/>
      <c r="B2" s="131"/>
    </row>
    <row r="3" spans="1:2" ht="14.25">
      <c r="A3" s="132">
        <v>36525</v>
      </c>
      <c r="B3" s="133">
        <v>0</v>
      </c>
    </row>
    <row r="4" spans="1:2" ht="14.25">
      <c r="A4" s="132">
        <v>36530</v>
      </c>
      <c r="B4" s="133">
        <v>2529455.29</v>
      </c>
    </row>
    <row r="5" spans="1:2" ht="14.25">
      <c r="A5" s="132">
        <v>36578</v>
      </c>
      <c r="B5" s="133">
        <v>0</v>
      </c>
    </row>
    <row r="6" spans="1:2" ht="14.25">
      <c r="A6" s="132">
        <v>36605</v>
      </c>
      <c r="B6" s="133">
        <v>2529455.29</v>
      </c>
    </row>
    <row r="7" spans="1:2" ht="14.25">
      <c r="A7" s="132">
        <v>36636</v>
      </c>
      <c r="B7" s="133">
        <v>2529455.29</v>
      </c>
    </row>
    <row r="8" spans="1:2" ht="14.25">
      <c r="A8" s="132">
        <v>36668</v>
      </c>
      <c r="B8" s="133">
        <v>2529455.29</v>
      </c>
    </row>
    <row r="9" spans="1:2" ht="14.25">
      <c r="A9" s="132">
        <v>36697</v>
      </c>
      <c r="B9" s="133">
        <v>2529455.29</v>
      </c>
    </row>
    <row r="10" spans="1:2" ht="14.25">
      <c r="A10" s="132">
        <v>36727</v>
      </c>
      <c r="B10" s="133">
        <v>2529455.29</v>
      </c>
    </row>
    <row r="11" spans="1:2" ht="14.25">
      <c r="A11" s="132">
        <v>36759</v>
      </c>
      <c r="B11" s="133">
        <v>6485782.7999999998</v>
      </c>
    </row>
    <row r="12" spans="1:2" ht="14.25">
      <c r="A12" s="132">
        <v>36789</v>
      </c>
      <c r="B12" s="133">
        <v>10766399.449999999</v>
      </c>
    </row>
    <row r="13" spans="1:2" ht="14.25">
      <c r="A13" s="132"/>
      <c r="B13" s="133"/>
    </row>
    <row r="14" spans="1:2" ht="14.25">
      <c r="A14" s="134" t="s">
        <v>183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RowHeight="12.75"/>
  <cols>
    <col min="1" max="1" width="1" style="47" customWidth="1"/>
    <col min="2" max="2" width="11" style="47" customWidth="1"/>
    <col min="3" max="3" width="9.140625" style="47"/>
    <col min="4" max="4" width="12.7109375" style="47" customWidth="1"/>
    <col min="5" max="5" width="2.140625" style="47" customWidth="1"/>
    <col min="6" max="6" width="22" style="47" customWidth="1"/>
    <col min="7" max="7" width="2.28515625" style="47" customWidth="1"/>
    <col min="8" max="8" width="13.7109375" style="47" customWidth="1"/>
    <col min="9" max="9" width="1.5703125" style="47" customWidth="1"/>
    <col min="10" max="10" width="10.85546875" style="47" customWidth="1"/>
    <col min="11" max="11" width="1.5703125" style="47" customWidth="1"/>
    <col min="12" max="12" width="13" style="47" customWidth="1"/>
    <col min="13" max="13" width="2" style="47" customWidth="1"/>
    <col min="14" max="14" width="10.85546875" style="47" customWidth="1"/>
    <col min="15" max="15" width="2" style="47" customWidth="1"/>
    <col min="16" max="16" width="12.7109375" style="47" customWidth="1"/>
    <col min="17" max="17" width="2.5703125" style="47" customWidth="1"/>
    <col min="18" max="18" width="11.42578125" style="47" customWidth="1"/>
    <col min="19" max="19" width="2.5703125" style="47" customWidth="1"/>
    <col min="20" max="20" width="13.140625" style="47" customWidth="1"/>
    <col min="21" max="21" width="1.42578125" style="47" customWidth="1"/>
    <col min="22" max="22" width="12.42578125" style="47" customWidth="1"/>
    <col min="23" max="23" width="1.42578125" style="47" customWidth="1"/>
    <col min="24" max="24" width="13" style="47" customWidth="1"/>
    <col min="25" max="25" width="11.5703125" style="47" customWidth="1"/>
    <col min="26" max="26" width="11.140625" style="47" customWidth="1"/>
    <col min="27" max="16384" width="9.140625" style="47"/>
  </cols>
  <sheetData>
    <row r="1" spans="1:25" ht="15.75">
      <c r="A1" s="356" t="s">
        <v>87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5" ht="15.75">
      <c r="A2" s="356" t="s">
        <v>88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</row>
    <row r="3" spans="1:25" customFormat="1" ht="15.75">
      <c r="A3" s="356" t="s">
        <v>89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</row>
    <row r="5" spans="1:25">
      <c r="H5" s="63"/>
      <c r="L5" s="63"/>
      <c r="P5" s="63"/>
      <c r="T5" s="63"/>
    </row>
    <row r="6" spans="1:25" customFormat="1">
      <c r="B6" s="64" t="s">
        <v>90</v>
      </c>
      <c r="C6" s="64"/>
      <c r="D6" s="64" t="s">
        <v>91</v>
      </c>
      <c r="E6" s="64"/>
      <c r="F6" s="64"/>
      <c r="G6" s="64"/>
      <c r="I6" s="27"/>
      <c r="J6" s="27"/>
      <c r="K6" s="27"/>
      <c r="T6" s="64" t="s">
        <v>92</v>
      </c>
      <c r="V6" s="64" t="s">
        <v>93</v>
      </c>
      <c r="X6" s="65"/>
      <c r="Y6" s="47"/>
    </row>
    <row r="7" spans="1:25" customFormat="1" ht="13.5" thickBot="1">
      <c r="B7" s="66" t="s">
        <v>73</v>
      </c>
      <c r="C7" s="66"/>
      <c r="D7" s="67" t="s">
        <v>94</v>
      </c>
      <c r="E7" s="66"/>
      <c r="F7" s="67" t="s">
        <v>95</v>
      </c>
      <c r="G7" s="68"/>
      <c r="H7" s="69" t="s">
        <v>96</v>
      </c>
      <c r="I7" s="70"/>
      <c r="J7" s="69" t="s">
        <v>97</v>
      </c>
      <c r="K7" s="70"/>
      <c r="L7" s="69" t="s">
        <v>98</v>
      </c>
      <c r="M7" s="71"/>
      <c r="N7" s="69" t="s">
        <v>99</v>
      </c>
      <c r="O7" s="71"/>
      <c r="P7" s="69" t="s">
        <v>100</v>
      </c>
      <c r="Q7" s="72"/>
      <c r="R7" s="69" t="s">
        <v>101</v>
      </c>
      <c r="S7" s="72"/>
      <c r="T7" s="67" t="s">
        <v>102</v>
      </c>
      <c r="V7" s="67" t="s">
        <v>102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103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104</v>
      </c>
      <c r="E11" s="73"/>
      <c r="F11" t="s">
        <v>105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106</v>
      </c>
      <c r="E12" s="73"/>
      <c r="F12" t="s">
        <v>105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107</v>
      </c>
      <c r="E13" s="73"/>
      <c r="F13" t="s">
        <v>105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108</v>
      </c>
      <c r="E14" s="73"/>
      <c r="F14" t="s">
        <v>105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109</v>
      </c>
      <c r="E15" s="73"/>
      <c r="F15" t="s">
        <v>105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110</v>
      </c>
      <c r="E16" s="73"/>
      <c r="F16" t="s">
        <v>105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111</v>
      </c>
      <c r="E17" s="73"/>
      <c r="F17" t="s">
        <v>105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112</v>
      </c>
      <c r="E18" s="73"/>
      <c r="F18" t="s">
        <v>105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113</v>
      </c>
      <c r="E19" s="73"/>
      <c r="F19" t="s">
        <v>105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114</v>
      </c>
      <c r="E20" s="73"/>
      <c r="F20" t="s">
        <v>105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115</v>
      </c>
      <c r="E21" s="73"/>
      <c r="F21" t="s">
        <v>105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116</v>
      </c>
      <c r="E22" s="73"/>
      <c r="F22" t="s">
        <v>105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117</v>
      </c>
      <c r="E23" s="73"/>
      <c r="F23" t="s">
        <v>105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118</v>
      </c>
      <c r="E24" s="73"/>
      <c r="F24" t="s">
        <v>105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119</v>
      </c>
      <c r="E25" s="73"/>
      <c r="F25" t="s">
        <v>105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120</v>
      </c>
      <c r="E26" s="73"/>
      <c r="F26" t="s">
        <v>121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122</v>
      </c>
      <c r="E27" s="73"/>
      <c r="F27" t="s">
        <v>123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124</v>
      </c>
      <c r="E28" s="73"/>
      <c r="F28" t="s">
        <v>125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126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5">
      <c r="B33" s="86" t="s">
        <v>127</v>
      </c>
      <c r="C33" s="73"/>
      <c r="D33" s="73"/>
      <c r="E33" s="73"/>
      <c r="F33" s="87" t="s">
        <v>128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5">
      <c r="B34" s="89">
        <v>36591</v>
      </c>
      <c r="C34" s="73"/>
      <c r="D34" s="73"/>
      <c r="E34" s="73"/>
      <c r="F34" s="90" t="s">
        <v>129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5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5">
      <c r="B36" s="47"/>
      <c r="C36" s="47"/>
      <c r="D36" s="47"/>
      <c r="E36" s="73"/>
      <c r="F36" t="s">
        <v>130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131</v>
      </c>
    </row>
    <row r="39" spans="2:25">
      <c r="F39"/>
    </row>
    <row r="40" spans="2:25">
      <c r="F40" t="s">
        <v>132</v>
      </c>
    </row>
    <row r="41" spans="2:25">
      <c r="F41"/>
    </row>
    <row r="42" spans="2:25">
      <c r="F42" t="s">
        <v>133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75">
      <c r="A56" s="356" t="s">
        <v>87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</row>
    <row r="57" spans="1:25" ht="15.75">
      <c r="A57" s="356" t="s">
        <v>134</v>
      </c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</row>
    <row r="58" spans="1:25" ht="15.75">
      <c r="A58" s="356" t="s">
        <v>135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93</v>
      </c>
      <c r="V60" s="94"/>
      <c r="X60" s="47"/>
      <c r="Y60" s="47"/>
    </row>
    <row r="61" spans="1:25" customFormat="1" ht="13.5" thickBot="1">
      <c r="B61" s="47"/>
      <c r="C61" s="66" t="s">
        <v>73</v>
      </c>
      <c r="D61" s="66"/>
      <c r="E61" s="66"/>
      <c r="F61" s="67" t="s">
        <v>136</v>
      </c>
      <c r="G61" s="68"/>
      <c r="H61" s="69" t="s">
        <v>96</v>
      </c>
      <c r="I61" s="70"/>
      <c r="J61" s="69" t="s">
        <v>97</v>
      </c>
      <c r="K61" s="70"/>
      <c r="L61" s="69" t="s">
        <v>98</v>
      </c>
      <c r="M61" s="71"/>
      <c r="N61" s="69" t="s">
        <v>99</v>
      </c>
      <c r="O61" s="71"/>
      <c r="P61" s="69" t="s">
        <v>100</v>
      </c>
      <c r="Q61" s="72"/>
      <c r="R61" s="69" t="s">
        <v>101</v>
      </c>
      <c r="S61" s="72"/>
      <c r="T61" s="67" t="s">
        <v>102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103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137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138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121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123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125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127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5">
      <c r="B87" s="89">
        <v>36591</v>
      </c>
      <c r="F87" t="s">
        <v>139</v>
      </c>
    </row>
    <row r="88" spans="2:25">
      <c r="F88" t="s">
        <v>140</v>
      </c>
    </row>
    <row r="89" spans="2:25">
      <c r="F89" t="s">
        <v>141</v>
      </c>
    </row>
    <row r="90" spans="2:25">
      <c r="F90"/>
    </row>
    <row r="91" spans="2:25">
      <c r="F91" t="s">
        <v>142</v>
      </c>
    </row>
    <row r="92" spans="2:25">
      <c r="F92" t="s">
        <v>143</v>
      </c>
    </row>
    <row r="93" spans="2:25">
      <c r="F93"/>
    </row>
    <row r="94" spans="2:25">
      <c r="F94" t="s">
        <v>144</v>
      </c>
    </row>
    <row r="95" spans="2:25">
      <c r="F95"/>
    </row>
    <row r="96" spans="2:25">
      <c r="F96" t="s">
        <v>145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2.75"/>
  <cols>
    <col min="1" max="1" width="15.140625" customWidth="1"/>
    <col min="2" max="2" width="12.7109375" customWidth="1"/>
    <col min="4" max="4" width="15.140625" customWidth="1"/>
    <col min="5" max="5" width="11.28515625" style="49" customWidth="1"/>
    <col min="14" max="14" width="10.85546875" customWidth="1"/>
  </cols>
  <sheetData>
    <row r="1" spans="1:5">
      <c r="A1" t="s">
        <v>70</v>
      </c>
      <c r="B1" t="s">
        <v>71</v>
      </c>
    </row>
    <row r="2" spans="1:5">
      <c r="B2" t="s">
        <v>72</v>
      </c>
    </row>
    <row r="5" spans="1:5" s="50" customFormat="1">
      <c r="B5" s="51" t="s">
        <v>73</v>
      </c>
      <c r="D5" s="50" t="s">
        <v>74</v>
      </c>
      <c r="E5" s="52" t="s">
        <v>75</v>
      </c>
    </row>
    <row r="6" spans="1:5">
      <c r="B6" s="53"/>
    </row>
    <row r="7" spans="1:5">
      <c r="A7" s="54" t="s">
        <v>76</v>
      </c>
    </row>
    <row r="8" spans="1:5">
      <c r="A8" s="53"/>
    </row>
    <row r="9" spans="1:5" ht="25.5">
      <c r="A9" s="55" t="s">
        <v>77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78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79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80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81</v>
      </c>
    </row>
    <row r="38" spans="2:14">
      <c r="B38" s="54" t="s">
        <v>82</v>
      </c>
    </row>
    <row r="39" spans="2:14">
      <c r="B39" s="54" t="s">
        <v>83</v>
      </c>
    </row>
    <row r="40" spans="2:14">
      <c r="B40" t="s">
        <v>84</v>
      </c>
    </row>
    <row r="41" spans="2:14">
      <c r="C41" t="s">
        <v>85</v>
      </c>
      <c r="H41" t="s">
        <v>86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Turbine Inventory</vt:lpstr>
      <vt:lpstr>LM6000 Status</vt:lpstr>
      <vt:lpstr>LM6000 Assign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Jan Havlíček</cp:lastModifiedBy>
  <cp:lastPrinted>2000-08-15T20:43:59Z</cp:lastPrinted>
  <dcterms:created xsi:type="dcterms:W3CDTF">2000-03-23T20:02:27Z</dcterms:created>
  <dcterms:modified xsi:type="dcterms:W3CDTF">2023-09-16T20:56:11Z</dcterms:modified>
</cp:coreProperties>
</file>