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10B518-B184-4DB4-93C0-9CC3E2DC723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9" i="1" l="1"/>
  <c r="E9" i="1"/>
  <c r="G9" i="1"/>
  <c r="J9" i="1"/>
  <c r="L9" i="1"/>
  <c r="N9" i="1"/>
  <c r="O9" i="1"/>
  <c r="P9" i="1"/>
  <c r="Q9" i="1"/>
  <c r="D10" i="1"/>
  <c r="E10" i="1"/>
  <c r="G10" i="1"/>
  <c r="J10" i="1"/>
  <c r="L10" i="1"/>
  <c r="N10" i="1"/>
  <c r="O10" i="1"/>
  <c r="P10" i="1"/>
  <c r="Q10" i="1"/>
  <c r="B12" i="1"/>
  <c r="C12" i="1"/>
  <c r="D12" i="1"/>
  <c r="Q12" i="1"/>
</calcChain>
</file>

<file path=xl/sharedStrings.xml><?xml version="1.0" encoding="utf-8"?>
<sst xmlns="http://schemas.openxmlformats.org/spreadsheetml/2006/main" count="41" uniqueCount="25">
  <si>
    <t>October 2000 - Malin Penalties</t>
  </si>
  <si>
    <t>Enron</t>
  </si>
  <si>
    <t>PGT</t>
  </si>
  <si>
    <t>KING</t>
  </si>
  <si>
    <t>ANG</t>
  </si>
  <si>
    <t>Penalty</t>
  </si>
  <si>
    <t>AECO CGPR</t>
  </si>
  <si>
    <t>Nom'n</t>
  </si>
  <si>
    <t xml:space="preserve">Actual </t>
  </si>
  <si>
    <t>Sales</t>
  </si>
  <si>
    <t>Fuel</t>
  </si>
  <si>
    <t xml:space="preserve">Fuel </t>
  </si>
  <si>
    <t>Netback</t>
  </si>
  <si>
    <t>Commodity</t>
  </si>
  <si>
    <t>Total</t>
  </si>
  <si>
    <t>Date</t>
  </si>
  <si>
    <t>Volume</t>
  </si>
  <si>
    <t>Difference</t>
  </si>
  <si>
    <t>Price</t>
  </si>
  <si>
    <t>Rate</t>
  </si>
  <si>
    <t>Cost</t>
  </si>
  <si>
    <t>GRI</t>
  </si>
  <si>
    <t>ACA</t>
  </si>
  <si>
    <t>$/mmbtu</t>
  </si>
  <si>
    <t>@GDA+.0025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</si>
</sst>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7" formatCode="&quot;$&quot;#,##0.00;[Red]\-&quot;$&quot;#,##0.00"/>
    <numFmt numFmtId="172" formatCode="&quot;$&quot;#,##0.0000"/>
    <numFmt numFmtId="173" formatCode="&quot;$&quot;#,##0.000"/>
    <numFmt numFmtId="174" formatCode="&quot;$&quot;#,##0.00"/>
  </numFmts>
  <fonts count="6" x14ac:knownFonts="1"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17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2" fontId="4" fillId="0" borderId="0" xfId="0" applyNumberFormat="1" applyFont="1" applyAlignment="1">
      <alignment horizontal="center"/>
    </xf>
    <xf numFmtId="173" fontId="3" fillId="0" borderId="0" xfId="0" applyNumberFormat="1" applyFont="1" applyAlignment="1">
      <alignment horizontal="center"/>
    </xf>
    <xf numFmtId="174" fontId="3" fillId="0" borderId="0" xfId="0" applyNumberFormat="1" applyFont="1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3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2" fontId="5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center"/>
    </xf>
    <xf numFmtId="174" fontId="2" fillId="0" borderId="0" xfId="0" applyNumberFormat="1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topLeftCell="I1" workbookViewId="0">
      <selection activeCell="P12" sqref="P12"/>
    </sheetView>
  </sheetViews>
  <sheetFormatPr defaultRowHeight="12.75" x14ac:dyDescent="0.2"/>
  <cols>
    <col min="1" max="1" width="30.7109375" bestFit="1" customWidth="1"/>
    <col min="2" max="3" width="7" bestFit="1" customWidth="1"/>
    <col min="4" max="4" width="9.28515625" bestFit="1" customWidth="1"/>
    <col min="5" max="5" width="11.42578125" bestFit="1" customWidth="1"/>
    <col min="6" max="6" width="9" bestFit="1" customWidth="1"/>
    <col min="7" max="9" width="7.42578125" bestFit="1" customWidth="1"/>
    <col min="10" max="10" width="7.85546875" bestFit="1" customWidth="1"/>
    <col min="11" max="11" width="9" bestFit="1" customWidth="1"/>
    <col min="12" max="12" width="7.42578125" bestFit="1" customWidth="1"/>
    <col min="13" max="13" width="9.7109375" bestFit="1" customWidth="1"/>
    <col min="14" max="14" width="7.85546875" bestFit="1" customWidth="1"/>
    <col min="15" max="15" width="11.42578125" bestFit="1" customWidth="1"/>
    <col min="16" max="16" width="7.85546875" bestFit="1" customWidth="1"/>
    <col min="17" max="17" width="8.85546875" bestFit="1" customWidth="1"/>
  </cols>
  <sheetData>
    <row r="1" spans="1:17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">
      <c r="A4" s="3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">
      <c r="A5" s="2"/>
      <c r="B5" s="2"/>
      <c r="C5" s="2"/>
      <c r="D5" s="2"/>
      <c r="E5" s="2"/>
      <c r="F5" s="4" t="s">
        <v>2</v>
      </c>
      <c r="G5" s="4" t="s">
        <v>2</v>
      </c>
      <c r="H5" s="2"/>
      <c r="I5" s="2"/>
      <c r="J5" s="4" t="s">
        <v>3</v>
      </c>
      <c r="K5" s="4" t="s">
        <v>4</v>
      </c>
      <c r="L5" s="4" t="s">
        <v>4</v>
      </c>
      <c r="M5" s="4" t="s">
        <v>4</v>
      </c>
      <c r="N5" s="4" t="s">
        <v>5</v>
      </c>
      <c r="O5" s="4" t="s">
        <v>6</v>
      </c>
      <c r="P5" s="2"/>
      <c r="Q5" s="2"/>
    </row>
    <row r="6" spans="1:17" x14ac:dyDescent="0.2">
      <c r="A6" s="4"/>
      <c r="B6" s="4" t="s">
        <v>7</v>
      </c>
      <c r="C6" s="4" t="s">
        <v>8</v>
      </c>
      <c r="D6" s="4"/>
      <c r="E6" s="4" t="s">
        <v>9</v>
      </c>
      <c r="F6" s="4" t="s">
        <v>10</v>
      </c>
      <c r="G6" s="4" t="s">
        <v>11</v>
      </c>
      <c r="H6" s="4"/>
      <c r="I6" s="4"/>
      <c r="J6" s="4" t="s">
        <v>12</v>
      </c>
      <c r="K6" s="4" t="s">
        <v>10</v>
      </c>
      <c r="L6" s="4" t="s">
        <v>11</v>
      </c>
      <c r="M6" s="4" t="s">
        <v>13</v>
      </c>
      <c r="N6" s="4" t="s">
        <v>12</v>
      </c>
      <c r="O6" s="5">
        <v>-0.15</v>
      </c>
      <c r="P6" s="4" t="s">
        <v>5</v>
      </c>
      <c r="Q6" s="4" t="s">
        <v>14</v>
      </c>
    </row>
    <row r="7" spans="1:17" x14ac:dyDescent="0.2">
      <c r="A7" s="4" t="s">
        <v>15</v>
      </c>
      <c r="B7" s="4" t="s">
        <v>16</v>
      </c>
      <c r="C7" s="4" t="s">
        <v>16</v>
      </c>
      <c r="D7" s="4" t="s">
        <v>17</v>
      </c>
      <c r="E7" s="4" t="s">
        <v>18</v>
      </c>
      <c r="F7" s="4" t="s">
        <v>19</v>
      </c>
      <c r="G7" s="4" t="s">
        <v>20</v>
      </c>
      <c r="H7" s="4" t="s">
        <v>21</v>
      </c>
      <c r="I7" s="4" t="s">
        <v>22</v>
      </c>
      <c r="J7" s="4" t="s">
        <v>23</v>
      </c>
      <c r="K7" s="4" t="s">
        <v>19</v>
      </c>
      <c r="L7" s="4" t="s">
        <v>20</v>
      </c>
      <c r="M7" s="4" t="s">
        <v>20</v>
      </c>
      <c r="N7" s="4" t="s">
        <v>23</v>
      </c>
      <c r="O7" s="4" t="s">
        <v>23</v>
      </c>
      <c r="P7" s="4" t="s">
        <v>23</v>
      </c>
      <c r="Q7" s="4" t="s">
        <v>5</v>
      </c>
    </row>
    <row r="8" spans="1:17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">
      <c r="A9" s="6">
        <v>37165</v>
      </c>
      <c r="B9" s="4">
        <v>5000</v>
      </c>
      <c r="C9" s="4">
        <v>1250</v>
      </c>
      <c r="D9" s="4">
        <f>+B9-C9</f>
        <v>3750</v>
      </c>
      <c r="E9" s="7">
        <f>5.25+0.0025</f>
        <v>5.2525000000000004</v>
      </c>
      <c r="F9" s="8">
        <v>2.8785999999999999E-2</v>
      </c>
      <c r="G9" s="9">
        <f>+E9*F9</f>
        <v>0.151198465</v>
      </c>
      <c r="H9" s="7">
        <v>7.1999999999999998E-3</v>
      </c>
      <c r="I9" s="7">
        <v>2.2000000000000001E-3</v>
      </c>
      <c r="J9" s="7">
        <f>E9-G9-H9-I9</f>
        <v>5.0919015349999999</v>
      </c>
      <c r="K9" s="8">
        <v>1.1034E-2</v>
      </c>
      <c r="L9" s="9">
        <f>+J9*K9</f>
        <v>5.6184041537189998E-2</v>
      </c>
      <c r="M9" s="9">
        <v>7.1000000000000004E-3</v>
      </c>
      <c r="N9" s="9">
        <f>J9-L9-M9</f>
        <v>5.0286174934628098</v>
      </c>
      <c r="O9" s="7">
        <f>4.5423-0.15</f>
        <v>4.3922999999999996</v>
      </c>
      <c r="P9" s="10">
        <f>N9-O9</f>
        <v>0.63631749346281019</v>
      </c>
      <c r="Q9" s="11">
        <f>+P9*D9</f>
        <v>2386.1906004855382</v>
      </c>
    </row>
    <row r="10" spans="1:17" x14ac:dyDescent="0.2">
      <c r="A10" s="6">
        <v>43374</v>
      </c>
      <c r="B10" s="4">
        <v>5000</v>
      </c>
      <c r="C10" s="4">
        <v>4960</v>
      </c>
      <c r="D10" s="4">
        <f>+B10-C10</f>
        <v>40</v>
      </c>
      <c r="E10" s="7">
        <f>5.38+0.0025</f>
        <v>5.3825000000000003</v>
      </c>
      <c r="F10" s="8">
        <v>2.8785999999999999E-2</v>
      </c>
      <c r="G10" s="9">
        <f>+E10*F10</f>
        <v>0.15494064500000002</v>
      </c>
      <c r="H10" s="7">
        <v>7.1999999999999998E-3</v>
      </c>
      <c r="I10" s="7">
        <v>2.2000000000000001E-3</v>
      </c>
      <c r="J10" s="7">
        <f>E10-G10-H10-I10</f>
        <v>5.2181593550000001</v>
      </c>
      <c r="K10" s="8">
        <v>1.1034E-2</v>
      </c>
      <c r="L10" s="9">
        <f>+J10*K10</f>
        <v>5.7577170323070005E-2</v>
      </c>
      <c r="M10" s="9">
        <v>7.1000000000000004E-3</v>
      </c>
      <c r="N10" s="9">
        <f>J10-L10-M10</f>
        <v>5.1534821846769301</v>
      </c>
      <c r="O10" s="7">
        <f>4.8325-0.15</f>
        <v>4.6824999999999992</v>
      </c>
      <c r="P10" s="10">
        <f>N10-O10</f>
        <v>0.47098218467693087</v>
      </c>
      <c r="Q10" s="11">
        <f>+P10*D10</f>
        <v>18.839287387077235</v>
      </c>
    </row>
    <row r="11" spans="1:17" x14ac:dyDescent="0.2">
      <c r="A11" s="12"/>
      <c r="B11" s="13"/>
      <c r="C11" s="13"/>
      <c r="D11" s="13"/>
      <c r="E11" s="14"/>
      <c r="F11" s="15"/>
      <c r="G11" s="16"/>
      <c r="H11" s="17"/>
      <c r="I11" s="17"/>
      <c r="J11" s="17"/>
      <c r="K11" s="16"/>
      <c r="L11" s="16"/>
      <c r="M11" s="16"/>
      <c r="N11" s="16"/>
      <c r="O11" s="17"/>
      <c r="P11" s="14"/>
      <c r="Q11" s="18"/>
    </row>
    <row r="12" spans="1:17" x14ac:dyDescent="0.2">
      <c r="A12" s="12" t="s">
        <v>14</v>
      </c>
      <c r="B12" s="13">
        <f>SUM(B9:B10)</f>
        <v>10000</v>
      </c>
      <c r="C12" s="13">
        <f>SUM(C9:C10)</f>
        <v>6210</v>
      </c>
      <c r="D12" s="13">
        <f>SUM(D9:D10)</f>
        <v>3790</v>
      </c>
      <c r="E12" s="19" t="s">
        <v>24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14"/>
      <c r="Q12" s="11">
        <f>SUM(Q9:Q11)</f>
        <v>2405.0298878726153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Black Hills Energy Resources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Lee</dc:creator>
  <cp:lastModifiedBy>Jan Havlíček</cp:lastModifiedBy>
  <dcterms:created xsi:type="dcterms:W3CDTF">2000-11-22T22:19:06Z</dcterms:created>
  <dcterms:modified xsi:type="dcterms:W3CDTF">2023-09-16T21:09:26Z</dcterms:modified>
</cp:coreProperties>
</file>